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I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M73" i="51"/>
  <c r="L73" i="51"/>
  <c r="K73" i="51"/>
  <c r="J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I73" i="50" s="1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H73" i="50" s="1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Y73" i="50" s="1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D73" i="50" s="1"/>
  <c r="C75" i="50"/>
  <c r="B75" i="50"/>
  <c r="Y74" i="50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Q73" i="50" s="1"/>
  <c r="P74" i="50"/>
  <c r="O74" i="50"/>
  <c r="O73" i="50" s="1"/>
  <c r="N74" i="50"/>
  <c r="N73" i="50" s="1"/>
  <c r="M74" i="50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C74" i="50"/>
  <c r="C73" i="50" s="1"/>
  <c r="B74" i="50"/>
  <c r="B73" i="50" s="1"/>
  <c r="P73" i="50"/>
  <c r="M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H73" i="49" s="1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S73" i="49" s="1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S75" i="49"/>
  <c r="R75" i="49"/>
  <c r="Q75" i="49"/>
  <c r="P75" i="49"/>
  <c r="O75" i="49"/>
  <c r="O73" i="49" s="1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T73" i="49" s="1"/>
  <c r="S74" i="49"/>
  <c r="R74" i="49"/>
  <c r="Q74" i="49"/>
  <c r="Q73" i="49" s="1"/>
  <c r="P74" i="49"/>
  <c r="O74" i="49"/>
  <c r="N74" i="49"/>
  <c r="M74" i="49"/>
  <c r="L74" i="49"/>
  <c r="L73" i="49" s="1"/>
  <c r="K74" i="49"/>
  <c r="K73" i="49" s="1"/>
  <c r="J74" i="49"/>
  <c r="I74" i="49"/>
  <c r="H74" i="49"/>
  <c r="G74" i="49"/>
  <c r="F74" i="49"/>
  <c r="E74" i="49"/>
  <c r="D74" i="49"/>
  <c r="C74" i="49"/>
  <c r="B74" i="49"/>
  <c r="R73" i="49"/>
  <c r="P73" i="49"/>
  <c r="N73" i="49"/>
  <c r="M73" i="49"/>
  <c r="J73" i="49"/>
  <c r="I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O52" i="47" s="1"/>
  <c r="N58" i="47"/>
  <c r="M58" i="47"/>
  <c r="L58" i="47"/>
  <c r="K58" i="47"/>
  <c r="J58" i="47"/>
  <c r="I58" i="47"/>
  <c r="I52" i="47" s="1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K52" i="47" s="1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R52" i="47" s="1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E52" i="47" s="1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R53" i="47"/>
  <c r="Q53" i="47"/>
  <c r="Q52" i="47" s="1"/>
  <c r="P53" i="47"/>
  <c r="P52" i="47" s="1"/>
  <c r="O53" i="47"/>
  <c r="N53" i="47"/>
  <c r="N52" i="47" s="1"/>
  <c r="M53" i="47"/>
  <c r="L53" i="47"/>
  <c r="K53" i="47"/>
  <c r="J53" i="47"/>
  <c r="I53" i="47"/>
  <c r="H53" i="47"/>
  <c r="H52" i="47" s="1"/>
  <c r="G53" i="47"/>
  <c r="G52" i="47" s="1"/>
  <c r="F53" i="47"/>
  <c r="F52" i="47" s="1"/>
  <c r="E53" i="47"/>
  <c r="D53" i="47"/>
  <c r="D52" i="47" s="1"/>
  <c r="C53" i="47"/>
  <c r="C52" i="47" s="1"/>
  <c r="B53" i="47"/>
  <c r="B52" i="47" s="1"/>
  <c r="S52" i="47"/>
  <c r="M52" i="47"/>
  <c r="L52" i="47"/>
  <c r="J52" i="47"/>
  <c r="Y28" i="47"/>
  <c r="X28" i="47"/>
  <c r="X77" i="47" s="1"/>
  <c r="W28" i="47"/>
  <c r="W77" i="47" s="1"/>
  <c r="V28" i="47"/>
  <c r="U28" i="47"/>
  <c r="T28" i="47"/>
  <c r="S28" i="47"/>
  <c r="S77" i="47" s="1"/>
  <c r="R28" i="47"/>
  <c r="Q28" i="47"/>
  <c r="Q77" i="47" s="1"/>
  <c r="P28" i="47"/>
  <c r="P77" i="47" s="1"/>
  <c r="O28" i="47"/>
  <c r="O77" i="47" s="1"/>
  <c r="N28" i="47"/>
  <c r="M28" i="47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E52" i="46" s="1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K53" i="46"/>
  <c r="K52" i="46" s="1"/>
  <c r="J53" i="46"/>
  <c r="I53" i="46"/>
  <c r="H53" i="46"/>
  <c r="H52" i="46" s="1"/>
  <c r="G53" i="46"/>
  <c r="F53" i="46"/>
  <c r="F52" i="46" s="1"/>
  <c r="E53" i="46"/>
  <c r="D53" i="46"/>
  <c r="C53" i="46"/>
  <c r="B53" i="46"/>
  <c r="L52" i="46"/>
  <c r="J52" i="46"/>
  <c r="I52" i="46"/>
  <c r="G52" i="46"/>
  <c r="D52" i="46"/>
  <c r="C52" i="46"/>
  <c r="B52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B52" i="45" s="1"/>
  <c r="X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I52" i="45" s="1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E52" i="45" s="1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U52" i="45" s="1"/>
  <c r="T54" i="45"/>
  <c r="S54" i="45"/>
  <c r="R54" i="45"/>
  <c r="Q54" i="45"/>
  <c r="P54" i="45"/>
  <c r="P52" i="45" s="1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T53" i="45"/>
  <c r="T52" i="45" s="1"/>
  <c r="S53" i="45"/>
  <c r="S52" i="45" s="1"/>
  <c r="R53" i="45"/>
  <c r="R52" i="45" s="1"/>
  <c r="Q53" i="45"/>
  <c r="Q52" i="45" s="1"/>
  <c r="P53" i="45"/>
  <c r="O53" i="45"/>
  <c r="O52" i="45" s="1"/>
  <c r="N53" i="45"/>
  <c r="N52" i="45" s="1"/>
  <c r="M53" i="45"/>
  <c r="L53" i="45"/>
  <c r="L52" i="45" s="1"/>
  <c r="K53" i="45"/>
  <c r="K52" i="45" s="1"/>
  <c r="J53" i="45"/>
  <c r="J52" i="45" s="1"/>
  <c r="I53" i="45"/>
  <c r="H53" i="45"/>
  <c r="H52" i="45" s="1"/>
  <c r="G53" i="45"/>
  <c r="G52" i="45" s="1"/>
  <c r="F53" i="45"/>
  <c r="E53" i="45"/>
  <c r="D53" i="45"/>
  <c r="C53" i="45"/>
  <c r="B53" i="45"/>
  <c r="M52" i="45"/>
  <c r="F52" i="45"/>
  <c r="D52" i="45"/>
  <c r="C52" i="45"/>
  <c r="Y28" i="45"/>
  <c r="X28" i="45"/>
  <c r="X77" i="45" s="1"/>
  <c r="W28" i="45"/>
  <c r="W77" i="45" s="1"/>
  <c r="V28" i="45"/>
  <c r="U28" i="45"/>
  <c r="T28" i="45"/>
  <c r="S28" i="45"/>
  <c r="S77" i="45" s="1"/>
  <c r="R28" i="45"/>
  <c r="R77" i="45" s="1"/>
  <c r="Q28" i="45"/>
  <c r="P28" i="45"/>
  <c r="P77" i="45" s="1"/>
  <c r="O28" i="45"/>
  <c r="O77" i="45" s="1"/>
  <c r="N28" i="45"/>
  <c r="M28" i="45"/>
  <c r="L28" i="45"/>
  <c r="K28" i="45"/>
  <c r="K77" i="45" s="1"/>
  <c r="J28" i="45"/>
  <c r="J77" i="45" s="1"/>
  <c r="I28" i="45"/>
  <c r="H28" i="45"/>
  <c r="H77" i="45" s="1"/>
  <c r="H69" i="45" s="1"/>
  <c r="G28" i="45"/>
  <c r="G77" i="45" s="1"/>
  <c r="F28" i="45"/>
  <c r="E28" i="45"/>
  <c r="D28" i="45"/>
  <c r="C28" i="45"/>
  <c r="C77" i="45" s="1"/>
  <c r="B28" i="45"/>
  <c r="B77" i="45" s="1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Y179" i="4" s="1"/>
  <c r="X33" i="44"/>
  <c r="X38" i="44" s="1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Q179" i="4" s="1"/>
  <c r="P33" i="44"/>
  <c r="P38" i="44" s="1"/>
  <c r="O33" i="44"/>
  <c r="O38" i="44" s="1"/>
  <c r="O179" i="4" s="1"/>
  <c r="N33" i="44"/>
  <c r="N38" i="44" s="1"/>
  <c r="M33" i="44"/>
  <c r="M38" i="44" s="1"/>
  <c r="L33" i="44"/>
  <c r="L38" i="44" s="1"/>
  <c r="K33" i="44"/>
  <c r="K38" i="44" s="1"/>
  <c r="K179" i="4" s="1"/>
  <c r="J33" i="44"/>
  <c r="J38" i="44" s="1"/>
  <c r="I33" i="44"/>
  <c r="I38" i="44" s="1"/>
  <c r="H33" i="44"/>
  <c r="H38" i="44" s="1"/>
  <c r="H179" i="4" s="1"/>
  <c r="G33" i="44"/>
  <c r="G38" i="44" s="1"/>
  <c r="G179" i="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P72" i="43"/>
  <c r="M72" i="43"/>
  <c r="I72" i="43"/>
  <c r="H72" i="43"/>
  <c r="F72" i="43"/>
  <c r="E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V63" i="43" s="1"/>
  <c r="U69" i="43"/>
  <c r="T69" i="43"/>
  <c r="S69" i="43"/>
  <c r="R69" i="43"/>
  <c r="Q69" i="43"/>
  <c r="Q63" i="43" s="1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T63" i="43" s="1"/>
  <c r="S68" i="43"/>
  <c r="R68" i="43"/>
  <c r="R63" i="43" s="1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P63" i="43" s="1"/>
  <c r="O65" i="43"/>
  <c r="N65" i="43"/>
  <c r="M65" i="43"/>
  <c r="M63" i="43" s="1"/>
  <c r="L65" i="43"/>
  <c r="K65" i="43"/>
  <c r="J65" i="43"/>
  <c r="J63" i="43" s="1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U64" i="43"/>
  <c r="T64" i="43"/>
  <c r="S64" i="43"/>
  <c r="R64" i="43"/>
  <c r="Q64" i="43"/>
  <c r="P64" i="43"/>
  <c r="O64" i="43"/>
  <c r="O63" i="43" s="1"/>
  <c r="N64" i="43"/>
  <c r="N63" i="43" s="1"/>
  <c r="M64" i="43"/>
  <c r="L64" i="43"/>
  <c r="L63" i="43" s="1"/>
  <c r="K64" i="43"/>
  <c r="K63" i="43" s="1"/>
  <c r="J64" i="43"/>
  <c r="I64" i="43"/>
  <c r="I63" i="43" s="1"/>
  <c r="H64" i="43"/>
  <c r="H63" i="43" s="1"/>
  <c r="G64" i="43"/>
  <c r="G63" i="43" s="1"/>
  <c r="F64" i="43"/>
  <c r="F63" i="43" s="1"/>
  <c r="E64" i="43"/>
  <c r="E63" i="43" s="1"/>
  <c r="D64" i="43"/>
  <c r="D63" i="43" s="1"/>
  <c r="C64" i="43"/>
  <c r="C63" i="43" s="1"/>
  <c r="B64" i="43"/>
  <c r="B63" i="43" s="1"/>
  <c r="U63" i="43"/>
  <c r="S63" i="43"/>
  <c r="Y39" i="43"/>
  <c r="Y72" i="43" s="1"/>
  <c r="X39" i="43"/>
  <c r="X72" i="43" s="1"/>
  <c r="W39" i="43"/>
  <c r="V39" i="43"/>
  <c r="V72" i="43" s="1"/>
  <c r="U39" i="43"/>
  <c r="U72" i="43" s="1"/>
  <c r="T39" i="43"/>
  <c r="S39" i="43"/>
  <c r="R39" i="43"/>
  <c r="Q39" i="43"/>
  <c r="Q72" i="43" s="1"/>
  <c r="P39" i="43"/>
  <c r="O39" i="43"/>
  <c r="N39" i="43"/>
  <c r="N72" i="43" s="1"/>
  <c r="M39" i="43"/>
  <c r="L39" i="43"/>
  <c r="K39" i="43"/>
  <c r="K90" i="43" s="1"/>
  <c r="J39" i="43"/>
  <c r="I39" i="43"/>
  <c r="H39" i="43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K63" i="42" s="1"/>
  <c r="J69" i="42"/>
  <c r="J63" i="42" s="1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I63" i="42" s="1"/>
  <c r="H68" i="42"/>
  <c r="G68" i="42"/>
  <c r="G63" i="42" s="1"/>
  <c r="F68" i="42"/>
  <c r="F63" i="42" s="1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L63" i="42" s="1"/>
  <c r="K67" i="42"/>
  <c r="J67" i="42"/>
  <c r="I67" i="42"/>
  <c r="H67" i="42"/>
  <c r="G67" i="42"/>
  <c r="F67" i="42"/>
  <c r="E67" i="42"/>
  <c r="E63" i="42" s="1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H63" i="42" s="1"/>
  <c r="G66" i="42"/>
  <c r="F66" i="42"/>
  <c r="E66" i="42"/>
  <c r="D66" i="42"/>
  <c r="C66" i="42"/>
  <c r="B66" i="42"/>
  <c r="Y65" i="42"/>
  <c r="X65" i="42"/>
  <c r="W65" i="42"/>
  <c r="V65" i="42"/>
  <c r="V63" i="42" s="1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W64" i="42"/>
  <c r="W63" i="42" s="1"/>
  <c r="V64" i="42"/>
  <c r="U64" i="42"/>
  <c r="U63" i="42" s="1"/>
  <c r="T64" i="42"/>
  <c r="S64" i="42"/>
  <c r="S63" i="42" s="1"/>
  <c r="R64" i="42"/>
  <c r="R63" i="42" s="1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D63" i="42" s="1"/>
  <c r="C64" i="42"/>
  <c r="C63" i="42" s="1"/>
  <c r="B64" i="42"/>
  <c r="B63" i="42" s="1"/>
  <c r="X63" i="42"/>
  <c r="T63" i="42"/>
  <c r="Q63" i="42"/>
  <c r="P63" i="42"/>
  <c r="O63" i="42"/>
  <c r="N63" i="42"/>
  <c r="M63" i="42"/>
  <c r="Y39" i="42"/>
  <c r="X39" i="42"/>
  <c r="W39" i="42"/>
  <c r="W72" i="42" s="1"/>
  <c r="V39" i="42"/>
  <c r="V72" i="42" s="1"/>
  <c r="U39" i="42"/>
  <c r="T39" i="42"/>
  <c r="S39" i="42"/>
  <c r="R39" i="42"/>
  <c r="R72" i="42" s="1"/>
  <c r="Q39" i="42"/>
  <c r="Q72" i="42" s="1"/>
  <c r="P39" i="42"/>
  <c r="O39" i="42"/>
  <c r="O72" i="42" s="1"/>
  <c r="N39" i="42"/>
  <c r="N72" i="42" s="1"/>
  <c r="M39" i="42"/>
  <c r="M90" i="42" s="1"/>
  <c r="L39" i="42"/>
  <c r="K39" i="42"/>
  <c r="K90" i="42" s="1"/>
  <c r="J39" i="42"/>
  <c r="J72" i="42" s="1"/>
  <c r="I39" i="42"/>
  <c r="I72" i="42" s="1"/>
  <c r="H39" i="42"/>
  <c r="G39" i="42"/>
  <c r="G72" i="42" s="1"/>
  <c r="F39" i="42"/>
  <c r="F72" i="42" s="1"/>
  <c r="E39" i="42"/>
  <c r="D39" i="42"/>
  <c r="C39" i="42"/>
  <c r="B39" i="42"/>
  <c r="B72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K90" i="41"/>
  <c r="J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J81" i="41" s="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B63" i="41" s="1"/>
  <c r="K72" i="41"/>
  <c r="J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Y63" i="41" s="1"/>
  <c r="X68" i="41"/>
  <c r="W68" i="41"/>
  <c r="V68" i="41"/>
  <c r="V63" i="41" s="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W63" i="41" s="1"/>
  <c r="V67" i="41"/>
  <c r="U67" i="41"/>
  <c r="U63" i="41" s="1"/>
  <c r="T67" i="41"/>
  <c r="S67" i="41"/>
  <c r="R67" i="41"/>
  <c r="R63" i="41" s="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S63" i="41" s="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Q63" i="41" s="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X64" i="41"/>
  <c r="W64" i="41"/>
  <c r="V64" i="41"/>
  <c r="U64" i="41"/>
  <c r="T64" i="41"/>
  <c r="S64" i="41"/>
  <c r="R64" i="41"/>
  <c r="Q64" i="41"/>
  <c r="P64" i="41"/>
  <c r="P63" i="41" s="1"/>
  <c r="O64" i="41"/>
  <c r="O63" i="41" s="1"/>
  <c r="N64" i="41"/>
  <c r="N63" i="41" s="1"/>
  <c r="M64" i="41"/>
  <c r="M63" i="41" s="1"/>
  <c r="L64" i="41"/>
  <c r="L63" i="41" s="1"/>
  <c r="K64" i="41"/>
  <c r="K63" i="41" s="1"/>
  <c r="J64" i="41"/>
  <c r="J63" i="41" s="1"/>
  <c r="I64" i="41"/>
  <c r="I63" i="41" s="1"/>
  <c r="H64" i="41"/>
  <c r="G64" i="41"/>
  <c r="G63" i="41" s="1"/>
  <c r="F64" i="41"/>
  <c r="F63" i="41" s="1"/>
  <c r="E64" i="41"/>
  <c r="D64" i="41"/>
  <c r="D63" i="41" s="1"/>
  <c r="C64" i="41"/>
  <c r="B64" i="41"/>
  <c r="X63" i="41"/>
  <c r="T63" i="41"/>
  <c r="H63" i="41"/>
  <c r="E63" i="41"/>
  <c r="C63" i="41"/>
  <c r="Y39" i="41"/>
  <c r="X39" i="41"/>
  <c r="X90" i="41" s="1"/>
  <c r="W39" i="41"/>
  <c r="W90" i="41" s="1"/>
  <c r="V39" i="41"/>
  <c r="V90" i="41" s="1"/>
  <c r="U39" i="41"/>
  <c r="U90" i="43" s="1"/>
  <c r="T39" i="41"/>
  <c r="S39" i="41"/>
  <c r="S90" i="41" s="1"/>
  <c r="R39" i="41"/>
  <c r="R90" i="42" s="1"/>
  <c r="Q39" i="41"/>
  <c r="P39" i="41"/>
  <c r="P90" i="41" s="1"/>
  <c r="O39" i="41"/>
  <c r="O90" i="41" s="1"/>
  <c r="N39" i="41"/>
  <c r="N90" i="41" s="1"/>
  <c r="M39" i="41"/>
  <c r="M90" i="43" s="1"/>
  <c r="L39" i="41"/>
  <c r="K39" i="41"/>
  <c r="J39" i="41"/>
  <c r="I39" i="41"/>
  <c r="I90" i="43" s="1"/>
  <c r="H39" i="41"/>
  <c r="H90" i="41" s="1"/>
  <c r="G39" i="41"/>
  <c r="G72" i="41" s="1"/>
  <c r="F39" i="41"/>
  <c r="F90" i="41" s="1"/>
  <c r="F81" i="41" s="1"/>
  <c r="E39" i="41"/>
  <c r="E90" i="43" s="1"/>
  <c r="D39" i="41"/>
  <c r="C39" i="41"/>
  <c r="C72" i="41" s="1"/>
  <c r="B39" i="41"/>
  <c r="B90" i="42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C51" i="39" s="1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S63" i="39"/>
  <c r="O63" i="39"/>
  <c r="N63" i="39"/>
  <c r="K63" i="39"/>
  <c r="G63" i="39"/>
  <c r="F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N60" i="39"/>
  <c r="M60" i="39"/>
  <c r="F60" i="39"/>
  <c r="E60" i="39"/>
  <c r="C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N57" i="39"/>
  <c r="K57" i="39"/>
  <c r="G57" i="39"/>
  <c r="F57" i="39"/>
  <c r="C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B51" i="39" s="1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U51" i="39" s="1"/>
  <c r="T53" i="39"/>
  <c r="T51" i="39" s="1"/>
  <c r="S53" i="39"/>
  <c r="S51" i="39" s="1"/>
  <c r="R53" i="39"/>
  <c r="R51" i="39" s="1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U52" i="39"/>
  <c r="T52" i="39"/>
  <c r="S52" i="39"/>
  <c r="R52" i="39"/>
  <c r="Q52" i="39"/>
  <c r="Q51" i="39" s="1"/>
  <c r="P52" i="39"/>
  <c r="P51" i="39" s="1"/>
  <c r="O52" i="39"/>
  <c r="O51" i="39" s="1"/>
  <c r="N52" i="39"/>
  <c r="M52" i="39"/>
  <c r="M51" i="39" s="1"/>
  <c r="L52" i="39"/>
  <c r="L51" i="39" s="1"/>
  <c r="K52" i="39"/>
  <c r="K51" i="39" s="1"/>
  <c r="J52" i="39"/>
  <c r="J51" i="39" s="1"/>
  <c r="I52" i="39"/>
  <c r="I51" i="39" s="1"/>
  <c r="H52" i="39"/>
  <c r="G52" i="39"/>
  <c r="F52" i="39"/>
  <c r="E52" i="39"/>
  <c r="E51" i="39" s="1"/>
  <c r="D52" i="39"/>
  <c r="D51" i="39" s="1"/>
  <c r="C52" i="39"/>
  <c r="B52" i="39"/>
  <c r="H51" i="39"/>
  <c r="G51" i="39"/>
  <c r="Y27" i="39"/>
  <c r="X27" i="39"/>
  <c r="W27" i="39"/>
  <c r="W63" i="39" s="1"/>
  <c r="V27" i="39"/>
  <c r="V63" i="39" s="1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C63" i="39" s="1"/>
  <c r="B27" i="39"/>
  <c r="Y24" i="39"/>
  <c r="X24" i="39"/>
  <c r="W24" i="39"/>
  <c r="W60" i="39" s="1"/>
  <c r="V24" i="39"/>
  <c r="V60" i="39" s="1"/>
  <c r="U24" i="39"/>
  <c r="U60" i="39" s="1"/>
  <c r="T24" i="39"/>
  <c r="S24" i="39"/>
  <c r="S60" i="39" s="1"/>
  <c r="R24" i="39"/>
  <c r="Q24" i="39"/>
  <c r="P24" i="39"/>
  <c r="O24" i="39"/>
  <c r="O60" i="39" s="1"/>
  <c r="N24" i="39"/>
  <c r="M24" i="39"/>
  <c r="L24" i="39"/>
  <c r="K24" i="39"/>
  <c r="J24" i="39"/>
  <c r="I24" i="39"/>
  <c r="H24" i="39"/>
  <c r="G24" i="39"/>
  <c r="G60" i="39" s="1"/>
  <c r="F24" i="39"/>
  <c r="E24" i="39"/>
  <c r="D24" i="39"/>
  <c r="C24" i="39"/>
  <c r="B24" i="39"/>
  <c r="Y16" i="39"/>
  <c r="X16" i="39"/>
  <c r="W16" i="39"/>
  <c r="W57" i="39" s="1"/>
  <c r="V16" i="39"/>
  <c r="V57" i="39" s="1"/>
  <c r="U16" i="39"/>
  <c r="T16" i="39"/>
  <c r="S16" i="39"/>
  <c r="S57" i="39" s="1"/>
  <c r="R16" i="39"/>
  <c r="Q16" i="39"/>
  <c r="P16" i="39"/>
  <c r="O16" i="39"/>
  <c r="O57" i="39" s="1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X51" i="38" s="1"/>
  <c r="W66" i="38"/>
  <c r="V66" i="38"/>
  <c r="V51" i="38" s="1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G63" i="38"/>
  <c r="C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7" i="38"/>
  <c r="R57" i="38"/>
  <c r="Q57" i="38"/>
  <c r="C57" i="38"/>
  <c r="B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N51" i="38" s="1"/>
  <c r="M53" i="38"/>
  <c r="L53" i="38"/>
  <c r="K53" i="38"/>
  <c r="K51" i="38" s="1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U52" i="38"/>
  <c r="U51" i="38" s="1"/>
  <c r="T52" i="38"/>
  <c r="T51" i="38" s="1"/>
  <c r="S52" i="38"/>
  <c r="S51" i="38" s="1"/>
  <c r="R52" i="38"/>
  <c r="Q52" i="38"/>
  <c r="Q51" i="38" s="1"/>
  <c r="P52" i="38"/>
  <c r="P51" i="38" s="1"/>
  <c r="O52" i="38"/>
  <c r="N52" i="38"/>
  <c r="M52" i="38"/>
  <c r="M51" i="38" s="1"/>
  <c r="L52" i="38"/>
  <c r="L51" i="38" s="1"/>
  <c r="K52" i="38"/>
  <c r="J52" i="38"/>
  <c r="I52" i="38"/>
  <c r="I51" i="38" s="1"/>
  <c r="H52" i="38"/>
  <c r="H51" i="38" s="1"/>
  <c r="G52" i="38"/>
  <c r="F52" i="38"/>
  <c r="F51" i="38" s="1"/>
  <c r="E52" i="38"/>
  <c r="E51" i="38" s="1"/>
  <c r="D52" i="38"/>
  <c r="D51" i="38" s="1"/>
  <c r="C52" i="38"/>
  <c r="C51" i="38" s="1"/>
  <c r="B52" i="38"/>
  <c r="Y51" i="38"/>
  <c r="Y27" i="38"/>
  <c r="X27" i="38"/>
  <c r="W27" i="38"/>
  <c r="W63" i="38" s="1"/>
  <c r="V27" i="38"/>
  <c r="U27" i="38"/>
  <c r="T27" i="38"/>
  <c r="S27" i="38"/>
  <c r="S80" i="38" s="1"/>
  <c r="R27" i="38"/>
  <c r="R63" i="38" s="1"/>
  <c r="Q27" i="38"/>
  <c r="P27" i="38"/>
  <c r="O27" i="38"/>
  <c r="O63" i="38" s="1"/>
  <c r="N27" i="38"/>
  <c r="M27" i="38"/>
  <c r="L27" i="38"/>
  <c r="K27" i="38"/>
  <c r="J27" i="38"/>
  <c r="J63" i="38" s="1"/>
  <c r="I27" i="38"/>
  <c r="H27" i="38"/>
  <c r="G27" i="38"/>
  <c r="F27" i="38"/>
  <c r="E27" i="38"/>
  <c r="D27" i="38"/>
  <c r="C27" i="38"/>
  <c r="B27" i="38"/>
  <c r="B63" i="38" s="1"/>
  <c r="Y24" i="38"/>
  <c r="Y60" i="38" s="1"/>
  <c r="X24" i="38"/>
  <c r="W24" i="38"/>
  <c r="W79" i="38" s="1"/>
  <c r="V24" i="38"/>
  <c r="U24" i="38"/>
  <c r="T24" i="38"/>
  <c r="S24" i="38"/>
  <c r="S60" i="38" s="1"/>
  <c r="R24" i="38"/>
  <c r="R60" i="38" s="1"/>
  <c r="Q24" i="38"/>
  <c r="Q60" i="38" s="1"/>
  <c r="P24" i="38"/>
  <c r="O24" i="38"/>
  <c r="O60" i="38" s="1"/>
  <c r="N24" i="38"/>
  <c r="M24" i="38"/>
  <c r="L24" i="38"/>
  <c r="K24" i="38"/>
  <c r="K60" i="38" s="1"/>
  <c r="J24" i="38"/>
  <c r="J60" i="38" s="1"/>
  <c r="I24" i="38"/>
  <c r="I60" i="38" s="1"/>
  <c r="H24" i="38"/>
  <c r="G24" i="38"/>
  <c r="G60" i="38" s="1"/>
  <c r="F24" i="38"/>
  <c r="E24" i="38"/>
  <c r="D24" i="38"/>
  <c r="C24" i="38"/>
  <c r="B24" i="38"/>
  <c r="Y16" i="38"/>
  <c r="Y57" i="38" s="1"/>
  <c r="X16" i="38"/>
  <c r="W16" i="38"/>
  <c r="V16" i="38"/>
  <c r="U16" i="38"/>
  <c r="T16" i="38"/>
  <c r="S16" i="38"/>
  <c r="S78" i="38" s="1"/>
  <c r="R16" i="38"/>
  <c r="Q16" i="38"/>
  <c r="P16" i="38"/>
  <c r="O16" i="38"/>
  <c r="O57" i="38" s="1"/>
  <c r="N16" i="38"/>
  <c r="M16" i="38"/>
  <c r="L16" i="38"/>
  <c r="K16" i="38"/>
  <c r="J16" i="38"/>
  <c r="I16" i="38"/>
  <c r="I57" i="38" s="1"/>
  <c r="H16" i="38"/>
  <c r="G16" i="38"/>
  <c r="G57" i="38" s="1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R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3" i="37"/>
  <c r="S63" i="37"/>
  <c r="R63" i="37"/>
  <c r="Q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S51" i="37" s="1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60" i="37"/>
  <c r="T60" i="37"/>
  <c r="S60" i="37"/>
  <c r="R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7" i="37"/>
  <c r="S57" i="37"/>
  <c r="R57" i="37"/>
  <c r="Q57" i="37"/>
  <c r="K57" i="37"/>
  <c r="J57" i="37"/>
  <c r="I57" i="37"/>
  <c r="B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K51" i="37" s="1"/>
  <c r="J56" i="37"/>
  <c r="I56" i="37"/>
  <c r="I51" i="37" s="1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H51" i="37" s="1"/>
  <c r="G55" i="37"/>
  <c r="G51" i="37" s="1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R51" i="37" s="1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Y51" i="37" s="1"/>
  <c r="X53" i="37"/>
  <c r="W53" i="37"/>
  <c r="V53" i="37"/>
  <c r="U53" i="37"/>
  <c r="T53" i="37"/>
  <c r="S53" i="37"/>
  <c r="R53" i="37"/>
  <c r="Q53" i="37"/>
  <c r="P53" i="37"/>
  <c r="O53" i="37"/>
  <c r="N53" i="37"/>
  <c r="N51" i="37" s="1"/>
  <c r="M53" i="37"/>
  <c r="L53" i="37"/>
  <c r="K53" i="37"/>
  <c r="J53" i="37"/>
  <c r="I53" i="37"/>
  <c r="H53" i="37"/>
  <c r="G53" i="37"/>
  <c r="F53" i="37"/>
  <c r="E53" i="37"/>
  <c r="E51" i="37" s="1"/>
  <c r="D53" i="37"/>
  <c r="D51" i="37" s="1"/>
  <c r="C53" i="37"/>
  <c r="C51" i="37" s="1"/>
  <c r="B53" i="37"/>
  <c r="Y52" i="37"/>
  <c r="X52" i="37"/>
  <c r="X51" i="37" s="1"/>
  <c r="W52" i="37"/>
  <c r="W51" i="37" s="1"/>
  <c r="V52" i="37"/>
  <c r="V51" i="37" s="1"/>
  <c r="U52" i="37"/>
  <c r="U51" i="37" s="1"/>
  <c r="T52" i="37"/>
  <c r="T51" i="37" s="1"/>
  <c r="S52" i="37"/>
  <c r="R52" i="37"/>
  <c r="Q52" i="37"/>
  <c r="P52" i="37"/>
  <c r="O52" i="37"/>
  <c r="N52" i="37"/>
  <c r="M52" i="37"/>
  <c r="L52" i="37"/>
  <c r="L51" i="37" s="1"/>
  <c r="K52" i="37"/>
  <c r="J52" i="37"/>
  <c r="J51" i="37" s="1"/>
  <c r="I52" i="37"/>
  <c r="H52" i="37"/>
  <c r="G52" i="37"/>
  <c r="F52" i="37"/>
  <c r="E52" i="37"/>
  <c r="D52" i="37"/>
  <c r="C52" i="37"/>
  <c r="B52" i="37"/>
  <c r="B51" i="37" s="1"/>
  <c r="Q51" i="37"/>
  <c r="P51" i="37"/>
  <c r="O51" i="37"/>
  <c r="M51" i="37"/>
  <c r="F51" i="37"/>
  <c r="Y27" i="37"/>
  <c r="Y80" i="37" s="1"/>
  <c r="X27" i="37"/>
  <c r="X63" i="37" s="1"/>
  <c r="W27" i="37"/>
  <c r="V27" i="37"/>
  <c r="V80" i="37" s="1"/>
  <c r="U27" i="37"/>
  <c r="U63" i="37" s="1"/>
  <c r="T27" i="37"/>
  <c r="T63" i="37" s="1"/>
  <c r="S27" i="37"/>
  <c r="S80" i="39" s="1"/>
  <c r="R27" i="37"/>
  <c r="R80" i="37" s="1"/>
  <c r="Q27" i="37"/>
  <c r="Q80" i="37" s="1"/>
  <c r="P27" i="37"/>
  <c r="P80" i="37" s="1"/>
  <c r="O27" i="37"/>
  <c r="O80" i="39" s="1"/>
  <c r="N27" i="37"/>
  <c r="M27" i="37"/>
  <c r="M80" i="37" s="1"/>
  <c r="L27" i="37"/>
  <c r="L80" i="37" s="1"/>
  <c r="K27" i="37"/>
  <c r="K80" i="37" s="1"/>
  <c r="J27" i="37"/>
  <c r="J80" i="37" s="1"/>
  <c r="I27" i="37"/>
  <c r="I80" i="37" s="1"/>
  <c r="H27" i="37"/>
  <c r="H63" i="37" s="1"/>
  <c r="G27" i="37"/>
  <c r="G80" i="39" s="1"/>
  <c r="F27" i="37"/>
  <c r="E27" i="37"/>
  <c r="E63" i="37" s="1"/>
  <c r="D27" i="37"/>
  <c r="D63" i="37" s="1"/>
  <c r="C27" i="37"/>
  <c r="C80" i="37" s="1"/>
  <c r="B27" i="37"/>
  <c r="B80" i="37" s="1"/>
  <c r="Y24" i="37"/>
  <c r="Y79" i="37" s="1"/>
  <c r="X24" i="37"/>
  <c r="X79" i="37" s="1"/>
  <c r="W24" i="37"/>
  <c r="W79" i="37" s="1"/>
  <c r="V24" i="37"/>
  <c r="V79" i="39" s="1"/>
  <c r="U24" i="37"/>
  <c r="U60" i="37" s="1"/>
  <c r="T24" i="37"/>
  <c r="T79" i="37" s="1"/>
  <c r="S24" i="37"/>
  <c r="S79" i="38" s="1"/>
  <c r="R24" i="37"/>
  <c r="R79" i="37" s="1"/>
  <c r="Q24" i="37"/>
  <c r="Q79" i="37" s="1"/>
  <c r="P24" i="37"/>
  <c r="P60" i="37" s="1"/>
  <c r="O24" i="37"/>
  <c r="O79" i="37" s="1"/>
  <c r="N24" i="37"/>
  <c r="N79" i="37" s="1"/>
  <c r="M24" i="37"/>
  <c r="M60" i="37" s="1"/>
  <c r="L24" i="37"/>
  <c r="L60" i="37" s="1"/>
  <c r="K24" i="37"/>
  <c r="K79" i="37" s="1"/>
  <c r="J24" i="37"/>
  <c r="J79" i="37" s="1"/>
  <c r="I24" i="37"/>
  <c r="I79" i="37" s="1"/>
  <c r="H24" i="37"/>
  <c r="H60" i="37" s="1"/>
  <c r="G24" i="37"/>
  <c r="G60" i="37" s="1"/>
  <c r="F24" i="37"/>
  <c r="F79" i="37" s="1"/>
  <c r="E24" i="37"/>
  <c r="E60" i="37" s="1"/>
  <c r="D24" i="37"/>
  <c r="D79" i="37" s="1"/>
  <c r="C24" i="37"/>
  <c r="C79" i="37" s="1"/>
  <c r="B24" i="37"/>
  <c r="Y16" i="37"/>
  <c r="Y78" i="37" s="1"/>
  <c r="X16" i="37"/>
  <c r="X78" i="37" s="1"/>
  <c r="W16" i="37"/>
  <c r="V16" i="37"/>
  <c r="U16" i="37"/>
  <c r="U78" i="37" s="1"/>
  <c r="T16" i="37"/>
  <c r="T78" i="37" s="1"/>
  <c r="S16" i="37"/>
  <c r="R16" i="37"/>
  <c r="R78" i="38" s="1"/>
  <c r="Q16" i="37"/>
  <c r="Q78" i="37" s="1"/>
  <c r="P16" i="37"/>
  <c r="P78" i="37" s="1"/>
  <c r="O16" i="37"/>
  <c r="N16" i="37"/>
  <c r="N78" i="39" s="1"/>
  <c r="M16" i="37"/>
  <c r="M78" i="37" s="1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G78" i="39" s="1"/>
  <c r="F16" i="37"/>
  <c r="E16" i="37"/>
  <c r="E78" i="37" s="1"/>
  <c r="D16" i="37"/>
  <c r="D78" i="37" s="1"/>
  <c r="C16" i="37"/>
  <c r="C78" i="37" s="1"/>
  <c r="B16" i="37"/>
  <c r="B78" i="38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K51" i="35" s="1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Y63" i="35"/>
  <c r="X63" i="35"/>
  <c r="Q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P51" i="35" s="1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60" i="35"/>
  <c r="X60" i="35"/>
  <c r="R60" i="35"/>
  <c r="Q60" i="35"/>
  <c r="C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L51" i="35" s="1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N51" i="35" s="1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W51" i="35" s="1"/>
  <c r="V53" i="35"/>
  <c r="U53" i="35"/>
  <c r="T53" i="35"/>
  <c r="S53" i="35"/>
  <c r="R53" i="35"/>
  <c r="Q53" i="35"/>
  <c r="P53" i="35"/>
  <c r="O53" i="35"/>
  <c r="N53" i="35"/>
  <c r="M53" i="35"/>
  <c r="M51" i="35" s="1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X51" i="35" s="1"/>
  <c r="W52" i="35"/>
  <c r="V52" i="35"/>
  <c r="V51" i="35" s="1"/>
  <c r="U52" i="35"/>
  <c r="U51" i="35" s="1"/>
  <c r="T52" i="35"/>
  <c r="T51" i="35" s="1"/>
  <c r="S52" i="35"/>
  <c r="S51" i="35" s="1"/>
  <c r="R52" i="35"/>
  <c r="Q52" i="35"/>
  <c r="P52" i="35"/>
  <c r="O52" i="35"/>
  <c r="N52" i="35"/>
  <c r="M52" i="35"/>
  <c r="L52" i="35"/>
  <c r="K52" i="35"/>
  <c r="J52" i="35"/>
  <c r="I52" i="35"/>
  <c r="H52" i="35"/>
  <c r="H51" i="35" s="1"/>
  <c r="G52" i="35"/>
  <c r="G51" i="35" s="1"/>
  <c r="F52" i="35"/>
  <c r="F51" i="35" s="1"/>
  <c r="E52" i="35"/>
  <c r="E51" i="35" s="1"/>
  <c r="D52" i="35"/>
  <c r="D51" i="35" s="1"/>
  <c r="C52" i="35"/>
  <c r="B52" i="35"/>
  <c r="Q51" i="35"/>
  <c r="O51" i="35"/>
  <c r="I51" i="35"/>
  <c r="C51" i="35"/>
  <c r="Y27" i="35"/>
  <c r="X27" i="35"/>
  <c r="W27" i="35"/>
  <c r="V27" i="35"/>
  <c r="U27" i="35"/>
  <c r="T27" i="35"/>
  <c r="S27" i="35"/>
  <c r="R27" i="35"/>
  <c r="R80" i="35" s="1"/>
  <c r="Q27" i="35"/>
  <c r="P27" i="35"/>
  <c r="P63" i="35" s="1"/>
  <c r="O27" i="35"/>
  <c r="N27" i="35"/>
  <c r="M27" i="35"/>
  <c r="L27" i="35"/>
  <c r="K27" i="35"/>
  <c r="J27" i="35"/>
  <c r="J63" i="35" s="1"/>
  <c r="I27" i="35"/>
  <c r="I63" i="35" s="1"/>
  <c r="H27" i="35"/>
  <c r="H63" i="35" s="1"/>
  <c r="G27" i="35"/>
  <c r="F27" i="35"/>
  <c r="E27" i="35"/>
  <c r="D27" i="35"/>
  <c r="C27" i="35"/>
  <c r="B27" i="35"/>
  <c r="B63" i="35" s="1"/>
  <c r="Y24" i="35"/>
  <c r="X24" i="35"/>
  <c r="W24" i="35"/>
  <c r="V24" i="35"/>
  <c r="U24" i="35"/>
  <c r="T24" i="35"/>
  <c r="S24" i="35"/>
  <c r="S60" i="35" s="1"/>
  <c r="R24" i="35"/>
  <c r="Q24" i="35"/>
  <c r="P24" i="35"/>
  <c r="P60" i="35" s="1"/>
  <c r="O24" i="35"/>
  <c r="N24" i="35"/>
  <c r="M24" i="35"/>
  <c r="L24" i="35"/>
  <c r="K24" i="35"/>
  <c r="K60" i="35" s="1"/>
  <c r="J24" i="35"/>
  <c r="J60" i="35" s="1"/>
  <c r="I24" i="35"/>
  <c r="I60" i="35" s="1"/>
  <c r="H24" i="35"/>
  <c r="H60" i="35" s="1"/>
  <c r="G24" i="35"/>
  <c r="F24" i="35"/>
  <c r="E24" i="35"/>
  <c r="D24" i="35"/>
  <c r="C24" i="35"/>
  <c r="B24" i="35"/>
  <c r="B60" i="35" s="1"/>
  <c r="Y16" i="35"/>
  <c r="X16" i="35"/>
  <c r="X57" i="35" s="1"/>
  <c r="W16" i="35"/>
  <c r="V16" i="35"/>
  <c r="U16" i="35"/>
  <c r="T16" i="35"/>
  <c r="S16" i="35"/>
  <c r="R16" i="35"/>
  <c r="Q16" i="35"/>
  <c r="Q57" i="35" s="1"/>
  <c r="P16" i="35"/>
  <c r="P57" i="35" s="1"/>
  <c r="O16" i="35"/>
  <c r="N16" i="35"/>
  <c r="M16" i="35"/>
  <c r="L16" i="35"/>
  <c r="K16" i="35"/>
  <c r="J16" i="35"/>
  <c r="J78" i="35" s="1"/>
  <c r="I16" i="35"/>
  <c r="I57" i="35" s="1"/>
  <c r="H16" i="35"/>
  <c r="H57" i="35" s="1"/>
  <c r="G16" i="35"/>
  <c r="F16" i="35"/>
  <c r="E16" i="35"/>
  <c r="D16" i="35"/>
  <c r="C16" i="35"/>
  <c r="B16" i="35"/>
  <c r="B57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X63" i="34"/>
  <c r="W63" i="34"/>
  <c r="P63" i="34"/>
  <c r="O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X51" i="34" s="1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P57" i="34"/>
  <c r="G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U52" i="34"/>
  <c r="T52" i="34"/>
  <c r="S52" i="34"/>
  <c r="R52" i="34"/>
  <c r="Q52" i="34"/>
  <c r="Q51" i="34" s="1"/>
  <c r="P52" i="34"/>
  <c r="O52" i="34"/>
  <c r="O51" i="34" s="1"/>
  <c r="N52" i="34"/>
  <c r="M52" i="34"/>
  <c r="L52" i="34"/>
  <c r="K52" i="34"/>
  <c r="K51" i="34" s="1"/>
  <c r="J52" i="34"/>
  <c r="J51" i="34" s="1"/>
  <c r="I52" i="34"/>
  <c r="I51" i="34" s="1"/>
  <c r="H52" i="34"/>
  <c r="G52" i="34"/>
  <c r="G51" i="34" s="1"/>
  <c r="F52" i="34"/>
  <c r="E52" i="34"/>
  <c r="D52" i="34"/>
  <c r="C52" i="34"/>
  <c r="C51" i="34" s="1"/>
  <c r="B52" i="34"/>
  <c r="B51" i="34" s="1"/>
  <c r="Y51" i="34"/>
  <c r="W51" i="34"/>
  <c r="S51" i="34"/>
  <c r="R51" i="34"/>
  <c r="Y27" i="34"/>
  <c r="X27" i="34"/>
  <c r="W27" i="34"/>
  <c r="V27" i="34"/>
  <c r="V63" i="34" s="1"/>
  <c r="U27" i="34"/>
  <c r="U63" i="34" s="1"/>
  <c r="T27" i="34"/>
  <c r="T80" i="34" s="1"/>
  <c r="S27" i="34"/>
  <c r="R27" i="34"/>
  <c r="R80" i="34" s="1"/>
  <c r="Q27" i="34"/>
  <c r="P27" i="34"/>
  <c r="O27" i="34"/>
  <c r="N27" i="34"/>
  <c r="N63" i="34" s="1"/>
  <c r="M27" i="34"/>
  <c r="M63" i="34" s="1"/>
  <c r="L27" i="34"/>
  <c r="L63" i="34" s="1"/>
  <c r="K27" i="34"/>
  <c r="J27" i="34"/>
  <c r="J63" i="34" s="1"/>
  <c r="I27" i="34"/>
  <c r="H27" i="34"/>
  <c r="H63" i="34" s="1"/>
  <c r="G27" i="34"/>
  <c r="G63" i="34" s="1"/>
  <c r="F27" i="34"/>
  <c r="F63" i="34" s="1"/>
  <c r="E27" i="34"/>
  <c r="E63" i="34" s="1"/>
  <c r="D27" i="34"/>
  <c r="D63" i="34" s="1"/>
  <c r="C27" i="34"/>
  <c r="B27" i="34"/>
  <c r="B63" i="34" s="1"/>
  <c r="Y24" i="34"/>
  <c r="X24" i="34"/>
  <c r="X60" i="34" s="1"/>
  <c r="W24" i="34"/>
  <c r="W60" i="34" s="1"/>
  <c r="V24" i="34"/>
  <c r="U24" i="34"/>
  <c r="T24" i="34"/>
  <c r="T60" i="34" s="1"/>
  <c r="S24" i="34"/>
  <c r="R24" i="34"/>
  <c r="R60" i="34" s="1"/>
  <c r="Q24" i="34"/>
  <c r="P24" i="34"/>
  <c r="P60" i="34" s="1"/>
  <c r="O24" i="34"/>
  <c r="O60" i="34" s="1"/>
  <c r="N24" i="34"/>
  <c r="N60" i="34" s="1"/>
  <c r="M24" i="34"/>
  <c r="M60" i="34" s="1"/>
  <c r="L24" i="34"/>
  <c r="K24" i="34"/>
  <c r="J24" i="34"/>
  <c r="J60" i="34" s="1"/>
  <c r="I24" i="34"/>
  <c r="H24" i="34"/>
  <c r="H60" i="34" s="1"/>
  <c r="G24" i="34"/>
  <c r="G60" i="34" s="1"/>
  <c r="F24" i="34"/>
  <c r="F60" i="34" s="1"/>
  <c r="E24" i="34"/>
  <c r="E60" i="34" s="1"/>
  <c r="D24" i="34"/>
  <c r="D60" i="34" s="1"/>
  <c r="C24" i="34"/>
  <c r="B24" i="34"/>
  <c r="B79" i="34" s="1"/>
  <c r="Y16" i="34"/>
  <c r="X16" i="34"/>
  <c r="X57" i="34" s="1"/>
  <c r="W16" i="34"/>
  <c r="W57" i="34" s="1"/>
  <c r="V16" i="34"/>
  <c r="V57" i="34" s="1"/>
  <c r="U16" i="34"/>
  <c r="U57" i="34" s="1"/>
  <c r="T16" i="34"/>
  <c r="T57" i="34" s="1"/>
  <c r="S16" i="34"/>
  <c r="R16" i="34"/>
  <c r="R57" i="34" s="1"/>
  <c r="Q16" i="34"/>
  <c r="P16" i="34"/>
  <c r="O16" i="34"/>
  <c r="O57" i="34" s="1"/>
  <c r="N16" i="34"/>
  <c r="M16" i="34"/>
  <c r="M78" i="34" s="1"/>
  <c r="L16" i="34"/>
  <c r="L57" i="34" s="1"/>
  <c r="K16" i="34"/>
  <c r="K78" i="34" s="1"/>
  <c r="J16" i="34"/>
  <c r="J57" i="34" s="1"/>
  <c r="I16" i="34"/>
  <c r="H16" i="34"/>
  <c r="H57" i="34" s="1"/>
  <c r="G16" i="34"/>
  <c r="F16" i="34"/>
  <c r="E16" i="34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T80" i="33"/>
  <c r="S80" i="33"/>
  <c r="N79" i="33"/>
  <c r="M79" i="33"/>
  <c r="L78" i="33"/>
  <c r="K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T63" i="33"/>
  <c r="S63" i="33"/>
  <c r="L63" i="33"/>
  <c r="K63" i="33"/>
  <c r="D63" i="33"/>
  <c r="C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N60" i="33"/>
  <c r="M60" i="33"/>
  <c r="E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L57" i="33"/>
  <c r="K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P51" i="33" s="1"/>
  <c r="O54" i="33"/>
  <c r="O51" i="33" s="1"/>
  <c r="N54" i="33"/>
  <c r="N51" i="33" s="1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Y51" i="33" s="1"/>
  <c r="X53" i="33"/>
  <c r="W53" i="33"/>
  <c r="V53" i="33"/>
  <c r="U53" i="33"/>
  <c r="T53" i="33"/>
  <c r="S53" i="33"/>
  <c r="R53" i="33"/>
  <c r="Q53" i="33"/>
  <c r="P53" i="33"/>
  <c r="O53" i="33"/>
  <c r="N53" i="33"/>
  <c r="M53" i="33"/>
  <c r="M51" i="33" s="1"/>
  <c r="L53" i="33"/>
  <c r="K53" i="33"/>
  <c r="J53" i="33"/>
  <c r="J51" i="33" s="1"/>
  <c r="I53" i="33"/>
  <c r="H53" i="33"/>
  <c r="G53" i="33"/>
  <c r="F53" i="33"/>
  <c r="E53" i="33"/>
  <c r="D53" i="33"/>
  <c r="C53" i="33"/>
  <c r="B53" i="33"/>
  <c r="Y52" i="33"/>
  <c r="X52" i="33"/>
  <c r="X51" i="33" s="1"/>
  <c r="W52" i="33"/>
  <c r="W51" i="33" s="1"/>
  <c r="V52" i="33"/>
  <c r="V51" i="33" s="1"/>
  <c r="U52" i="33"/>
  <c r="U51" i="33" s="1"/>
  <c r="T52" i="33"/>
  <c r="T51" i="33" s="1"/>
  <c r="S52" i="33"/>
  <c r="S51" i="33" s="1"/>
  <c r="R52" i="33"/>
  <c r="R51" i="33" s="1"/>
  <c r="Q52" i="33"/>
  <c r="Q51" i="33" s="1"/>
  <c r="P52" i="33"/>
  <c r="O52" i="33"/>
  <c r="N52" i="33"/>
  <c r="M52" i="33"/>
  <c r="L52" i="33"/>
  <c r="L51" i="33" s="1"/>
  <c r="K52" i="33"/>
  <c r="K51" i="33" s="1"/>
  <c r="J52" i="33"/>
  <c r="I52" i="33"/>
  <c r="I51" i="33" s="1"/>
  <c r="H52" i="33"/>
  <c r="H51" i="33" s="1"/>
  <c r="G52" i="33"/>
  <c r="G51" i="33" s="1"/>
  <c r="F52" i="33"/>
  <c r="F51" i="33" s="1"/>
  <c r="E52" i="33"/>
  <c r="D52" i="33"/>
  <c r="C52" i="33"/>
  <c r="B52" i="33"/>
  <c r="E51" i="33"/>
  <c r="D51" i="33"/>
  <c r="C51" i="33"/>
  <c r="B51" i="33"/>
  <c r="Y27" i="33"/>
  <c r="X27" i="33"/>
  <c r="X80" i="33" s="1"/>
  <c r="W27" i="33"/>
  <c r="W80" i="33" s="1"/>
  <c r="V27" i="33"/>
  <c r="V80" i="33" s="1"/>
  <c r="U27" i="33"/>
  <c r="U80" i="33" s="1"/>
  <c r="T27" i="33"/>
  <c r="S27" i="33"/>
  <c r="R27" i="33"/>
  <c r="R80" i="33" s="1"/>
  <c r="Q27" i="33"/>
  <c r="Q80" i="35" s="1"/>
  <c r="P27" i="33"/>
  <c r="P80" i="33" s="1"/>
  <c r="O27" i="33"/>
  <c r="O80" i="33" s="1"/>
  <c r="N27" i="33"/>
  <c r="N80" i="33" s="1"/>
  <c r="M27" i="33"/>
  <c r="M80" i="33" s="1"/>
  <c r="L27" i="33"/>
  <c r="L80" i="33" s="1"/>
  <c r="K27" i="33"/>
  <c r="K80" i="33" s="1"/>
  <c r="J27" i="33"/>
  <c r="J80" i="33" s="1"/>
  <c r="I27" i="33"/>
  <c r="H27" i="33"/>
  <c r="G27" i="33"/>
  <c r="F27" i="33"/>
  <c r="F80" i="33" s="1"/>
  <c r="E27" i="33"/>
  <c r="E80" i="33" s="1"/>
  <c r="D27" i="33"/>
  <c r="D80" i="33" s="1"/>
  <c r="C27" i="33"/>
  <c r="C80" i="33" s="1"/>
  <c r="B27" i="33"/>
  <c r="B80" i="33" s="1"/>
  <c r="Y24" i="33"/>
  <c r="Y79" i="35" s="1"/>
  <c r="X24" i="33"/>
  <c r="X79" i="33" s="1"/>
  <c r="W24" i="33"/>
  <c r="W79" i="33" s="1"/>
  <c r="V24" i="33"/>
  <c r="V60" i="33" s="1"/>
  <c r="U24" i="33"/>
  <c r="U60" i="33" s="1"/>
  <c r="T24" i="33"/>
  <c r="T79" i="33" s="1"/>
  <c r="S24" i="33"/>
  <c r="S79" i="33" s="1"/>
  <c r="R24" i="33"/>
  <c r="R79" i="34" s="1"/>
  <c r="Q24" i="33"/>
  <c r="Q79" i="35" s="1"/>
  <c r="P24" i="33"/>
  <c r="P79" i="33" s="1"/>
  <c r="O24" i="33"/>
  <c r="O79" i="33" s="1"/>
  <c r="N24" i="33"/>
  <c r="M24" i="33"/>
  <c r="L24" i="33"/>
  <c r="L79" i="33" s="1"/>
  <c r="K24" i="33"/>
  <c r="K79" i="33" s="1"/>
  <c r="J24" i="33"/>
  <c r="J79" i="34" s="1"/>
  <c r="I24" i="33"/>
  <c r="H24" i="33"/>
  <c r="H79" i="33" s="1"/>
  <c r="G24" i="33"/>
  <c r="G79" i="33" s="1"/>
  <c r="F24" i="33"/>
  <c r="F60" i="33" s="1"/>
  <c r="E24" i="33"/>
  <c r="E79" i="33" s="1"/>
  <c r="D24" i="33"/>
  <c r="D79" i="33" s="1"/>
  <c r="C24" i="33"/>
  <c r="C79" i="33" s="1"/>
  <c r="B24" i="33"/>
  <c r="B79" i="33" s="1"/>
  <c r="Y16" i="33"/>
  <c r="Y78" i="35" s="1"/>
  <c r="X16" i="33"/>
  <c r="X78" i="34" s="1"/>
  <c r="W16" i="33"/>
  <c r="W78" i="34" s="1"/>
  <c r="V16" i="33"/>
  <c r="V78" i="33" s="1"/>
  <c r="U16" i="33"/>
  <c r="U78" i="33" s="1"/>
  <c r="T16" i="33"/>
  <c r="T78" i="33" s="1"/>
  <c r="S16" i="33"/>
  <c r="S78" i="33" s="1"/>
  <c r="R16" i="33"/>
  <c r="R78" i="33" s="1"/>
  <c r="Q16" i="33"/>
  <c r="P16" i="33"/>
  <c r="P78" i="33" s="1"/>
  <c r="O16" i="33"/>
  <c r="O78" i="33" s="1"/>
  <c r="O72" i="33" s="1"/>
  <c r="N16" i="33"/>
  <c r="N78" i="33" s="1"/>
  <c r="M16" i="33"/>
  <c r="M78" i="33" s="1"/>
  <c r="L16" i="33"/>
  <c r="K16" i="33"/>
  <c r="J16" i="33"/>
  <c r="J78" i="33" s="1"/>
  <c r="I16" i="33"/>
  <c r="I78" i="35" s="1"/>
  <c r="H16" i="33"/>
  <c r="H78" i="33" s="1"/>
  <c r="G16" i="33"/>
  <c r="G78" i="33" s="1"/>
  <c r="F16" i="33"/>
  <c r="F78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P176" i="4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V105" i="31"/>
  <c r="M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I84" i="31" s="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E84" i="31" s="1"/>
  <c r="D100" i="31"/>
  <c r="C100" i="31"/>
  <c r="B100" i="31"/>
  <c r="O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D84" i="31" s="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H84" i="31" s="1"/>
  <c r="G91" i="31"/>
  <c r="F91" i="31"/>
  <c r="E91" i="31"/>
  <c r="D91" i="31"/>
  <c r="C91" i="31"/>
  <c r="B91" i="31"/>
  <c r="W90" i="31"/>
  <c r="G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G84" i="31" s="1"/>
  <c r="F89" i="31"/>
  <c r="E89" i="31"/>
  <c r="D89" i="31"/>
  <c r="C89" i="31"/>
  <c r="B89" i="31"/>
  <c r="Y88" i="31"/>
  <c r="Y84" i="31" s="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C84" i="31" s="1"/>
  <c r="B88" i="31"/>
  <c r="Y87" i="31"/>
  <c r="X87" i="31"/>
  <c r="W87" i="31"/>
  <c r="V87" i="31"/>
  <c r="U87" i="31"/>
  <c r="U84" i="31" s="1"/>
  <c r="T87" i="31"/>
  <c r="T84" i="31" s="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R84" i="31" s="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84" i="31" s="1"/>
  <c r="Y85" i="31"/>
  <c r="X85" i="31"/>
  <c r="X84" i="31" s="1"/>
  <c r="W85" i="31"/>
  <c r="W84" i="31" s="1"/>
  <c r="V85" i="31"/>
  <c r="V84" i="31" s="1"/>
  <c r="U85" i="31"/>
  <c r="T85" i="31"/>
  <c r="S85" i="31"/>
  <c r="S84" i="31" s="1"/>
  <c r="R85" i="31"/>
  <c r="Q85" i="31"/>
  <c r="Q84" i="31" s="1"/>
  <c r="P85" i="31"/>
  <c r="P84" i="31" s="1"/>
  <c r="O85" i="31"/>
  <c r="N85" i="31"/>
  <c r="N84" i="31" s="1"/>
  <c r="M85" i="31"/>
  <c r="M84" i="31" s="1"/>
  <c r="L85" i="31"/>
  <c r="L84" i="31" s="1"/>
  <c r="K85" i="31"/>
  <c r="K84" i="31" s="1"/>
  <c r="J85" i="31"/>
  <c r="I85" i="31"/>
  <c r="H85" i="31"/>
  <c r="G85" i="31"/>
  <c r="F85" i="31"/>
  <c r="E85" i="31"/>
  <c r="D85" i="31"/>
  <c r="C85" i="31"/>
  <c r="B85" i="31"/>
  <c r="O84" i="31"/>
  <c r="J84" i="31"/>
  <c r="F84" i="31"/>
  <c r="Y66" i="31"/>
  <c r="X66" i="31"/>
  <c r="W66" i="31"/>
  <c r="V66" i="31"/>
  <c r="U66" i="31"/>
  <c r="U105" i="31" s="1"/>
  <c r="T66" i="31"/>
  <c r="S66" i="31"/>
  <c r="R66" i="31"/>
  <c r="Q66" i="31"/>
  <c r="P66" i="31"/>
  <c r="O66" i="31"/>
  <c r="N66" i="31"/>
  <c r="N105" i="31" s="1"/>
  <c r="M66" i="31"/>
  <c r="L66" i="31"/>
  <c r="K66" i="31"/>
  <c r="J66" i="31"/>
  <c r="I66" i="31"/>
  <c r="H66" i="31"/>
  <c r="G66" i="31"/>
  <c r="F66" i="31"/>
  <c r="F105" i="31" s="1"/>
  <c r="E66" i="31"/>
  <c r="E105" i="31" s="1"/>
  <c r="D66" i="31"/>
  <c r="C66" i="31"/>
  <c r="B66" i="31"/>
  <c r="Y45" i="31"/>
  <c r="X45" i="31"/>
  <c r="W45" i="31"/>
  <c r="W99" i="31" s="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G99" i="31" s="1"/>
  <c r="F45" i="31"/>
  <c r="E45" i="31"/>
  <c r="D45" i="3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U16" i="31"/>
  <c r="T16" i="31"/>
  <c r="S16" i="31"/>
  <c r="R16" i="31"/>
  <c r="Q16" i="31"/>
  <c r="P16" i="31"/>
  <c r="O16" i="31"/>
  <c r="O90" i="31" s="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O105" i="30"/>
  <c r="N105" i="30"/>
  <c r="G105" i="30"/>
  <c r="F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M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W94" i="30"/>
  <c r="V94" i="30"/>
  <c r="G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E84" i="30" s="1"/>
  <c r="D93" i="30"/>
  <c r="C93" i="30"/>
  <c r="C84" i="30" s="1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V84" i="30" s="1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X90" i="30"/>
  <c r="U90" i="30"/>
  <c r="N90" i="30"/>
  <c r="E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Y84" i="30" s="1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84" i="30" s="1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D84" i="30" s="1"/>
  <c r="C87" i="30"/>
  <c r="B87" i="30"/>
  <c r="Y86" i="30"/>
  <c r="X86" i="30"/>
  <c r="W86" i="30"/>
  <c r="V86" i="30"/>
  <c r="U86" i="30"/>
  <c r="T86" i="30"/>
  <c r="T84" i="30" s="1"/>
  <c r="S86" i="30"/>
  <c r="S84" i="30" s="1"/>
  <c r="R86" i="30"/>
  <c r="Q86" i="30"/>
  <c r="Q84" i="30" s="1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U84" i="30" s="1"/>
  <c r="T85" i="30"/>
  <c r="S85" i="30"/>
  <c r="R85" i="30"/>
  <c r="R84" i="30" s="1"/>
  <c r="Q85" i="30"/>
  <c r="P85" i="30"/>
  <c r="O85" i="30"/>
  <c r="N85" i="30"/>
  <c r="M85" i="30"/>
  <c r="M84" i="30" s="1"/>
  <c r="L85" i="30"/>
  <c r="L84" i="30" s="1"/>
  <c r="K85" i="30"/>
  <c r="K84" i="30" s="1"/>
  <c r="J85" i="30"/>
  <c r="J84" i="30" s="1"/>
  <c r="I85" i="30"/>
  <c r="I84" i="30" s="1"/>
  <c r="H85" i="30"/>
  <c r="G85" i="30"/>
  <c r="F85" i="30"/>
  <c r="E85" i="30"/>
  <c r="D85" i="30"/>
  <c r="C85" i="30"/>
  <c r="B85" i="30"/>
  <c r="Y66" i="30"/>
  <c r="X66" i="30"/>
  <c r="W66" i="30"/>
  <c r="W105" i="30" s="1"/>
  <c r="V66" i="30"/>
  <c r="V105" i="30" s="1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45" i="30"/>
  <c r="X45" i="30"/>
  <c r="X99" i="30" s="1"/>
  <c r="W45" i="30"/>
  <c r="V45" i="30"/>
  <c r="U45" i="30"/>
  <c r="T45" i="30"/>
  <c r="S45" i="30"/>
  <c r="R45" i="30"/>
  <c r="Q45" i="30"/>
  <c r="P45" i="30"/>
  <c r="P99" i="30" s="1"/>
  <c r="O45" i="30"/>
  <c r="N45" i="30"/>
  <c r="N99" i="30" s="1"/>
  <c r="M45" i="30"/>
  <c r="L45" i="30"/>
  <c r="K45" i="30"/>
  <c r="J45" i="30"/>
  <c r="I45" i="30"/>
  <c r="H45" i="30"/>
  <c r="H99" i="30" s="1"/>
  <c r="G45" i="30"/>
  <c r="F45" i="30"/>
  <c r="E45" i="30"/>
  <c r="D45" i="30"/>
  <c r="C45" i="30"/>
  <c r="B45" i="30"/>
  <c r="Y25" i="30"/>
  <c r="X25" i="30"/>
  <c r="W25" i="30"/>
  <c r="V25" i="30"/>
  <c r="U25" i="30"/>
  <c r="U94" i="30" s="1"/>
  <c r="T25" i="30"/>
  <c r="T94" i="30" s="1"/>
  <c r="S25" i="30"/>
  <c r="S94" i="30" s="1"/>
  <c r="R25" i="30"/>
  <c r="Q25" i="30"/>
  <c r="P25" i="30"/>
  <c r="P94" i="30" s="1"/>
  <c r="O25" i="30"/>
  <c r="O94" i="30" s="1"/>
  <c r="N25" i="30"/>
  <c r="N94" i="30" s="1"/>
  <c r="M25" i="30"/>
  <c r="M94" i="30" s="1"/>
  <c r="L25" i="30"/>
  <c r="L94" i="30" s="1"/>
  <c r="K25" i="30"/>
  <c r="K94" i="30" s="1"/>
  <c r="J25" i="30"/>
  <c r="I25" i="30"/>
  <c r="H25" i="30"/>
  <c r="G25" i="30"/>
  <c r="F25" i="30"/>
  <c r="E25" i="30"/>
  <c r="E94" i="30" s="1"/>
  <c r="D25" i="30"/>
  <c r="C25" i="30"/>
  <c r="B25" i="30"/>
  <c r="Y16" i="30"/>
  <c r="X16" i="30"/>
  <c r="W16" i="30"/>
  <c r="V16" i="30"/>
  <c r="V90" i="30" s="1"/>
  <c r="U16" i="30"/>
  <c r="T16" i="30"/>
  <c r="T90" i="30" s="1"/>
  <c r="S16" i="30"/>
  <c r="S90" i="30" s="1"/>
  <c r="R16" i="30"/>
  <c r="Q16" i="30"/>
  <c r="P16" i="30"/>
  <c r="P90" i="30" s="1"/>
  <c r="O16" i="30"/>
  <c r="N16" i="30"/>
  <c r="M16" i="30"/>
  <c r="M90" i="30" s="1"/>
  <c r="L16" i="30"/>
  <c r="L90" i="30" s="1"/>
  <c r="K16" i="30"/>
  <c r="K90" i="30" s="1"/>
  <c r="J16" i="30"/>
  <c r="I16" i="30"/>
  <c r="H16" i="30"/>
  <c r="H90" i="30" s="1"/>
  <c r="G16" i="30"/>
  <c r="G90" i="30" s="1"/>
  <c r="F16" i="30"/>
  <c r="F90" i="30" s="1"/>
  <c r="E16" i="30"/>
  <c r="D16" i="30"/>
  <c r="D90" i="30" s="1"/>
  <c r="C16" i="30"/>
  <c r="C90" i="30" s="1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M84" i="29" s="1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I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G84" i="29" s="1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90" i="29"/>
  <c r="I90" i="29"/>
  <c r="Y89" i="29"/>
  <c r="X89" i="29"/>
  <c r="X84" i="29" s="1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Y84" i="29" s="1"/>
  <c r="X88" i="29"/>
  <c r="W88" i="29"/>
  <c r="W84" i="29" s="1"/>
  <c r="V88" i="29"/>
  <c r="V84" i="29" s="1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T84" i="29" s="1"/>
  <c r="S87" i="29"/>
  <c r="S84" i="29" s="1"/>
  <c r="R87" i="29"/>
  <c r="R84" i="29" s="1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Q84" i="29" s="1"/>
  <c r="P86" i="29"/>
  <c r="P84" i="29" s="1"/>
  <c r="O86" i="29"/>
  <c r="O84" i="29" s="1"/>
  <c r="N86" i="29"/>
  <c r="N84" i="29" s="1"/>
  <c r="M86" i="29"/>
  <c r="L86" i="29"/>
  <c r="K86" i="29"/>
  <c r="J86" i="29"/>
  <c r="I86" i="29"/>
  <c r="H86" i="29"/>
  <c r="G86" i="29"/>
  <c r="F86" i="29"/>
  <c r="E86" i="29"/>
  <c r="D86" i="29"/>
  <c r="D84" i="29" s="1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L84" i="29" s="1"/>
  <c r="K85" i="29"/>
  <c r="K84" i="29" s="1"/>
  <c r="J85" i="29"/>
  <c r="J84" i="29" s="1"/>
  <c r="I85" i="29"/>
  <c r="I84" i="29" s="1"/>
  <c r="H85" i="29"/>
  <c r="H84" i="29" s="1"/>
  <c r="G85" i="29"/>
  <c r="F85" i="29"/>
  <c r="F84" i="29" s="1"/>
  <c r="E85" i="29"/>
  <c r="D85" i="29"/>
  <c r="C85" i="29"/>
  <c r="B85" i="29"/>
  <c r="C84" i="29"/>
  <c r="B84" i="29"/>
  <c r="Y66" i="29"/>
  <c r="Y123" i="29" s="1"/>
  <c r="X66" i="29"/>
  <c r="X123" i="29" s="1"/>
  <c r="W66" i="29"/>
  <c r="V66" i="29"/>
  <c r="V105" i="29" s="1"/>
  <c r="U66" i="29"/>
  <c r="T66" i="29"/>
  <c r="T123" i="29" s="1"/>
  <c r="S66" i="29"/>
  <c r="R66" i="29"/>
  <c r="Q66" i="29"/>
  <c r="Q123" i="29" s="1"/>
  <c r="P66" i="29"/>
  <c r="P123" i="29" s="1"/>
  <c r="O66" i="29"/>
  <c r="O123" i="30" s="1"/>
  <c r="N66" i="29"/>
  <c r="N123" i="29" s="1"/>
  <c r="M66" i="29"/>
  <c r="M123" i="31" s="1"/>
  <c r="L66" i="29"/>
  <c r="L105" i="29" s="1"/>
  <c r="K66" i="29"/>
  <c r="J66" i="29"/>
  <c r="I66" i="29"/>
  <c r="I123" i="29" s="1"/>
  <c r="H66" i="29"/>
  <c r="H123" i="29" s="1"/>
  <c r="G66" i="29"/>
  <c r="G123" i="30" s="1"/>
  <c r="F66" i="29"/>
  <c r="F123" i="29" s="1"/>
  <c r="E66" i="29"/>
  <c r="D66" i="29"/>
  <c r="D123" i="29" s="1"/>
  <c r="C66" i="29"/>
  <c r="B66" i="29"/>
  <c r="Y45" i="29"/>
  <c r="Y122" i="29" s="1"/>
  <c r="X45" i="29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O45" i="29"/>
  <c r="O99" i="29" s="1"/>
  <c r="N45" i="29"/>
  <c r="N99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30" s="1"/>
  <c r="G45" i="29"/>
  <c r="G99" i="29" s="1"/>
  <c r="F45" i="29"/>
  <c r="F99" i="29" s="1"/>
  <c r="E45" i="29"/>
  <c r="E99" i="29" s="1"/>
  <c r="D45" i="29"/>
  <c r="D99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94" i="29" s="1"/>
  <c r="P25" i="29"/>
  <c r="P94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94" i="29" s="1"/>
  <c r="H25" i="29"/>
  <c r="H94" i="29" s="1"/>
  <c r="G25" i="29"/>
  <c r="G94" i="29" s="1"/>
  <c r="F25" i="29"/>
  <c r="F94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30" s="1"/>
  <c r="W16" i="29"/>
  <c r="W90" i="29" s="1"/>
  <c r="V16" i="29"/>
  <c r="V90" i="29" s="1"/>
  <c r="U16" i="29"/>
  <c r="U90" i="29" s="1"/>
  <c r="T16" i="29"/>
  <c r="T90" i="29" s="1"/>
  <c r="S16" i="29"/>
  <c r="S119" i="29" s="1"/>
  <c r="R16" i="29"/>
  <c r="R119" i="29" s="1"/>
  <c r="Q16" i="29"/>
  <c r="Q119" i="29" s="1"/>
  <c r="P16" i="29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O175" i="4" s="1"/>
  <c r="N33" i="28"/>
  <c r="N38" i="28" s="1"/>
  <c r="N175" i="4" s="1"/>
  <c r="M33" i="28"/>
  <c r="M38" i="28" s="1"/>
  <c r="M175" i="4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Q126" i="27" s="1"/>
  <c r="P130" i="27"/>
  <c r="P126" i="27" s="1"/>
  <c r="O130" i="27"/>
  <c r="O126" i="27" s="1"/>
  <c r="N130" i="27"/>
  <c r="N126" i="27" s="1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M126" i="27" s="1"/>
  <c r="L129" i="27"/>
  <c r="L126" i="27" s="1"/>
  <c r="K129" i="27"/>
  <c r="K126" i="27" s="1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V126" i="27" s="1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J126" i="27" s="1"/>
  <c r="I128" i="27"/>
  <c r="I126" i="27" s="1"/>
  <c r="H128" i="27"/>
  <c r="G128" i="27"/>
  <c r="F128" i="27"/>
  <c r="E128" i="27"/>
  <c r="D128" i="27"/>
  <c r="C128" i="27"/>
  <c r="B128" i="27"/>
  <c r="Y127" i="27"/>
  <c r="X127" i="27"/>
  <c r="X126" i="27" s="1"/>
  <c r="W127" i="27"/>
  <c r="W126" i="27" s="1"/>
  <c r="V127" i="27"/>
  <c r="U127" i="27"/>
  <c r="U126" i="27" s="1"/>
  <c r="T127" i="27"/>
  <c r="T126" i="27" s="1"/>
  <c r="S127" i="27"/>
  <c r="S126" i="27" s="1"/>
  <c r="R127" i="27"/>
  <c r="R126" i="27" s="1"/>
  <c r="Q127" i="27"/>
  <c r="P127" i="27"/>
  <c r="O127" i="27"/>
  <c r="N127" i="27"/>
  <c r="M127" i="27"/>
  <c r="L127" i="27"/>
  <c r="K127" i="27"/>
  <c r="J127" i="27"/>
  <c r="I127" i="27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C126" i="27" s="1"/>
  <c r="B127" i="27"/>
  <c r="B126" i="27" s="1"/>
  <c r="Y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K110" i="27" s="1"/>
  <c r="J112" i="27"/>
  <c r="I112" i="27"/>
  <c r="H112" i="27"/>
  <c r="G112" i="27"/>
  <c r="F112" i="27"/>
  <c r="E112" i="27"/>
  <c r="D112" i="27"/>
  <c r="C112" i="27"/>
  <c r="B112" i="27"/>
  <c r="Y111" i="27"/>
  <c r="Y110" i="27" s="1"/>
  <c r="X111" i="27"/>
  <c r="X110" i="27" s="1"/>
  <c r="W111" i="27"/>
  <c r="W110" i="27" s="1"/>
  <c r="V111" i="27"/>
  <c r="V110" i="27" s="1"/>
  <c r="U111" i="27"/>
  <c r="U110" i="27" s="1"/>
  <c r="T111" i="27"/>
  <c r="T110" i="27" s="1"/>
  <c r="S111" i="27"/>
  <c r="S110" i="27" s="1"/>
  <c r="R111" i="27"/>
  <c r="Q111" i="27"/>
  <c r="P111" i="27"/>
  <c r="O111" i="27"/>
  <c r="N111" i="27"/>
  <c r="M111" i="27"/>
  <c r="M110" i="27" s="1"/>
  <c r="L111" i="27"/>
  <c r="L110" i="27" s="1"/>
  <c r="K111" i="27"/>
  <c r="J111" i="27"/>
  <c r="J110" i="27" s="1"/>
  <c r="I111" i="27"/>
  <c r="I110" i="27" s="1"/>
  <c r="H111" i="27"/>
  <c r="H110" i="27" s="1"/>
  <c r="G111" i="27"/>
  <c r="G110" i="27" s="1"/>
  <c r="F111" i="27"/>
  <c r="E111" i="27"/>
  <c r="D111" i="27"/>
  <c r="C111" i="27"/>
  <c r="B111" i="27"/>
  <c r="R110" i="27"/>
  <c r="Q110" i="27"/>
  <c r="P110" i="27"/>
  <c r="O110" i="27"/>
  <c r="N110" i="27"/>
  <c r="F110" i="27"/>
  <c r="E110" i="27"/>
  <c r="D110" i="27"/>
  <c r="C110" i="27"/>
  <c r="B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T98" i="27" s="1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R98" i="27" s="1"/>
  <c r="Q101" i="27"/>
  <c r="Q98" i="27" s="1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N98" i="27" s="1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Y98" i="27" s="1"/>
  <c r="X99" i="27"/>
  <c r="X98" i="27" s="1"/>
  <c r="W99" i="27"/>
  <c r="W98" i="27" s="1"/>
  <c r="V99" i="27"/>
  <c r="U99" i="27"/>
  <c r="T99" i="27"/>
  <c r="S99" i="27"/>
  <c r="R99" i="27"/>
  <c r="Q99" i="27"/>
  <c r="P99" i="27"/>
  <c r="O99" i="27"/>
  <c r="N99" i="27"/>
  <c r="M99" i="27"/>
  <c r="M98" i="27" s="1"/>
  <c r="L99" i="27"/>
  <c r="L98" i="27" s="1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E99" i="27"/>
  <c r="D99" i="27"/>
  <c r="C99" i="27"/>
  <c r="B99" i="27"/>
  <c r="V98" i="27"/>
  <c r="U98" i="27"/>
  <c r="S98" i="27"/>
  <c r="P98" i="27"/>
  <c r="O98" i="27"/>
  <c r="F98" i="27"/>
  <c r="E98" i="27"/>
  <c r="D98" i="27"/>
  <c r="C98" i="27"/>
  <c r="B98" i="27"/>
  <c r="Y69" i="27"/>
  <c r="X69" i="27"/>
  <c r="W69" i="27"/>
  <c r="V69" i="27"/>
  <c r="U69" i="27"/>
  <c r="U122" i="27" s="1"/>
  <c r="T69" i="27"/>
  <c r="S69" i="27"/>
  <c r="S122" i="27" s="1"/>
  <c r="R69" i="27"/>
  <c r="Q69" i="27"/>
  <c r="P69" i="27"/>
  <c r="O69" i="27"/>
  <c r="N69" i="27"/>
  <c r="M69" i="27"/>
  <c r="M122" i="27" s="1"/>
  <c r="L69" i="27"/>
  <c r="K69" i="27"/>
  <c r="K122" i="27" s="1"/>
  <c r="J69" i="27"/>
  <c r="I69" i="27"/>
  <c r="H69" i="27"/>
  <c r="G69" i="27"/>
  <c r="F69" i="27"/>
  <c r="E69" i="27"/>
  <c r="E122" i="27" s="1"/>
  <c r="D69" i="27"/>
  <c r="C69" i="27"/>
  <c r="C122" i="27" s="1"/>
  <c r="B69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43" i="27"/>
  <c r="X43" i="27"/>
  <c r="W43" i="27"/>
  <c r="V43" i="27"/>
  <c r="U43" i="27"/>
  <c r="T43" i="27"/>
  <c r="S43" i="27"/>
  <c r="R43" i="27"/>
  <c r="R116" i="27" s="1"/>
  <c r="Q43" i="27"/>
  <c r="P43" i="27"/>
  <c r="O43" i="27"/>
  <c r="N43" i="27"/>
  <c r="M43" i="27"/>
  <c r="L43" i="27"/>
  <c r="K43" i="27"/>
  <c r="J43" i="27"/>
  <c r="J116" i="27" s="1"/>
  <c r="I43" i="27"/>
  <c r="H43" i="27"/>
  <c r="G43" i="27"/>
  <c r="F43" i="27"/>
  <c r="E43" i="27"/>
  <c r="D43" i="27"/>
  <c r="C43" i="27"/>
  <c r="B43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O126" i="26" s="1"/>
  <c r="N132" i="26"/>
  <c r="M132" i="26"/>
  <c r="L132" i="26"/>
  <c r="K132" i="26"/>
  <c r="J132" i="26"/>
  <c r="I132" i="26"/>
  <c r="H132" i="26"/>
  <c r="G132" i="26"/>
  <c r="F132" i="26"/>
  <c r="E132" i="26"/>
  <c r="E126" i="26" s="1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C126" i="26" s="1"/>
  <c r="B129" i="26"/>
  <c r="Y128" i="26"/>
  <c r="X128" i="26"/>
  <c r="W128" i="26"/>
  <c r="V128" i="26"/>
  <c r="U128" i="26"/>
  <c r="T128" i="26"/>
  <c r="S128" i="26"/>
  <c r="R128" i="26"/>
  <c r="Q128" i="26"/>
  <c r="Q126" i="26" s="1"/>
  <c r="P128" i="26"/>
  <c r="P126" i="26" s="1"/>
  <c r="O128" i="26"/>
  <c r="N128" i="26"/>
  <c r="M128" i="26"/>
  <c r="L128" i="26"/>
  <c r="K128" i="26"/>
  <c r="K126" i="26" s="1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X126" i="26" s="1"/>
  <c r="W127" i="26"/>
  <c r="W126" i="26" s="1"/>
  <c r="V127" i="26"/>
  <c r="V126" i="26" s="1"/>
  <c r="U127" i="26"/>
  <c r="U126" i="26" s="1"/>
  <c r="T127" i="26"/>
  <c r="T126" i="26" s="1"/>
  <c r="S127" i="26"/>
  <c r="R127" i="26"/>
  <c r="R126" i="26" s="1"/>
  <c r="Q127" i="26"/>
  <c r="P127" i="26"/>
  <c r="O127" i="26"/>
  <c r="N127" i="26"/>
  <c r="M127" i="26"/>
  <c r="M126" i="26" s="1"/>
  <c r="L127" i="26"/>
  <c r="L126" i="26" s="1"/>
  <c r="K127" i="26"/>
  <c r="J127" i="26"/>
  <c r="J126" i="26" s="1"/>
  <c r="I127" i="26"/>
  <c r="H127" i="26"/>
  <c r="G127" i="26"/>
  <c r="G126" i="26" s="1"/>
  <c r="F127" i="26"/>
  <c r="E127" i="26"/>
  <c r="D127" i="26"/>
  <c r="D126" i="26" s="1"/>
  <c r="C127" i="26"/>
  <c r="B127" i="26"/>
  <c r="S126" i="26"/>
  <c r="N126" i="26"/>
  <c r="I126" i="26"/>
  <c r="H126" i="26"/>
  <c r="F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X122" i="26"/>
  <c r="G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110" i="26" s="1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C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T110" i="26" s="1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5" i="26"/>
  <c r="X115" i="26"/>
  <c r="W115" i="26"/>
  <c r="V115" i="26"/>
  <c r="U115" i="26"/>
  <c r="U110" i="26" s="1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Q110" i="26" s="1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M110" i="26" s="1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T112" i="26"/>
  <c r="S112" i="26"/>
  <c r="S110" i="26" s="1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C110" i="26" s="1"/>
  <c r="B112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L110" i="26" s="1"/>
  <c r="K111" i="26"/>
  <c r="K110" i="26" s="1"/>
  <c r="J111" i="26"/>
  <c r="J110" i="26" s="1"/>
  <c r="I111" i="26"/>
  <c r="I110" i="26" s="1"/>
  <c r="H111" i="26"/>
  <c r="G111" i="26"/>
  <c r="F111" i="26"/>
  <c r="E111" i="26"/>
  <c r="E110" i="26" s="1"/>
  <c r="D111" i="26"/>
  <c r="D110" i="26" s="1"/>
  <c r="C111" i="26"/>
  <c r="B111" i="26"/>
  <c r="Y110" i="26"/>
  <c r="R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H98" i="26" s="1"/>
  <c r="G106" i="26"/>
  <c r="F106" i="26"/>
  <c r="E106" i="26"/>
  <c r="D106" i="26"/>
  <c r="C106" i="26"/>
  <c r="B106" i="26"/>
  <c r="T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E98" i="26" s="1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Y98" i="26" s="1"/>
  <c r="X101" i="26"/>
  <c r="X98" i="26" s="1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U98" i="26" s="1"/>
  <c r="T100" i="26"/>
  <c r="S100" i="26"/>
  <c r="R100" i="26"/>
  <c r="R98" i="26" s="1"/>
  <c r="Q100" i="26"/>
  <c r="P100" i="26"/>
  <c r="O100" i="26"/>
  <c r="O98" i="26" s="1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V98" i="26" s="1"/>
  <c r="U99" i="26"/>
  <c r="T99" i="26"/>
  <c r="S99" i="26"/>
  <c r="R99" i="26"/>
  <c r="Q99" i="26"/>
  <c r="Q98" i="26" s="1"/>
  <c r="P99" i="26"/>
  <c r="P98" i="26" s="1"/>
  <c r="O99" i="26"/>
  <c r="N99" i="26"/>
  <c r="N98" i="26" s="1"/>
  <c r="M99" i="26"/>
  <c r="M98" i="26" s="1"/>
  <c r="L99" i="26"/>
  <c r="K99" i="26"/>
  <c r="J99" i="26"/>
  <c r="J98" i="26" s="1"/>
  <c r="I99" i="26"/>
  <c r="H99" i="26"/>
  <c r="G99" i="26"/>
  <c r="G98" i="26" s="1"/>
  <c r="F99" i="26"/>
  <c r="E99" i="26"/>
  <c r="D99" i="26"/>
  <c r="C99" i="26"/>
  <c r="B99" i="26"/>
  <c r="W98" i="26"/>
  <c r="I98" i="26"/>
  <c r="F98" i="26"/>
  <c r="B98" i="26"/>
  <c r="Y69" i="26"/>
  <c r="X69" i="26"/>
  <c r="W69" i="26"/>
  <c r="W122" i="26" s="1"/>
  <c r="V69" i="26"/>
  <c r="V122" i="26" s="1"/>
  <c r="U69" i="26"/>
  <c r="U122" i="26" s="1"/>
  <c r="T69" i="26"/>
  <c r="T122" i="26" s="1"/>
  <c r="S69" i="26"/>
  <c r="R69" i="26"/>
  <c r="Q69" i="26"/>
  <c r="P69" i="26"/>
  <c r="P122" i="26" s="1"/>
  <c r="O69" i="26"/>
  <c r="N69" i="26"/>
  <c r="N154" i="26" s="1"/>
  <c r="M69" i="26"/>
  <c r="L69" i="26"/>
  <c r="K69" i="26"/>
  <c r="K154" i="26" s="1"/>
  <c r="J69" i="26"/>
  <c r="I69" i="26"/>
  <c r="H69" i="26"/>
  <c r="H122" i="26" s="1"/>
  <c r="G69" i="26"/>
  <c r="F69" i="26"/>
  <c r="E69" i="26"/>
  <c r="E122" i="26" s="1"/>
  <c r="D69" i="26"/>
  <c r="C69" i="26"/>
  <c r="B69" i="26"/>
  <c r="Y56" i="26"/>
  <c r="X56" i="26"/>
  <c r="X119" i="26" s="1"/>
  <c r="W56" i="26"/>
  <c r="W119" i="26" s="1"/>
  <c r="V56" i="26"/>
  <c r="V153" i="26" s="1"/>
  <c r="U56" i="26"/>
  <c r="U119" i="26" s="1"/>
  <c r="T56" i="26"/>
  <c r="T119" i="26" s="1"/>
  <c r="S56" i="26"/>
  <c r="S119" i="26" s="1"/>
  <c r="R56" i="26"/>
  <c r="Q56" i="26"/>
  <c r="P56" i="26"/>
  <c r="P119" i="26" s="1"/>
  <c r="O56" i="26"/>
  <c r="N56" i="26"/>
  <c r="N119" i="26" s="1"/>
  <c r="M56" i="26"/>
  <c r="L56" i="26"/>
  <c r="K56" i="26"/>
  <c r="K119" i="26" s="1"/>
  <c r="J56" i="26"/>
  <c r="I56" i="26"/>
  <c r="H56" i="26"/>
  <c r="H119" i="26" s="1"/>
  <c r="G56" i="26"/>
  <c r="G119" i="26" s="1"/>
  <c r="F56" i="26"/>
  <c r="F153" i="26" s="1"/>
  <c r="E56" i="26"/>
  <c r="D56" i="26"/>
  <c r="C56" i="26"/>
  <c r="B56" i="26"/>
  <c r="Y43" i="26"/>
  <c r="X43" i="26"/>
  <c r="W43" i="26"/>
  <c r="V43" i="26"/>
  <c r="V116" i="26" s="1"/>
  <c r="U43" i="26"/>
  <c r="T43" i="26"/>
  <c r="S43" i="26"/>
  <c r="R43" i="26"/>
  <c r="Q43" i="26"/>
  <c r="P43" i="26"/>
  <c r="P116" i="26" s="1"/>
  <c r="O43" i="26"/>
  <c r="O116" i="26" s="1"/>
  <c r="N43" i="26"/>
  <c r="N116" i="26" s="1"/>
  <c r="M43" i="26"/>
  <c r="M116" i="26" s="1"/>
  <c r="L43" i="26"/>
  <c r="L116" i="26" s="1"/>
  <c r="K43" i="26"/>
  <c r="K116" i="26" s="1"/>
  <c r="J43" i="26"/>
  <c r="I43" i="26"/>
  <c r="H43" i="26"/>
  <c r="H116" i="26" s="1"/>
  <c r="G43" i="26"/>
  <c r="F43" i="26"/>
  <c r="F152" i="26" s="1"/>
  <c r="E43" i="26"/>
  <c r="E116" i="26" s="1"/>
  <c r="D43" i="26"/>
  <c r="D116" i="26" s="1"/>
  <c r="C43" i="26"/>
  <c r="C116" i="26" s="1"/>
  <c r="B43" i="26"/>
  <c r="Y17" i="26"/>
  <c r="X17" i="26"/>
  <c r="X105" i="26" s="1"/>
  <c r="W17" i="26"/>
  <c r="W105" i="26" s="1"/>
  <c r="V17" i="26"/>
  <c r="U17" i="26"/>
  <c r="T17" i="26"/>
  <c r="S17" i="26"/>
  <c r="S105" i="26" s="1"/>
  <c r="R17" i="26"/>
  <c r="Q17" i="26"/>
  <c r="P17" i="26"/>
  <c r="P143" i="26" s="1"/>
  <c r="O17" i="26"/>
  <c r="O105" i="26" s="1"/>
  <c r="N17" i="26"/>
  <c r="N143" i="26" s="1"/>
  <c r="M17" i="26"/>
  <c r="M143" i="26" s="1"/>
  <c r="L17" i="26"/>
  <c r="K17" i="26"/>
  <c r="K105" i="26" s="1"/>
  <c r="J17" i="26"/>
  <c r="I17" i="26"/>
  <c r="H17" i="26"/>
  <c r="H105" i="26" s="1"/>
  <c r="G17" i="26"/>
  <c r="G105" i="26" s="1"/>
  <c r="F17" i="26"/>
  <c r="F105" i="26" s="1"/>
  <c r="E17" i="26"/>
  <c r="E105" i="26" s="1"/>
  <c r="D17" i="26"/>
  <c r="D105" i="26" s="1"/>
  <c r="C17" i="26"/>
  <c r="C105" i="26" s="1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C156" i="25" s="1"/>
  <c r="B160" i="25"/>
  <c r="B156" i="25" s="1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X156" i="25" s="1"/>
  <c r="W158" i="25"/>
  <c r="V158" i="25"/>
  <c r="V156" i="25" s="1"/>
  <c r="U158" i="25"/>
  <c r="T158" i="25"/>
  <c r="S158" i="25"/>
  <c r="R158" i="25"/>
  <c r="Q158" i="25"/>
  <c r="P158" i="25"/>
  <c r="O158" i="25"/>
  <c r="N158" i="25"/>
  <c r="M158" i="25"/>
  <c r="L158" i="25"/>
  <c r="K158" i="25"/>
  <c r="K156" i="25" s="1"/>
  <c r="J158" i="25"/>
  <c r="J156" i="25" s="1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T156" i="25" s="1"/>
  <c r="S157" i="25"/>
  <c r="S156" i="25" s="1"/>
  <c r="R157" i="25"/>
  <c r="R156" i="25" s="1"/>
  <c r="Q157" i="25"/>
  <c r="Q156" i="25" s="1"/>
  <c r="P157" i="25"/>
  <c r="O157" i="25"/>
  <c r="O156" i="25" s="1"/>
  <c r="N157" i="25"/>
  <c r="N156" i="25" s="1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J154" i="25"/>
  <c r="Q152" i="25"/>
  <c r="P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126" i="25" s="1"/>
  <c r="Y129" i="25"/>
  <c r="Y126" i="25" s="1"/>
  <c r="X129" i="25"/>
  <c r="X126" i="25" s="1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W126" i="25" s="1"/>
  <c r="V128" i="25"/>
  <c r="U128" i="25"/>
  <c r="T128" i="25"/>
  <c r="T126" i="25" s="1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G126" i="25" s="1"/>
  <c r="F128" i="25"/>
  <c r="E128" i="25"/>
  <c r="D128" i="25"/>
  <c r="C128" i="25"/>
  <c r="B128" i="25"/>
  <c r="Y127" i="25"/>
  <c r="X127" i="25"/>
  <c r="W127" i="25"/>
  <c r="V127" i="25"/>
  <c r="V126" i="25" s="1"/>
  <c r="U127" i="25"/>
  <c r="U126" i="25" s="1"/>
  <c r="T127" i="25"/>
  <c r="S127" i="25"/>
  <c r="S126" i="25" s="1"/>
  <c r="R127" i="25"/>
  <c r="R126" i="25" s="1"/>
  <c r="Q127" i="25"/>
  <c r="Q126" i="25" s="1"/>
  <c r="P127" i="25"/>
  <c r="P126" i="25" s="1"/>
  <c r="O127" i="25"/>
  <c r="N127" i="25"/>
  <c r="M127" i="25"/>
  <c r="L127" i="25"/>
  <c r="K127" i="25"/>
  <c r="J127" i="25"/>
  <c r="I127" i="25"/>
  <c r="H127" i="25"/>
  <c r="G127" i="25"/>
  <c r="F127" i="25"/>
  <c r="F126" i="25" s="1"/>
  <c r="E127" i="25"/>
  <c r="E126" i="25" s="1"/>
  <c r="D127" i="25"/>
  <c r="D126" i="25" s="1"/>
  <c r="C127" i="25"/>
  <c r="C126" i="25" s="1"/>
  <c r="B127" i="25"/>
  <c r="O126" i="25"/>
  <c r="N126" i="25"/>
  <c r="M126" i="25"/>
  <c r="L126" i="25"/>
  <c r="K126" i="25"/>
  <c r="J126" i="25"/>
  <c r="I126" i="25"/>
  <c r="H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J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E110" i="25" s="1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P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Y110" i="25" s="1"/>
  <c r="X114" i="25"/>
  <c r="X110" i="25" s="1"/>
  <c r="W114" i="25"/>
  <c r="W110" i="25" s="1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V110" i="25" s="1"/>
  <c r="U113" i="25"/>
  <c r="U110" i="25" s="1"/>
  <c r="T113" i="25"/>
  <c r="T110" i="25" s="1"/>
  <c r="S113" i="25"/>
  <c r="S110" i="25" s="1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R110" i="25" s="1"/>
  <c r="Q112" i="25"/>
  <c r="P112" i="25"/>
  <c r="O112" i="25"/>
  <c r="O110" i="25" s="1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B110" i="25" s="1"/>
  <c r="Y111" i="25"/>
  <c r="X111" i="25"/>
  <c r="W111" i="25"/>
  <c r="V111" i="25"/>
  <c r="U111" i="25"/>
  <c r="T111" i="25"/>
  <c r="S111" i="25"/>
  <c r="R111" i="25"/>
  <c r="Q111" i="25"/>
  <c r="Q110" i="25" s="1"/>
  <c r="P111" i="25"/>
  <c r="P110" i="25" s="1"/>
  <c r="O111" i="25"/>
  <c r="N111" i="25"/>
  <c r="N110" i="25" s="1"/>
  <c r="M111" i="25"/>
  <c r="M110" i="25" s="1"/>
  <c r="L111" i="25"/>
  <c r="L110" i="25" s="1"/>
  <c r="K111" i="25"/>
  <c r="K110" i="25" s="1"/>
  <c r="J111" i="25"/>
  <c r="I111" i="25"/>
  <c r="H111" i="25"/>
  <c r="G111" i="25"/>
  <c r="F111" i="25"/>
  <c r="E111" i="25"/>
  <c r="D111" i="25"/>
  <c r="C111" i="25"/>
  <c r="B111" i="25"/>
  <c r="J110" i="25"/>
  <c r="I110" i="25"/>
  <c r="H110" i="25"/>
  <c r="G110" i="25"/>
  <c r="F110" i="25"/>
  <c r="D110" i="25"/>
  <c r="C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V98" i="25" s="1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M98" i="25" s="1"/>
  <c r="L102" i="25"/>
  <c r="L98" i="25" s="1"/>
  <c r="K102" i="25"/>
  <c r="K98" i="25" s="1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J98" i="25" s="1"/>
  <c r="I101" i="25"/>
  <c r="I98" i="25" s="1"/>
  <c r="H101" i="25"/>
  <c r="H98" i="25" s="1"/>
  <c r="G101" i="25"/>
  <c r="G98" i="25" s="1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R98" i="25" s="1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F98" i="25" s="1"/>
  <c r="E100" i="25"/>
  <c r="D100" i="25"/>
  <c r="C100" i="25"/>
  <c r="C98" i="25" s="1"/>
  <c r="B100" i="25"/>
  <c r="Y99" i="25"/>
  <c r="X99" i="25"/>
  <c r="W99" i="25"/>
  <c r="V99" i="25"/>
  <c r="U99" i="25"/>
  <c r="T99" i="25"/>
  <c r="S99" i="25"/>
  <c r="R99" i="25"/>
  <c r="Q99" i="25"/>
  <c r="Q98" i="25" s="1"/>
  <c r="P99" i="25"/>
  <c r="P98" i="25" s="1"/>
  <c r="O99" i="25"/>
  <c r="O98" i="25" s="1"/>
  <c r="N99" i="25"/>
  <c r="N98" i="25" s="1"/>
  <c r="M99" i="25"/>
  <c r="L99" i="25"/>
  <c r="K99" i="25"/>
  <c r="J99" i="25"/>
  <c r="I99" i="25"/>
  <c r="H99" i="25"/>
  <c r="G99" i="25"/>
  <c r="F99" i="25"/>
  <c r="E99" i="25"/>
  <c r="E98" i="25" s="1"/>
  <c r="D99" i="25"/>
  <c r="D98" i="25" s="1"/>
  <c r="C99" i="25"/>
  <c r="B99" i="25"/>
  <c r="B98" i="25" s="1"/>
  <c r="Y98" i="25"/>
  <c r="X98" i="25"/>
  <c r="W98" i="25"/>
  <c r="U98" i="25"/>
  <c r="T98" i="25"/>
  <c r="S98" i="25"/>
  <c r="Y69" i="25"/>
  <c r="Y154" i="25" s="1"/>
  <c r="X69" i="25"/>
  <c r="X154" i="25" s="1"/>
  <c r="W69" i="25"/>
  <c r="W154" i="25" s="1"/>
  <c r="V69" i="25"/>
  <c r="V154" i="25" s="1"/>
  <c r="U69" i="25"/>
  <c r="U154" i="25" s="1"/>
  <c r="T69" i="25"/>
  <c r="T154" i="25" s="1"/>
  <c r="S69" i="25"/>
  <c r="S154" i="25" s="1"/>
  <c r="R69" i="25"/>
  <c r="R122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L154" i="25" s="1"/>
  <c r="K69" i="25"/>
  <c r="K154" i="25" s="1"/>
  <c r="J69" i="25"/>
  <c r="I69" i="25"/>
  <c r="I154" i="25" s="1"/>
  <c r="H69" i="25"/>
  <c r="H154" i="25" s="1"/>
  <c r="G69" i="25"/>
  <c r="G154" i="25" s="1"/>
  <c r="F69" i="25"/>
  <c r="F154" i="25" s="1"/>
  <c r="E69" i="25"/>
  <c r="E154" i="25" s="1"/>
  <c r="D69" i="25"/>
  <c r="D154" i="25" s="1"/>
  <c r="C69" i="25"/>
  <c r="C154" i="25" s="1"/>
  <c r="B69" i="25"/>
  <c r="B122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P146" i="25" s="1"/>
  <c r="O56" i="25"/>
  <c r="O153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D153" i="25" s="1"/>
  <c r="C56" i="25"/>
  <c r="C153" i="25" s="1"/>
  <c r="B56" i="25"/>
  <c r="B153" i="25" s="1"/>
  <c r="Y43" i="25"/>
  <c r="Y152" i="25" s="1"/>
  <c r="X43" i="25"/>
  <c r="X152" i="25" s="1"/>
  <c r="W43" i="25"/>
  <c r="W152" i="25" s="1"/>
  <c r="V43" i="25"/>
  <c r="V152" i="26" s="1"/>
  <c r="U43" i="25"/>
  <c r="U152" i="25" s="1"/>
  <c r="T43" i="25"/>
  <c r="T152" i="25" s="1"/>
  <c r="S43" i="25"/>
  <c r="S152" i="25" s="1"/>
  <c r="R43" i="25"/>
  <c r="R152" i="25" s="1"/>
  <c r="Q43" i="25"/>
  <c r="Q116" i="25" s="1"/>
  <c r="P43" i="25"/>
  <c r="O43" i="25"/>
  <c r="O152" i="25" s="1"/>
  <c r="N43" i="25"/>
  <c r="M43" i="25"/>
  <c r="M152" i="25" s="1"/>
  <c r="L43" i="25"/>
  <c r="L152" i="25" s="1"/>
  <c r="K43" i="25"/>
  <c r="K152" i="25" s="1"/>
  <c r="J43" i="25"/>
  <c r="J152" i="25" s="1"/>
  <c r="I43" i="25"/>
  <c r="I116" i="25" s="1"/>
  <c r="H43" i="25"/>
  <c r="H116" i="25" s="1"/>
  <c r="G43" i="25"/>
  <c r="G152" i="25" s="1"/>
  <c r="F43" i="25"/>
  <c r="F152" i="25" s="1"/>
  <c r="E43" i="25"/>
  <c r="E152" i="25" s="1"/>
  <c r="D43" i="25"/>
  <c r="D152" i="25" s="1"/>
  <c r="C43" i="25"/>
  <c r="C152" i="25" s="1"/>
  <c r="B43" i="25"/>
  <c r="B152" i="25" s="1"/>
  <c r="Y17" i="25"/>
  <c r="Y143" i="25" s="1"/>
  <c r="X17" i="25"/>
  <c r="X143" i="25" s="1"/>
  <c r="X136" i="25" s="1"/>
  <c r="W17" i="25"/>
  <c r="W143" i="25" s="1"/>
  <c r="W136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H136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H119" i="4" s="1"/>
  <c r="G60" i="24"/>
  <c r="F60" i="24"/>
  <c r="E60" i="24"/>
  <c r="D60" i="24"/>
  <c r="C60" i="24"/>
  <c r="B60" i="24"/>
  <c r="Y59" i="24"/>
  <c r="Y57" i="24" s="1"/>
  <c r="Y116" i="4" s="1"/>
  <c r="X59" i="24"/>
  <c r="W59" i="24"/>
  <c r="V59" i="24"/>
  <c r="V57" i="24" s="1"/>
  <c r="V116" i="4" s="1"/>
  <c r="U59" i="24"/>
  <c r="T59" i="24"/>
  <c r="S59" i="24"/>
  <c r="R59" i="24"/>
  <c r="Q59" i="24"/>
  <c r="P59" i="24"/>
  <c r="O59" i="24"/>
  <c r="N59" i="24"/>
  <c r="M59" i="24"/>
  <c r="M57" i="24" s="1"/>
  <c r="M116" i="4" s="1"/>
  <c r="L59" i="24"/>
  <c r="L57" i="24" s="1"/>
  <c r="L116" i="4" s="1"/>
  <c r="K59" i="24"/>
  <c r="K57" i="24" s="1"/>
  <c r="K116" i="4" s="1"/>
  <c r="J59" i="24"/>
  <c r="J57" i="24" s="1"/>
  <c r="J116" i="4" s="1"/>
  <c r="I59" i="24"/>
  <c r="H59" i="24"/>
  <c r="H57" i="24" s="1"/>
  <c r="H116" i="4" s="1"/>
  <c r="G59" i="24"/>
  <c r="F59" i="24"/>
  <c r="E59" i="24"/>
  <c r="D59" i="24"/>
  <c r="D118" i="4" s="1"/>
  <c r="C59" i="24"/>
  <c r="B59" i="24"/>
  <c r="Y58" i="24"/>
  <c r="X58" i="24"/>
  <c r="X57" i="24" s="1"/>
  <c r="X116" i="4" s="1"/>
  <c r="W58" i="24"/>
  <c r="V58" i="24"/>
  <c r="U58" i="24"/>
  <c r="U57" i="24" s="1"/>
  <c r="U116" i="4" s="1"/>
  <c r="T58" i="24"/>
  <c r="T57" i="24" s="1"/>
  <c r="T116" i="4" s="1"/>
  <c r="S58" i="24"/>
  <c r="S57" i="24" s="1"/>
  <c r="S116" i="4" s="1"/>
  <c r="R58" i="24"/>
  <c r="R57" i="24" s="1"/>
  <c r="R116" i="4" s="1"/>
  <c r="Q58" i="24"/>
  <c r="Q57" i="24" s="1"/>
  <c r="Q116" i="4" s="1"/>
  <c r="P58" i="24"/>
  <c r="P57" i="24" s="1"/>
  <c r="P116" i="4" s="1"/>
  <c r="O58" i="24"/>
  <c r="O57" i="24" s="1"/>
  <c r="O116" i="4" s="1"/>
  <c r="N58" i="24"/>
  <c r="N57" i="24" s="1"/>
  <c r="N116" i="4" s="1"/>
  <c r="M58" i="24"/>
  <c r="L58" i="24"/>
  <c r="K58" i="24"/>
  <c r="J58" i="24"/>
  <c r="I58" i="24"/>
  <c r="I57" i="24" s="1"/>
  <c r="I116" i="4" s="1"/>
  <c r="H58" i="24"/>
  <c r="G58" i="24"/>
  <c r="G57" i="24" s="1"/>
  <c r="G116" i="4" s="1"/>
  <c r="F58" i="24"/>
  <c r="F57" i="24" s="1"/>
  <c r="F116" i="4" s="1"/>
  <c r="E58" i="24"/>
  <c r="E57" i="24" s="1"/>
  <c r="E116" i="4" s="1"/>
  <c r="D58" i="24"/>
  <c r="D57" i="24" s="1"/>
  <c r="D116" i="4" s="1"/>
  <c r="C58" i="24"/>
  <c r="C57" i="24" s="1"/>
  <c r="C116" i="4" s="1"/>
  <c r="B58" i="24"/>
  <c r="B57" i="24" s="1"/>
  <c r="B116" i="4" s="1"/>
  <c r="Y55" i="24"/>
  <c r="X55" i="24"/>
  <c r="W55" i="24"/>
  <c r="V55" i="24"/>
  <c r="U55" i="24"/>
  <c r="T55" i="24"/>
  <c r="T77" i="24" s="1"/>
  <c r="S55" i="24"/>
  <c r="S77" i="24" s="1"/>
  <c r="R55" i="24"/>
  <c r="R77" i="24" s="1"/>
  <c r="Q55" i="24"/>
  <c r="Q77" i="24" s="1"/>
  <c r="P55" i="24"/>
  <c r="P77" i="24" s="1"/>
  <c r="O55" i="24"/>
  <c r="N55" i="24"/>
  <c r="M55" i="24"/>
  <c r="M77" i="24" s="1"/>
  <c r="M174" i="4" s="1"/>
  <c r="L55" i="24"/>
  <c r="L77" i="24" s="1"/>
  <c r="L174" i="4" s="1"/>
  <c r="K55" i="24"/>
  <c r="K77" i="24" s="1"/>
  <c r="K174" i="4" s="1"/>
  <c r="J55" i="24"/>
  <c r="J77" i="24" s="1"/>
  <c r="J174" i="4" s="1"/>
  <c r="I55" i="24"/>
  <c r="I77" i="24" s="1"/>
  <c r="H55" i="24"/>
  <c r="G55" i="24"/>
  <c r="G77" i="24" s="1"/>
  <c r="F55" i="24"/>
  <c r="F77" i="24" s="1"/>
  <c r="E55" i="24"/>
  <c r="E77" i="24" s="1"/>
  <c r="E174" i="4" s="1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P76" i="24" s="1"/>
  <c r="P173" i="4" s="1"/>
  <c r="O54" i="24"/>
  <c r="O76" i="24" s="1"/>
  <c r="O173" i="4" s="1"/>
  <c r="N54" i="24"/>
  <c r="N76" i="24" s="1"/>
  <c r="N173" i="4" s="1"/>
  <c r="M54" i="24"/>
  <c r="M76" i="24" s="1"/>
  <c r="L54" i="24"/>
  <c r="L76" i="24" s="1"/>
  <c r="K54" i="24"/>
  <c r="J54" i="24"/>
  <c r="I54" i="24"/>
  <c r="I76" i="24" s="1"/>
  <c r="I173" i="4" s="1"/>
  <c r="H54" i="24"/>
  <c r="H76" i="24" s="1"/>
  <c r="H173" i="4" s="1"/>
  <c r="G54" i="24"/>
  <c r="G76" i="24" s="1"/>
  <c r="G173" i="4" s="1"/>
  <c r="F54" i="24"/>
  <c r="F76" i="24" s="1"/>
  <c r="F173" i="4" s="1"/>
  <c r="E54" i="24"/>
  <c r="E71" i="4" s="1"/>
  <c r="D54" i="24"/>
  <c r="C54" i="24"/>
  <c r="C76" i="24" s="1"/>
  <c r="B54" i="24"/>
  <c r="B76" i="24" s="1"/>
  <c r="Y53" i="24"/>
  <c r="Y75" i="24" s="1"/>
  <c r="X53" i="24"/>
  <c r="W53" i="24"/>
  <c r="V53" i="24"/>
  <c r="U53" i="24"/>
  <c r="T53" i="24"/>
  <c r="S53" i="24"/>
  <c r="R53" i="24"/>
  <c r="Q53" i="24"/>
  <c r="Q70" i="4" s="1"/>
  <c r="P53" i="24"/>
  <c r="P70" i="4" s="1"/>
  <c r="O53" i="24"/>
  <c r="N53" i="24"/>
  <c r="M53" i="24"/>
  <c r="L53" i="24"/>
  <c r="L70" i="4" s="1"/>
  <c r="K53" i="24"/>
  <c r="J53" i="24"/>
  <c r="J75" i="24" s="1"/>
  <c r="I53" i="24"/>
  <c r="I75" i="24" s="1"/>
  <c r="H53" i="24"/>
  <c r="H75" i="24" s="1"/>
  <c r="G53" i="24"/>
  <c r="F53" i="24"/>
  <c r="E53" i="24"/>
  <c r="E70" i="4" s="1"/>
  <c r="E143" i="4" s="1"/>
  <c r="D53" i="24"/>
  <c r="C53" i="24"/>
  <c r="B53" i="24"/>
  <c r="B75" i="24" s="1"/>
  <c r="Y52" i="24"/>
  <c r="Y69" i="4" s="1"/>
  <c r="X52" i="24"/>
  <c r="X69" i="4" s="1"/>
  <c r="W52" i="24"/>
  <c r="W69" i="4" s="1"/>
  <c r="W142" i="4" s="1"/>
  <c r="V52" i="24"/>
  <c r="U52" i="24"/>
  <c r="O52" i="24"/>
  <c r="N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W4" i="24"/>
  <c r="V4" i="24"/>
  <c r="U4" i="24"/>
  <c r="U3" i="24" s="1"/>
  <c r="U17" i="4" s="1"/>
  <c r="T4" i="24"/>
  <c r="S4" i="24"/>
  <c r="R4" i="24"/>
  <c r="Q4" i="24"/>
  <c r="P4" i="24"/>
  <c r="P3" i="24" s="1"/>
  <c r="P17" i="4" s="1"/>
  <c r="O4" i="24"/>
  <c r="N4" i="24"/>
  <c r="N3" i="24" s="1"/>
  <c r="N17" i="4" s="1"/>
  <c r="M4" i="24"/>
  <c r="M3" i="24" s="1"/>
  <c r="M17" i="4" s="1"/>
  <c r="L4" i="24"/>
  <c r="L3" i="24" s="1"/>
  <c r="L17" i="4" s="1"/>
  <c r="K4" i="24"/>
  <c r="K3" i="24" s="1"/>
  <c r="K17" i="4" s="1"/>
  <c r="J4" i="24"/>
  <c r="I4" i="24"/>
  <c r="H4" i="24"/>
  <c r="G4" i="24"/>
  <c r="F4" i="24"/>
  <c r="E4" i="24"/>
  <c r="D4" i="24"/>
  <c r="C4" i="24"/>
  <c r="B4" i="24"/>
  <c r="X3" i="24"/>
  <c r="W3" i="24"/>
  <c r="V3" i="24"/>
  <c r="T3" i="24"/>
  <c r="S3" i="24"/>
  <c r="R3" i="24"/>
  <c r="Q3" i="24"/>
  <c r="O3" i="24"/>
  <c r="J3" i="24"/>
  <c r="J17" i="4" s="1"/>
  <c r="I3" i="24"/>
  <c r="H3" i="24"/>
  <c r="G3" i="24"/>
  <c r="F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F205" i="23" s="1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O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O141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W213" i="23" s="1"/>
  <c r="V119" i="23"/>
  <c r="V213" i="23" s="1"/>
  <c r="U119" i="23"/>
  <c r="U213" i="23" s="1"/>
  <c r="T119" i="23"/>
  <c r="T213" i="23" s="1"/>
  <c r="S119" i="23"/>
  <c r="R119" i="23"/>
  <c r="R213" i="23" s="1"/>
  <c r="Q119" i="23"/>
  <c r="P119" i="23"/>
  <c r="O119" i="23"/>
  <c r="N119" i="23"/>
  <c r="N213" i="23" s="1"/>
  <c r="M119" i="23"/>
  <c r="M213" i="23" s="1"/>
  <c r="L119" i="23"/>
  <c r="L213" i="23" s="1"/>
  <c r="K119" i="23"/>
  <c r="K213" i="23" s="1"/>
  <c r="J119" i="23"/>
  <c r="J213" i="23" s="1"/>
  <c r="I119" i="23"/>
  <c r="H119" i="23"/>
  <c r="G119" i="23"/>
  <c r="F119" i="23"/>
  <c r="F213" i="23" s="1"/>
  <c r="E119" i="23"/>
  <c r="E213" i="23" s="1"/>
  <c r="D119" i="23"/>
  <c r="D213" i="23" s="1"/>
  <c r="C119" i="23"/>
  <c r="B119" i="23"/>
  <c r="B213" i="23" s="1"/>
  <c r="Y110" i="23"/>
  <c r="Y99" i="23" s="1"/>
  <c r="Y62" i="20" s="1"/>
  <c r="Y115" i="4" s="1"/>
  <c r="X110" i="23"/>
  <c r="X99" i="23" s="1"/>
  <c r="X62" i="20" s="1"/>
  <c r="X115" i="4" s="1"/>
  <c r="W110" i="23"/>
  <c r="V110" i="23"/>
  <c r="V211" i="23" s="1"/>
  <c r="U110" i="23"/>
  <c r="T110" i="23"/>
  <c r="T211" i="23" s="1"/>
  <c r="S110" i="23"/>
  <c r="S211" i="23" s="1"/>
  <c r="R110" i="23"/>
  <c r="R211" i="23" s="1"/>
  <c r="Q110" i="23"/>
  <c r="P110" i="23"/>
  <c r="O110" i="23"/>
  <c r="O211" i="23" s="1"/>
  <c r="N110" i="23"/>
  <c r="N211" i="23" s="1"/>
  <c r="M110" i="23"/>
  <c r="M99" i="23" s="1"/>
  <c r="L110" i="23"/>
  <c r="K110" i="23"/>
  <c r="K211" i="23" s="1"/>
  <c r="J110" i="23"/>
  <c r="J211" i="23" s="1"/>
  <c r="I110" i="23"/>
  <c r="I99" i="23" s="1"/>
  <c r="I62" i="20" s="1"/>
  <c r="I115" i="4" s="1"/>
  <c r="H110" i="23"/>
  <c r="H99" i="23" s="1"/>
  <c r="H62" i="20" s="1"/>
  <c r="H115" i="4" s="1"/>
  <c r="G110" i="23"/>
  <c r="G99" i="23" s="1"/>
  <c r="F110" i="23"/>
  <c r="F211" i="23" s="1"/>
  <c r="E110" i="23"/>
  <c r="D110" i="23"/>
  <c r="D211" i="23" s="1"/>
  <c r="C110" i="23"/>
  <c r="C211" i="23" s="1"/>
  <c r="B110" i="23"/>
  <c r="B211" i="23" s="1"/>
  <c r="W99" i="23"/>
  <c r="W179" i="23" s="1"/>
  <c r="U99" i="23"/>
  <c r="U172" i="23" s="1"/>
  <c r="Y89" i="23"/>
  <c r="X89" i="23"/>
  <c r="W89" i="23"/>
  <c r="V89" i="23"/>
  <c r="U89" i="23"/>
  <c r="U48" i="23" s="1"/>
  <c r="U61" i="20" s="1"/>
  <c r="U114" i="4" s="1"/>
  <c r="T89" i="23"/>
  <c r="S89" i="23"/>
  <c r="S203" i="23" s="1"/>
  <c r="R89" i="23"/>
  <c r="R203" i="23" s="1"/>
  <c r="Q89" i="23"/>
  <c r="P89" i="23"/>
  <c r="O89" i="23"/>
  <c r="N89" i="23"/>
  <c r="M89" i="23"/>
  <c r="L89" i="23"/>
  <c r="K89" i="23"/>
  <c r="J89" i="23"/>
  <c r="J203" i="23" s="1"/>
  <c r="I89" i="23"/>
  <c r="H89" i="23"/>
  <c r="G89" i="23"/>
  <c r="G203" i="23" s="1"/>
  <c r="F89" i="23"/>
  <c r="F203" i="23" s="1"/>
  <c r="E89" i="23"/>
  <c r="D89" i="23"/>
  <c r="C89" i="23"/>
  <c r="B89" i="23"/>
  <c r="B203" i="23" s="1"/>
  <c r="Y79" i="23"/>
  <c r="X79" i="23"/>
  <c r="W79" i="23"/>
  <c r="W202" i="23" s="1"/>
  <c r="V79" i="23"/>
  <c r="V202" i="23" s="1"/>
  <c r="U79" i="23"/>
  <c r="U202" i="23" s="1"/>
  <c r="T79" i="23"/>
  <c r="T202" i="23" s="1"/>
  <c r="S79" i="23"/>
  <c r="S202" i="23" s="1"/>
  <c r="R79" i="23"/>
  <c r="R202" i="23" s="1"/>
  <c r="Q79" i="23"/>
  <c r="Q48" i="23" s="1"/>
  <c r="Q61" i="20" s="1"/>
  <c r="Q114" i="4" s="1"/>
  <c r="P79" i="23"/>
  <c r="O79" i="23"/>
  <c r="O202" i="23" s="1"/>
  <c r="N79" i="23"/>
  <c r="N202" i="23" s="1"/>
  <c r="M79" i="23"/>
  <c r="M202" i="23" s="1"/>
  <c r="L79" i="23"/>
  <c r="L202" i="23" s="1"/>
  <c r="K79" i="23"/>
  <c r="J79" i="23"/>
  <c r="J202" i="23" s="1"/>
  <c r="I79" i="23"/>
  <c r="H79" i="23"/>
  <c r="G79" i="23"/>
  <c r="G202" i="23" s="1"/>
  <c r="F79" i="23"/>
  <c r="F202" i="23" s="1"/>
  <c r="E79" i="23"/>
  <c r="E202" i="23" s="1"/>
  <c r="D79" i="23"/>
  <c r="D202" i="23" s="1"/>
  <c r="C79" i="23"/>
  <c r="B79" i="23"/>
  <c r="B202" i="23" s="1"/>
  <c r="Y60" i="23"/>
  <c r="X60" i="23"/>
  <c r="W60" i="23"/>
  <c r="V60" i="23"/>
  <c r="V201" i="23" s="1"/>
  <c r="U60" i="23"/>
  <c r="U201" i="23" s="1"/>
  <c r="T60" i="23"/>
  <c r="T201" i="23" s="1"/>
  <c r="S60" i="23"/>
  <c r="R60" i="23"/>
  <c r="R201" i="23" s="1"/>
  <c r="Q60" i="23"/>
  <c r="P60" i="23"/>
  <c r="O60" i="23"/>
  <c r="N60" i="23"/>
  <c r="N48" i="23" s="1"/>
  <c r="N61" i="20" s="1"/>
  <c r="N114" i="4" s="1"/>
  <c r="M60" i="23"/>
  <c r="M48" i="23" s="1"/>
  <c r="M61" i="20" s="1"/>
  <c r="L60" i="23"/>
  <c r="L201" i="23" s="1"/>
  <c r="K60" i="23"/>
  <c r="J60" i="23"/>
  <c r="J201" i="23" s="1"/>
  <c r="I60" i="23"/>
  <c r="I48" i="23" s="1"/>
  <c r="I61" i="20" s="1"/>
  <c r="I114" i="4" s="1"/>
  <c r="H60" i="23"/>
  <c r="H48" i="23" s="1"/>
  <c r="H61" i="20" s="1"/>
  <c r="H114" i="4" s="1"/>
  <c r="G60" i="23"/>
  <c r="G48" i="23" s="1"/>
  <c r="G61" i="20" s="1"/>
  <c r="G114" i="4" s="1"/>
  <c r="F60" i="23"/>
  <c r="F48" i="23" s="1"/>
  <c r="F61" i="20" s="1"/>
  <c r="F114" i="4" s="1"/>
  <c r="E60" i="23"/>
  <c r="D60" i="23"/>
  <c r="C60" i="23"/>
  <c r="B60" i="23"/>
  <c r="B201" i="23" s="1"/>
  <c r="Y48" i="23"/>
  <c r="Y57" i="20" s="1"/>
  <c r="Y56" i="20" s="1"/>
  <c r="Y33" i="23"/>
  <c r="X33" i="23"/>
  <c r="X5" i="23" s="1"/>
  <c r="X60" i="20" s="1"/>
  <c r="X113" i="4" s="1"/>
  <c r="W33" i="23"/>
  <c r="W192" i="23" s="1"/>
  <c r="V33" i="23"/>
  <c r="V192" i="23" s="1"/>
  <c r="U33" i="23"/>
  <c r="U5" i="23" s="1"/>
  <c r="T33" i="23"/>
  <c r="S33" i="23"/>
  <c r="R33" i="23"/>
  <c r="Q33" i="23"/>
  <c r="Q5" i="23" s="1"/>
  <c r="P33" i="23"/>
  <c r="O33" i="23"/>
  <c r="O192" i="23" s="1"/>
  <c r="N33" i="23"/>
  <c r="N192" i="23" s="1"/>
  <c r="M33" i="23"/>
  <c r="L33" i="23"/>
  <c r="K33" i="23"/>
  <c r="J33" i="23"/>
  <c r="J5" i="23" s="1"/>
  <c r="I33" i="23"/>
  <c r="I5" i="23" s="1"/>
  <c r="H33" i="23"/>
  <c r="H5" i="23" s="1"/>
  <c r="G33" i="23"/>
  <c r="G192" i="23" s="1"/>
  <c r="F33" i="23"/>
  <c r="F192" i="23" s="1"/>
  <c r="E33" i="23"/>
  <c r="D33" i="23"/>
  <c r="C33" i="23"/>
  <c r="C5" i="23" s="1"/>
  <c r="C60" i="20" s="1"/>
  <c r="C113" i="4" s="1"/>
  <c r="B33" i="23"/>
  <c r="Y5" i="23"/>
  <c r="T5" i="23"/>
  <c r="T60" i="20" s="1"/>
  <c r="T113" i="4" s="1"/>
  <c r="S5" i="23"/>
  <c r="S60" i="20" s="1"/>
  <c r="S113" i="4" s="1"/>
  <c r="R5" i="23"/>
  <c r="P5" i="23"/>
  <c r="P60" i="20" s="1"/>
  <c r="P113" i="4" s="1"/>
  <c r="O5" i="23"/>
  <c r="O140" i="23" s="1"/>
  <c r="N5" i="23"/>
  <c r="N144" i="23" s="1"/>
  <c r="M5" i="23"/>
  <c r="M57" i="20" s="1"/>
  <c r="M56" i="20" s="1"/>
  <c r="L5" i="23"/>
  <c r="K5" i="23"/>
  <c r="F5" i="23"/>
  <c r="F144" i="23" s="1"/>
  <c r="E5" i="23"/>
  <c r="D5" i="23"/>
  <c r="B5" i="23"/>
  <c r="B60" i="20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Q165" i="22" s="1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T165" i="22" s="1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P165" i="22" s="1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L165" i="22" s="1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N165" i="22" s="1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C165" i="22" s="1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X166" i="22"/>
  <c r="X165" i="22" s="1"/>
  <c r="W166" i="22"/>
  <c r="W165" i="22" s="1"/>
  <c r="V166" i="22"/>
  <c r="V165" i="22" s="1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H165" i="22" s="1"/>
  <c r="G166" i="22"/>
  <c r="G165" i="22" s="1"/>
  <c r="F166" i="22"/>
  <c r="F165" i="22" s="1"/>
  <c r="E166" i="22"/>
  <c r="E165" i="22" s="1"/>
  <c r="D166" i="22"/>
  <c r="D165" i="22" s="1"/>
  <c r="C166" i="22"/>
  <c r="B166" i="22"/>
  <c r="U165" i="22"/>
  <c r="S165" i="22"/>
  <c r="O165" i="22"/>
  <c r="M165" i="22"/>
  <c r="K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U160" i="22"/>
  <c r="T160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U157" i="22"/>
  <c r="T157" i="22"/>
  <c r="M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D146" i="22" s="1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T153" i="22"/>
  <c r="M153" i="22"/>
  <c r="L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B146" i="22" s="1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T146" i="22" s="1"/>
  <c r="S150" i="22"/>
  <c r="S146" i="22" s="1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R146" i="22" s="1"/>
  <c r="Q149" i="22"/>
  <c r="P149" i="22"/>
  <c r="P146" i="22" s="1"/>
  <c r="O149" i="22"/>
  <c r="O146" i="22" s="1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N146" i="22" s="1"/>
  <c r="M148" i="22"/>
  <c r="M146" i="22" s="1"/>
  <c r="L148" i="22"/>
  <c r="K148" i="22"/>
  <c r="K146" i="22" s="1"/>
  <c r="J148" i="22"/>
  <c r="I148" i="22"/>
  <c r="H148" i="22"/>
  <c r="G148" i="22"/>
  <c r="F148" i="22"/>
  <c r="E148" i="22"/>
  <c r="D148" i="22"/>
  <c r="C148" i="22"/>
  <c r="B148" i="22"/>
  <c r="Y147" i="22"/>
  <c r="Y146" i="22" s="1"/>
  <c r="X147" i="22"/>
  <c r="X146" i="22" s="1"/>
  <c r="W147" i="22"/>
  <c r="W146" i="22" s="1"/>
  <c r="V147" i="22"/>
  <c r="V146" i="22" s="1"/>
  <c r="U147" i="22"/>
  <c r="U146" i="22" s="1"/>
  <c r="T147" i="22"/>
  <c r="S147" i="22"/>
  <c r="R147" i="22"/>
  <c r="Q147" i="22"/>
  <c r="Q146" i="22" s="1"/>
  <c r="P147" i="22"/>
  <c r="O147" i="22"/>
  <c r="N147" i="22"/>
  <c r="M147" i="22"/>
  <c r="L147" i="22"/>
  <c r="L146" i="22" s="1"/>
  <c r="K147" i="22"/>
  <c r="J147" i="22"/>
  <c r="J146" i="22" s="1"/>
  <c r="I147" i="22"/>
  <c r="I146" i="22" s="1"/>
  <c r="H147" i="22"/>
  <c r="H146" i="22" s="1"/>
  <c r="G147" i="22"/>
  <c r="G146" i="22" s="1"/>
  <c r="F147" i="22"/>
  <c r="E147" i="22"/>
  <c r="D147" i="22"/>
  <c r="C147" i="22"/>
  <c r="B147" i="22"/>
  <c r="F146" i="22"/>
  <c r="E146" i="22"/>
  <c r="C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B132" i="22" s="1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Y213" i="22" s="1"/>
  <c r="X119" i="22"/>
  <c r="W119" i="22"/>
  <c r="V119" i="22"/>
  <c r="U119" i="22"/>
  <c r="T119" i="22"/>
  <c r="S119" i="22"/>
  <c r="S175" i="22" s="1"/>
  <c r="R119" i="22"/>
  <c r="R175" i="22" s="1"/>
  <c r="Q119" i="22"/>
  <c r="Q175" i="22" s="1"/>
  <c r="P119" i="22"/>
  <c r="O119" i="22"/>
  <c r="N119" i="22"/>
  <c r="N175" i="22" s="1"/>
  <c r="M119" i="22"/>
  <c r="L119" i="22"/>
  <c r="K119" i="22"/>
  <c r="J119" i="22"/>
  <c r="I119" i="22"/>
  <c r="I175" i="22" s="1"/>
  <c r="H119" i="22"/>
  <c r="G119" i="22"/>
  <c r="F119" i="22"/>
  <c r="F175" i="22" s="1"/>
  <c r="E119" i="22"/>
  <c r="E175" i="22" s="1"/>
  <c r="D119" i="22"/>
  <c r="D175" i="22" s="1"/>
  <c r="C119" i="22"/>
  <c r="B119" i="22"/>
  <c r="Y110" i="22"/>
  <c r="X110" i="22"/>
  <c r="X171" i="22" s="1"/>
  <c r="W110" i="22"/>
  <c r="V110" i="22"/>
  <c r="V171" i="22" s="1"/>
  <c r="U110" i="22"/>
  <c r="U171" i="22" s="1"/>
  <c r="T110" i="22"/>
  <c r="T171" i="22" s="1"/>
  <c r="S110" i="22"/>
  <c r="S171" i="22" s="1"/>
  <c r="R110" i="22"/>
  <c r="R171" i="22" s="1"/>
  <c r="Q110" i="22"/>
  <c r="Q211" i="22" s="1"/>
  <c r="P110" i="22"/>
  <c r="P171" i="22" s="1"/>
  <c r="O110" i="22"/>
  <c r="N110" i="22"/>
  <c r="N171" i="22" s="1"/>
  <c r="M110" i="22"/>
  <c r="M171" i="22" s="1"/>
  <c r="L110" i="22"/>
  <c r="K110" i="22"/>
  <c r="J110" i="22"/>
  <c r="I110" i="22"/>
  <c r="H110" i="22"/>
  <c r="H171" i="22" s="1"/>
  <c r="G110" i="22"/>
  <c r="F110" i="22"/>
  <c r="F171" i="22" s="1"/>
  <c r="E110" i="22"/>
  <c r="E171" i="22" s="1"/>
  <c r="D110" i="22"/>
  <c r="C110" i="22"/>
  <c r="B110" i="22"/>
  <c r="Y89" i="22"/>
  <c r="X89" i="22"/>
  <c r="X160" i="22" s="1"/>
  <c r="W89" i="22"/>
  <c r="V89" i="22"/>
  <c r="V160" i="22" s="1"/>
  <c r="U89" i="22"/>
  <c r="T89" i="22"/>
  <c r="S89" i="22"/>
  <c r="R89" i="22"/>
  <c r="Q89" i="22"/>
  <c r="P89" i="22"/>
  <c r="P160" i="22" s="1"/>
  <c r="O89" i="22"/>
  <c r="N89" i="22"/>
  <c r="N160" i="22" s="1"/>
  <c r="M89" i="22"/>
  <c r="M160" i="22" s="1"/>
  <c r="L89" i="22"/>
  <c r="L160" i="22" s="1"/>
  <c r="K89" i="22"/>
  <c r="K160" i="22" s="1"/>
  <c r="J89" i="22"/>
  <c r="J160" i="22" s="1"/>
  <c r="I89" i="22"/>
  <c r="H89" i="22"/>
  <c r="H160" i="22" s="1"/>
  <c r="G89" i="22"/>
  <c r="F89" i="22"/>
  <c r="E89" i="22"/>
  <c r="E160" i="22" s="1"/>
  <c r="D89" i="22"/>
  <c r="D160" i="22" s="1"/>
  <c r="C89" i="22"/>
  <c r="B89" i="22"/>
  <c r="Y79" i="22"/>
  <c r="X79" i="22"/>
  <c r="X157" i="22" s="1"/>
  <c r="W79" i="22"/>
  <c r="V79" i="22"/>
  <c r="V157" i="22" s="1"/>
  <c r="U79" i="22"/>
  <c r="T79" i="22"/>
  <c r="S79" i="22"/>
  <c r="R79" i="22"/>
  <c r="Q79" i="22"/>
  <c r="P79" i="22"/>
  <c r="P157" i="22" s="1"/>
  <c r="O79" i="22"/>
  <c r="N79" i="22"/>
  <c r="N157" i="22" s="1"/>
  <c r="M79" i="22"/>
  <c r="L79" i="22"/>
  <c r="L157" i="22" s="1"/>
  <c r="K79" i="22"/>
  <c r="J79" i="22"/>
  <c r="I79" i="22"/>
  <c r="H79" i="22"/>
  <c r="H157" i="22" s="1"/>
  <c r="G79" i="22"/>
  <c r="F79" i="22"/>
  <c r="F157" i="22" s="1"/>
  <c r="E79" i="22"/>
  <c r="E157" i="22" s="1"/>
  <c r="D79" i="22"/>
  <c r="D157" i="22" s="1"/>
  <c r="C79" i="22"/>
  <c r="C157" i="22" s="1"/>
  <c r="B79" i="22"/>
  <c r="B157" i="22" s="1"/>
  <c r="Y60" i="22"/>
  <c r="X60" i="22"/>
  <c r="X153" i="22" s="1"/>
  <c r="W60" i="22"/>
  <c r="V60" i="22"/>
  <c r="U60" i="22"/>
  <c r="U153" i="22" s="1"/>
  <c r="T60" i="22"/>
  <c r="S60" i="22"/>
  <c r="R60" i="22"/>
  <c r="Q60" i="22"/>
  <c r="P60" i="22"/>
  <c r="P153" i="22" s="1"/>
  <c r="O60" i="22"/>
  <c r="N60" i="22"/>
  <c r="N153" i="22" s="1"/>
  <c r="M60" i="22"/>
  <c r="L60" i="22"/>
  <c r="K60" i="22"/>
  <c r="J60" i="22"/>
  <c r="I60" i="22"/>
  <c r="H60" i="22"/>
  <c r="H153" i="22" s="1"/>
  <c r="G60" i="22"/>
  <c r="F60" i="22"/>
  <c r="F153" i="22" s="1"/>
  <c r="E60" i="22"/>
  <c r="E153" i="22" s="1"/>
  <c r="D60" i="22"/>
  <c r="D153" i="22" s="1"/>
  <c r="C60" i="22"/>
  <c r="B60" i="22"/>
  <c r="Y33" i="22"/>
  <c r="X33" i="22"/>
  <c r="X141" i="22" s="1"/>
  <c r="X132" i="22" s="1"/>
  <c r="W33" i="22"/>
  <c r="V33" i="22"/>
  <c r="V141" i="22" s="1"/>
  <c r="U33" i="22"/>
  <c r="U141" i="22" s="1"/>
  <c r="T33" i="22"/>
  <c r="T141" i="22" s="1"/>
  <c r="S33" i="22"/>
  <c r="S141" i="22" s="1"/>
  <c r="R33" i="22"/>
  <c r="R141" i="22" s="1"/>
  <c r="Q33" i="22"/>
  <c r="P33" i="22"/>
  <c r="P141" i="22" s="1"/>
  <c r="O33" i="22"/>
  <c r="N33" i="22"/>
  <c r="M33" i="22"/>
  <c r="L33" i="22"/>
  <c r="K33" i="22"/>
  <c r="J33" i="22"/>
  <c r="J141" i="22" s="1"/>
  <c r="I33" i="22"/>
  <c r="H33" i="22"/>
  <c r="H141" i="22" s="1"/>
  <c r="G33" i="22"/>
  <c r="F33" i="22"/>
  <c r="F141" i="22" s="1"/>
  <c r="E33" i="22"/>
  <c r="D33" i="22"/>
  <c r="D192" i="22" s="1"/>
  <c r="C33" i="22"/>
  <c r="C192" i="22" s="1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3" i="21"/>
  <c r="Q213" i="21"/>
  <c r="I213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G211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G201" i="21"/>
  <c r="F201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W165" i="21" s="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V165" i="21" s="1"/>
  <c r="U176" i="21"/>
  <c r="T176" i="21"/>
  <c r="S176" i="21"/>
  <c r="S165" i="21" s="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5" i="21"/>
  <c r="Y174" i="21"/>
  <c r="X174" i="21"/>
  <c r="W174" i="21"/>
  <c r="V174" i="21"/>
  <c r="U174" i="21"/>
  <c r="U165" i="21" s="1"/>
  <c r="T174" i="21"/>
  <c r="S174" i="21"/>
  <c r="R174" i="21"/>
  <c r="R165" i="21" s="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Q165" i="21" s="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O165" i="21" s="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H165" i="21" s="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I165" i="21" s="1"/>
  <c r="H168" i="21"/>
  <c r="G168" i="21"/>
  <c r="G165" i="21" s="1"/>
  <c r="F168" i="21"/>
  <c r="F165" i="21" s="1"/>
  <c r="E168" i="21"/>
  <c r="D168" i="21"/>
  <c r="D165" i="21" s="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E165" i="21" s="1"/>
  <c r="D167" i="21"/>
  <c r="C167" i="21"/>
  <c r="C165" i="21" s="1"/>
  <c r="B167" i="21"/>
  <c r="Y166" i="21"/>
  <c r="Y165" i="21" s="1"/>
  <c r="X166" i="21"/>
  <c r="X165" i="21" s="1"/>
  <c r="W166" i="21"/>
  <c r="V166" i="21"/>
  <c r="U166" i="21"/>
  <c r="T166" i="21"/>
  <c r="S166" i="21"/>
  <c r="R166" i="21"/>
  <c r="Q166" i="21"/>
  <c r="P166" i="21"/>
  <c r="O166" i="21"/>
  <c r="N166" i="21"/>
  <c r="N165" i="21" s="1"/>
  <c r="M166" i="21"/>
  <c r="M165" i="21" s="1"/>
  <c r="L166" i="21"/>
  <c r="L165" i="21" s="1"/>
  <c r="K166" i="21"/>
  <c r="K165" i="21" s="1"/>
  <c r="J166" i="21"/>
  <c r="J165" i="21" s="1"/>
  <c r="I166" i="21"/>
  <c r="H166" i="21"/>
  <c r="G166" i="21"/>
  <c r="F166" i="21"/>
  <c r="E166" i="21"/>
  <c r="D166" i="21"/>
  <c r="C166" i="21"/>
  <c r="B166" i="21"/>
  <c r="B165" i="21" s="1"/>
  <c r="T165" i="21"/>
  <c r="P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O160" i="21"/>
  <c r="N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M146" i="21" s="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L146" i="21" s="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K146" i="21" s="1"/>
  <c r="J155" i="21"/>
  <c r="I155" i="21"/>
  <c r="H155" i="21"/>
  <c r="H146" i="21" s="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G146" i="21" s="1"/>
  <c r="F154" i="21"/>
  <c r="E154" i="21"/>
  <c r="D154" i="21"/>
  <c r="C154" i="21"/>
  <c r="B154" i="21"/>
  <c r="W153" i="21"/>
  <c r="V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I146" i="21" s="1"/>
  <c r="H152" i="21"/>
  <c r="G152" i="21"/>
  <c r="F152" i="21"/>
  <c r="F146" i="21" s="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E146" i="21" s="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Y146" i="21" s="1"/>
  <c r="X149" i="21"/>
  <c r="X146" i="21" s="1"/>
  <c r="W149" i="21"/>
  <c r="V149" i="21"/>
  <c r="V146" i="21" s="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W146" i="21" s="1"/>
  <c r="V148" i="21"/>
  <c r="U148" i="21"/>
  <c r="U146" i="21" s="1"/>
  <c r="T148" i="21"/>
  <c r="S148" i="21"/>
  <c r="R148" i="21"/>
  <c r="R146" i="21" s="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7" i="21"/>
  <c r="X147" i="21"/>
  <c r="W147" i="21"/>
  <c r="V147" i="21"/>
  <c r="U147" i="21"/>
  <c r="T147" i="21"/>
  <c r="T146" i="21" s="1"/>
  <c r="S147" i="21"/>
  <c r="S146" i="21" s="1"/>
  <c r="R147" i="21"/>
  <c r="Q147" i="21"/>
  <c r="Q146" i="21" s="1"/>
  <c r="P147" i="21"/>
  <c r="P146" i="21" s="1"/>
  <c r="O147" i="21"/>
  <c r="O146" i="21" s="1"/>
  <c r="N147" i="21"/>
  <c r="N146" i="21" s="1"/>
  <c r="M147" i="21"/>
  <c r="L147" i="21"/>
  <c r="K147" i="21"/>
  <c r="J147" i="21"/>
  <c r="I147" i="21"/>
  <c r="H147" i="21"/>
  <c r="G147" i="21"/>
  <c r="F147" i="21"/>
  <c r="E147" i="21"/>
  <c r="D147" i="21"/>
  <c r="D146" i="21" s="1"/>
  <c r="C147" i="21"/>
  <c r="C146" i="21" s="1"/>
  <c r="B147" i="21"/>
  <c r="B146" i="21" s="1"/>
  <c r="J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U141" i="21"/>
  <c r="T141" i="21"/>
  <c r="D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U132" i="21"/>
  <c r="T132" i="21"/>
  <c r="D132" i="21"/>
  <c r="Y119" i="21"/>
  <c r="X119" i="21"/>
  <c r="W119" i="21"/>
  <c r="V119" i="21"/>
  <c r="U119" i="21"/>
  <c r="T119" i="21"/>
  <c r="S119" i="21"/>
  <c r="S213" i="21" s="1"/>
  <c r="R119" i="21"/>
  <c r="R213" i="21" s="1"/>
  <c r="Q119" i="21"/>
  <c r="Q175" i="21" s="1"/>
  <c r="P119" i="21"/>
  <c r="O119" i="21"/>
  <c r="N119" i="21"/>
  <c r="M119" i="21"/>
  <c r="L119" i="21"/>
  <c r="K119" i="21"/>
  <c r="K213" i="21" s="1"/>
  <c r="J119" i="21"/>
  <c r="J213" i="21" s="1"/>
  <c r="I119" i="21"/>
  <c r="I175" i="21" s="1"/>
  <c r="H119" i="21"/>
  <c r="G119" i="21"/>
  <c r="F119" i="21"/>
  <c r="E119" i="21"/>
  <c r="D119" i="21"/>
  <c r="C119" i="21"/>
  <c r="C213" i="21" s="1"/>
  <c r="B119" i="21"/>
  <c r="B213" i="21" s="1"/>
  <c r="Y110" i="21"/>
  <c r="Y211" i="21" s="1"/>
  <c r="X110" i="21"/>
  <c r="X211" i="21" s="1"/>
  <c r="W110" i="21"/>
  <c r="W171" i="21" s="1"/>
  <c r="V110" i="21"/>
  <c r="U110" i="21"/>
  <c r="T110" i="21"/>
  <c r="S110" i="21"/>
  <c r="R110" i="21"/>
  <c r="Q110" i="21"/>
  <c r="Q211" i="21" s="1"/>
  <c r="P110" i="21"/>
  <c r="P211" i="21" s="1"/>
  <c r="O110" i="21"/>
  <c r="O171" i="21" s="1"/>
  <c r="N110" i="21"/>
  <c r="M110" i="21"/>
  <c r="L110" i="21"/>
  <c r="K110" i="21"/>
  <c r="J110" i="21"/>
  <c r="I110" i="21"/>
  <c r="I211" i="21" s="1"/>
  <c r="H110" i="21"/>
  <c r="H211" i="21" s="1"/>
  <c r="G110" i="21"/>
  <c r="G171" i="21" s="1"/>
  <c r="F110" i="21"/>
  <c r="E110" i="21"/>
  <c r="D110" i="21"/>
  <c r="C110" i="21"/>
  <c r="B110" i="21"/>
  <c r="Y89" i="21"/>
  <c r="X89" i="21"/>
  <c r="X203" i="21" s="1"/>
  <c r="W89" i="21"/>
  <c r="W203" i="21" s="1"/>
  <c r="V89" i="21"/>
  <c r="V203" i="21" s="1"/>
  <c r="U89" i="21"/>
  <c r="T89" i="21"/>
  <c r="S89" i="21"/>
  <c r="R89" i="21"/>
  <c r="Q89" i="21"/>
  <c r="P89" i="21"/>
  <c r="P203" i="21" s="1"/>
  <c r="O89" i="21"/>
  <c r="O203" i="21" s="1"/>
  <c r="N89" i="21"/>
  <c r="N203" i="21" s="1"/>
  <c r="M89" i="21"/>
  <c r="L89" i="21"/>
  <c r="K89" i="21"/>
  <c r="J89" i="21"/>
  <c r="I89" i="21"/>
  <c r="H89" i="21"/>
  <c r="H203" i="21" s="1"/>
  <c r="G89" i="21"/>
  <c r="G203" i="21" s="1"/>
  <c r="F89" i="21"/>
  <c r="F203" i="21" s="1"/>
  <c r="E89" i="21"/>
  <c r="D89" i="21"/>
  <c r="C89" i="21"/>
  <c r="B89" i="21"/>
  <c r="Y79" i="21"/>
  <c r="X79" i="21"/>
  <c r="X202" i="21" s="1"/>
  <c r="W79" i="21"/>
  <c r="W157" i="21" s="1"/>
  <c r="V79" i="21"/>
  <c r="V157" i="21" s="1"/>
  <c r="U79" i="21"/>
  <c r="T79" i="21"/>
  <c r="S79" i="21"/>
  <c r="R79" i="21"/>
  <c r="Q79" i="21"/>
  <c r="P79" i="21"/>
  <c r="P202" i="21" s="1"/>
  <c r="O79" i="21"/>
  <c r="O157" i="21" s="1"/>
  <c r="N79" i="21"/>
  <c r="N157" i="21" s="1"/>
  <c r="M79" i="21"/>
  <c r="L79" i="21"/>
  <c r="K79" i="21"/>
  <c r="J79" i="21"/>
  <c r="I79" i="21"/>
  <c r="H79" i="21"/>
  <c r="H202" i="21" s="1"/>
  <c r="G79" i="21"/>
  <c r="G157" i="21" s="1"/>
  <c r="F79" i="21"/>
  <c r="F157" i="21" s="1"/>
  <c r="E79" i="21"/>
  <c r="D79" i="21"/>
  <c r="C79" i="21"/>
  <c r="B79" i="21"/>
  <c r="Y60" i="21"/>
  <c r="X60" i="21"/>
  <c r="X201" i="21" s="1"/>
  <c r="W60" i="21"/>
  <c r="W201" i="21" s="1"/>
  <c r="V60" i="21"/>
  <c r="V201" i="21" s="1"/>
  <c r="U60" i="21"/>
  <c r="T60" i="21"/>
  <c r="S60" i="21"/>
  <c r="R60" i="21"/>
  <c r="Q60" i="21"/>
  <c r="P60" i="21"/>
  <c r="P201" i="21" s="1"/>
  <c r="O60" i="21"/>
  <c r="O153" i="21" s="1"/>
  <c r="N60" i="21"/>
  <c r="N153" i="21" s="1"/>
  <c r="M60" i="21"/>
  <c r="L60" i="21"/>
  <c r="K60" i="21"/>
  <c r="J60" i="21"/>
  <c r="I60" i="21"/>
  <c r="I201" i="21" s="1"/>
  <c r="H60" i="21"/>
  <c r="H201" i="21" s="1"/>
  <c r="G60" i="21"/>
  <c r="G153" i="21" s="1"/>
  <c r="F60" i="21"/>
  <c r="F153" i="21" s="1"/>
  <c r="E60" i="21"/>
  <c r="D60" i="21"/>
  <c r="C60" i="21"/>
  <c r="B60" i="21"/>
  <c r="Y33" i="21"/>
  <c r="Y192" i="21" s="1"/>
  <c r="X33" i="21"/>
  <c r="W33" i="21"/>
  <c r="W192" i="21" s="1"/>
  <c r="V33" i="21"/>
  <c r="V192" i="21" s="1"/>
  <c r="U33" i="21"/>
  <c r="U192" i="21" s="1"/>
  <c r="T33" i="21"/>
  <c r="T192" i="21" s="1"/>
  <c r="S33" i="21"/>
  <c r="S192" i="21" s="1"/>
  <c r="R33" i="21"/>
  <c r="Q33" i="21"/>
  <c r="Q192" i="21" s="1"/>
  <c r="P33" i="21"/>
  <c r="O33" i="21"/>
  <c r="O192" i="21" s="1"/>
  <c r="N33" i="21"/>
  <c r="N192" i="21" s="1"/>
  <c r="M33" i="21"/>
  <c r="M192" i="21" s="1"/>
  <c r="M183" i="21" s="1"/>
  <c r="L33" i="21"/>
  <c r="L192" i="21" s="1"/>
  <c r="L183" i="21" s="1"/>
  <c r="K33" i="21"/>
  <c r="K192" i="21" s="1"/>
  <c r="K183" i="21" s="1"/>
  <c r="J33" i="21"/>
  <c r="I33" i="21"/>
  <c r="I192" i="21" s="1"/>
  <c r="I183" i="21" s="1"/>
  <c r="H33" i="2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N71" i="20"/>
  <c r="K71" i="20"/>
  <c r="F71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U62" i="20"/>
  <c r="U115" i="4" s="1"/>
  <c r="Y61" i="20"/>
  <c r="Y60" i="20"/>
  <c r="L60" i="20"/>
  <c r="K60" i="20"/>
  <c r="F60" i="20"/>
  <c r="F113" i="4" s="1"/>
  <c r="E60" i="20"/>
  <c r="D60" i="20"/>
  <c r="D113" i="4" s="1"/>
  <c r="Y58" i="20"/>
  <c r="X58" i="20"/>
  <c r="W58" i="20"/>
  <c r="V58" i="20"/>
  <c r="U58" i="20"/>
  <c r="T58" i="20"/>
  <c r="S58" i="20"/>
  <c r="R58" i="20"/>
  <c r="Q58" i="20"/>
  <c r="P58" i="20"/>
  <c r="O58" i="20"/>
  <c r="O42" i="7" s="1"/>
  <c r="N58" i="20"/>
  <c r="M58" i="20"/>
  <c r="L58" i="20"/>
  <c r="L42" i="7" s="1"/>
  <c r="K58" i="20"/>
  <c r="K42" i="7" s="1"/>
  <c r="J58" i="20"/>
  <c r="J42" i="7" s="1"/>
  <c r="I58" i="20"/>
  <c r="H58" i="20"/>
  <c r="H42" i="7" s="1"/>
  <c r="G58" i="20"/>
  <c r="F58" i="20"/>
  <c r="F42" i="7" s="1"/>
  <c r="E58" i="20"/>
  <c r="E42" i="7" s="1"/>
  <c r="D58" i="20"/>
  <c r="D42" i="7" s="1"/>
  <c r="C58" i="20"/>
  <c r="C42" i="7" s="1"/>
  <c r="B58" i="20"/>
  <c r="B42" i="7" s="1"/>
  <c r="Y54" i="20"/>
  <c r="X54" i="20"/>
  <c r="W54" i="20"/>
  <c r="V54" i="20"/>
  <c r="U54" i="20"/>
  <c r="U79" i="20" s="1"/>
  <c r="U170" i="4" s="1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C71" i="20" s="1"/>
  <c r="B54" i="20"/>
  <c r="B71" i="20" s="1"/>
  <c r="Y53" i="20"/>
  <c r="X53" i="20"/>
  <c r="W53" i="20"/>
  <c r="V53" i="20"/>
  <c r="U53" i="20"/>
  <c r="T53" i="20"/>
  <c r="T51" i="20" s="1"/>
  <c r="T65" i="4" s="1"/>
  <c r="T138" i="4" s="1"/>
  <c r="S53" i="20"/>
  <c r="S70" i="20" s="1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F70" i="20" s="1"/>
  <c r="E53" i="20"/>
  <c r="D53" i="20"/>
  <c r="D67" i="4" s="1"/>
  <c r="D140" i="4" s="1"/>
  <c r="C53" i="20"/>
  <c r="C70" i="20" s="1"/>
  <c r="B53" i="20"/>
  <c r="B67" i="4" s="1"/>
  <c r="B140" i="4" s="1"/>
  <c r="Y52" i="20"/>
  <c r="Y66" i="4" s="1"/>
  <c r="Y139" i="4" s="1"/>
  <c r="X52" i="20"/>
  <c r="W52" i="20"/>
  <c r="V52" i="20"/>
  <c r="U52" i="20"/>
  <c r="T52" i="20"/>
  <c r="S52" i="20"/>
  <c r="S69" i="20" s="1"/>
  <c r="R52" i="20"/>
  <c r="Q52" i="20"/>
  <c r="P52" i="20"/>
  <c r="O52" i="20"/>
  <c r="N52" i="20"/>
  <c r="M52" i="20"/>
  <c r="L52" i="20"/>
  <c r="K52" i="20"/>
  <c r="K69" i="20" s="1"/>
  <c r="J52" i="20"/>
  <c r="I52" i="20"/>
  <c r="H52" i="20"/>
  <c r="G52" i="20"/>
  <c r="G51" i="20" s="1"/>
  <c r="F52" i="20"/>
  <c r="E52" i="20"/>
  <c r="D52" i="20"/>
  <c r="C52" i="20"/>
  <c r="B52" i="20"/>
  <c r="O51" i="20"/>
  <c r="O65" i="4" s="1"/>
  <c r="O138" i="4" s="1"/>
  <c r="N51" i="20"/>
  <c r="N65" i="4" s="1"/>
  <c r="N138" i="4" s="1"/>
  <c r="M51" i="20"/>
  <c r="M65" i="4" s="1"/>
  <c r="M138" i="4" s="1"/>
  <c r="L51" i="20"/>
  <c r="L65" i="4" s="1"/>
  <c r="L138" i="4" s="1"/>
  <c r="K51" i="20"/>
  <c r="K65" i="4" s="1"/>
  <c r="K138" i="4" s="1"/>
  <c r="I51" i="20"/>
  <c r="H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Y13" i="4" s="1"/>
  <c r="X3" i="20"/>
  <c r="X13" i="4" s="1"/>
  <c r="W3" i="20"/>
  <c r="V3" i="20"/>
  <c r="V13" i="4" s="1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T209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E203" i="19"/>
  <c r="D203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E197" i="19" s="1"/>
  <c r="D200" i="19"/>
  <c r="D197" i="19" s="1"/>
  <c r="C200" i="19"/>
  <c r="C197" i="19" s="1"/>
  <c r="B200" i="19"/>
  <c r="B197" i="19" s="1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M197" i="19" s="1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Y197" i="19" s="1"/>
  <c r="X198" i="19"/>
  <c r="X197" i="19" s="1"/>
  <c r="W198" i="19"/>
  <c r="W197" i="19" s="1"/>
  <c r="V198" i="19"/>
  <c r="V197" i="19" s="1"/>
  <c r="U198" i="19"/>
  <c r="T198" i="19"/>
  <c r="S198" i="19"/>
  <c r="R198" i="19"/>
  <c r="Q198" i="19"/>
  <c r="P198" i="19"/>
  <c r="O198" i="19"/>
  <c r="N198" i="19"/>
  <c r="M198" i="19"/>
  <c r="L198" i="19"/>
  <c r="L197" i="19" s="1"/>
  <c r="K198" i="19"/>
  <c r="K197" i="19" s="1"/>
  <c r="J198" i="19"/>
  <c r="J197" i="19" s="1"/>
  <c r="I198" i="19"/>
  <c r="I197" i="19" s="1"/>
  <c r="H198" i="19"/>
  <c r="H197" i="19" s="1"/>
  <c r="G198" i="19"/>
  <c r="G197" i="19" s="1"/>
  <c r="F198" i="19"/>
  <c r="F197" i="19" s="1"/>
  <c r="E198" i="19"/>
  <c r="D198" i="19"/>
  <c r="C198" i="19"/>
  <c r="B198" i="19"/>
  <c r="U197" i="19"/>
  <c r="T197" i="19"/>
  <c r="S197" i="19"/>
  <c r="R197" i="19"/>
  <c r="Q197" i="19"/>
  <c r="P197" i="19"/>
  <c r="O197" i="19"/>
  <c r="N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S209" i="19" s="1"/>
  <c r="R142" i="19"/>
  <c r="R209" i="19" s="1"/>
  <c r="Q142" i="19"/>
  <c r="Q209" i="19" s="1"/>
  <c r="P142" i="19"/>
  <c r="P209" i="19" s="1"/>
  <c r="O142" i="19"/>
  <c r="N142" i="19"/>
  <c r="M142" i="19"/>
  <c r="L142" i="19"/>
  <c r="L209" i="19" s="1"/>
  <c r="K142" i="19"/>
  <c r="K209" i="19" s="1"/>
  <c r="J142" i="19"/>
  <c r="I142" i="19"/>
  <c r="H142" i="19"/>
  <c r="G142" i="19"/>
  <c r="F142" i="19"/>
  <c r="E142" i="19"/>
  <c r="D142" i="19"/>
  <c r="D209" i="19" s="1"/>
  <c r="C142" i="19"/>
  <c r="C209" i="19" s="1"/>
  <c r="B142" i="19"/>
  <c r="Y121" i="19"/>
  <c r="X121" i="19"/>
  <c r="W121" i="19"/>
  <c r="V121" i="19"/>
  <c r="U121" i="19"/>
  <c r="U203" i="19" s="1"/>
  <c r="T121" i="19"/>
  <c r="T203" i="19" s="1"/>
  <c r="S121" i="19"/>
  <c r="S203" i="19" s="1"/>
  <c r="R121" i="19"/>
  <c r="R203" i="19" s="1"/>
  <c r="Q121" i="19"/>
  <c r="P121" i="19"/>
  <c r="O121" i="19"/>
  <c r="N121" i="19"/>
  <c r="M121" i="19"/>
  <c r="M203" i="19" s="1"/>
  <c r="L121" i="19"/>
  <c r="L203" i="19" s="1"/>
  <c r="K121" i="19"/>
  <c r="K203" i="19" s="1"/>
  <c r="J121" i="19"/>
  <c r="J203" i="19" s="1"/>
  <c r="I121" i="19"/>
  <c r="I203" i="19" s="1"/>
  <c r="H121" i="19"/>
  <c r="H203" i="19" s="1"/>
  <c r="G121" i="19"/>
  <c r="F121" i="19"/>
  <c r="E121" i="19"/>
  <c r="D121" i="19"/>
  <c r="C121" i="19"/>
  <c r="B121" i="19"/>
  <c r="Y93" i="19"/>
  <c r="X93" i="19"/>
  <c r="X61" i="19" s="1"/>
  <c r="W93" i="19"/>
  <c r="V93" i="19"/>
  <c r="U93" i="19"/>
  <c r="T93" i="19"/>
  <c r="T61" i="19" s="1"/>
  <c r="T81" i="16" s="1"/>
  <c r="T110" i="4" s="1"/>
  <c r="S93" i="19"/>
  <c r="R93" i="19"/>
  <c r="Q93" i="19"/>
  <c r="P93" i="19"/>
  <c r="O93" i="19"/>
  <c r="N93" i="19"/>
  <c r="M93" i="19"/>
  <c r="L93" i="19"/>
  <c r="K93" i="19"/>
  <c r="K61" i="19" s="1"/>
  <c r="J93" i="19"/>
  <c r="J61" i="19" s="1"/>
  <c r="I93" i="19"/>
  <c r="I61" i="19" s="1"/>
  <c r="H93" i="19"/>
  <c r="G93" i="19"/>
  <c r="F93" i="19"/>
  <c r="E93" i="19"/>
  <c r="D93" i="19"/>
  <c r="C93" i="19"/>
  <c r="B93" i="19"/>
  <c r="Y72" i="19"/>
  <c r="X72" i="19"/>
  <c r="W72" i="19"/>
  <c r="V72" i="19"/>
  <c r="U72" i="19"/>
  <c r="T72" i="19"/>
  <c r="S72" i="19"/>
  <c r="S61" i="19" s="1"/>
  <c r="R72" i="19"/>
  <c r="R61" i="19" s="1"/>
  <c r="Q72" i="19"/>
  <c r="Q61" i="19" s="1"/>
  <c r="P72" i="19"/>
  <c r="P61" i="19" s="1"/>
  <c r="O72" i="19"/>
  <c r="O61" i="19" s="1"/>
  <c r="O81" i="16" s="1"/>
  <c r="O110" i="4" s="1"/>
  <c r="N72" i="19"/>
  <c r="N61" i="19" s="1"/>
  <c r="N81" i="16" s="1"/>
  <c r="N110" i="4" s="1"/>
  <c r="M72" i="19"/>
  <c r="M61" i="19" s="1"/>
  <c r="M81" i="16" s="1"/>
  <c r="M110" i="4" s="1"/>
  <c r="L72" i="19"/>
  <c r="K72" i="19"/>
  <c r="J72" i="19"/>
  <c r="I72" i="19"/>
  <c r="H72" i="19"/>
  <c r="G72" i="19"/>
  <c r="F72" i="19"/>
  <c r="E72" i="19"/>
  <c r="D72" i="19"/>
  <c r="C72" i="19"/>
  <c r="B72" i="19"/>
  <c r="Y61" i="19"/>
  <c r="Y229" i="19" s="1"/>
  <c r="H61" i="19"/>
  <c r="H229" i="19" s="1"/>
  <c r="C61" i="19"/>
  <c r="C229" i="19" s="1"/>
  <c r="B61" i="19"/>
  <c r="B229" i="19" s="1"/>
  <c r="Y44" i="19"/>
  <c r="Y5" i="19" s="1"/>
  <c r="X44" i="19"/>
  <c r="X5" i="19" s="1"/>
  <c r="W44" i="19"/>
  <c r="V44" i="19"/>
  <c r="U44" i="19"/>
  <c r="U5" i="19" s="1"/>
  <c r="T44" i="19"/>
  <c r="T5" i="19" s="1"/>
  <c r="S44" i="19"/>
  <c r="R44" i="19"/>
  <c r="Q44" i="19"/>
  <c r="P44" i="19"/>
  <c r="O44" i="19"/>
  <c r="N44" i="19"/>
  <c r="M44" i="19"/>
  <c r="M5" i="19" s="1"/>
  <c r="M80" i="16" s="1"/>
  <c r="L44" i="19"/>
  <c r="L5" i="19" s="1"/>
  <c r="L80" i="16" s="1"/>
  <c r="K44" i="19"/>
  <c r="J44" i="19"/>
  <c r="J5" i="19" s="1"/>
  <c r="I44" i="19"/>
  <c r="I5" i="19" s="1"/>
  <c r="H44" i="19"/>
  <c r="G44" i="19"/>
  <c r="G5" i="19" s="1"/>
  <c r="G80" i="16" s="1"/>
  <c r="G109" i="4" s="1"/>
  <c r="F44" i="19"/>
  <c r="F5" i="19" s="1"/>
  <c r="F80" i="16" s="1"/>
  <c r="F109" i="4" s="1"/>
  <c r="E44" i="19"/>
  <c r="E5" i="19" s="1"/>
  <c r="D44" i="19"/>
  <c r="D5" i="19" s="1"/>
  <c r="C44" i="19"/>
  <c r="B44" i="19"/>
  <c r="W5" i="19"/>
  <c r="V5" i="19"/>
  <c r="R5" i="19"/>
  <c r="R173" i="19" s="1"/>
  <c r="Q5" i="19"/>
  <c r="P5" i="19"/>
  <c r="P80" i="16" s="1"/>
  <c r="O5" i="19"/>
  <c r="O80" i="16" s="1"/>
  <c r="N5" i="19"/>
  <c r="N80" i="16" s="1"/>
  <c r="B5" i="19"/>
  <c r="B173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P209" i="18"/>
  <c r="I209" i="18"/>
  <c r="H209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R203" i="18"/>
  <c r="Q203" i="18"/>
  <c r="N203" i="18"/>
  <c r="J203" i="18"/>
  <c r="I203" i="18"/>
  <c r="B203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X197" i="18" s="1"/>
  <c r="W200" i="18"/>
  <c r="W197" i="18" s="1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I197" i="18" s="1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U197" i="18" s="1"/>
  <c r="T199" i="18"/>
  <c r="T197" i="18" s="1"/>
  <c r="S199" i="18"/>
  <c r="S197" i="18" s="1"/>
  <c r="R199" i="18"/>
  <c r="Q199" i="18"/>
  <c r="P199" i="18"/>
  <c r="O199" i="18"/>
  <c r="N199" i="18"/>
  <c r="M199" i="18"/>
  <c r="L199" i="18"/>
  <c r="K199" i="18"/>
  <c r="J199" i="18"/>
  <c r="I199" i="18"/>
  <c r="H199" i="18"/>
  <c r="H197" i="18" s="1"/>
  <c r="G199" i="18"/>
  <c r="F199" i="18"/>
  <c r="E199" i="18"/>
  <c r="D199" i="18"/>
  <c r="C199" i="18"/>
  <c r="B199" i="18"/>
  <c r="Y198" i="18"/>
  <c r="X198" i="18"/>
  <c r="W198" i="18"/>
  <c r="V198" i="18"/>
  <c r="U198" i="18"/>
  <c r="T198" i="18"/>
  <c r="S198" i="18"/>
  <c r="R198" i="18"/>
  <c r="Q198" i="18"/>
  <c r="P198" i="18"/>
  <c r="P197" i="18" s="1"/>
  <c r="O198" i="18"/>
  <c r="O197" i="18" s="1"/>
  <c r="N198" i="18"/>
  <c r="M198" i="18"/>
  <c r="M197" i="18" s="1"/>
  <c r="L198" i="18"/>
  <c r="L197" i="18" s="1"/>
  <c r="K198" i="18"/>
  <c r="K197" i="18" s="1"/>
  <c r="J198" i="18"/>
  <c r="I198" i="18"/>
  <c r="H198" i="18"/>
  <c r="G198" i="18"/>
  <c r="F198" i="18"/>
  <c r="E198" i="18"/>
  <c r="D198" i="18"/>
  <c r="C198" i="18"/>
  <c r="B198" i="18"/>
  <c r="G197" i="18"/>
  <c r="E197" i="18"/>
  <c r="D197" i="18"/>
  <c r="C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X190" i="18"/>
  <c r="W190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4" i="18"/>
  <c r="X184" i="18"/>
  <c r="I184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Y178" i="18" s="1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K178" i="18" s="1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V178" i="18" s="1"/>
  <c r="U180" i="18"/>
  <c r="U178" i="18" s="1"/>
  <c r="T180" i="18"/>
  <c r="T178" i="18" s="1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W179" i="18"/>
  <c r="V179" i="18"/>
  <c r="U179" i="18"/>
  <c r="T179" i="18"/>
  <c r="S179" i="18"/>
  <c r="S178" i="18" s="1"/>
  <c r="R179" i="18"/>
  <c r="Q179" i="18"/>
  <c r="Q178" i="18" s="1"/>
  <c r="P179" i="18"/>
  <c r="O179" i="18"/>
  <c r="N179" i="18"/>
  <c r="N178" i="18" s="1"/>
  <c r="M179" i="18"/>
  <c r="M178" i="18" s="1"/>
  <c r="L179" i="18"/>
  <c r="L178" i="18" s="1"/>
  <c r="K179" i="18"/>
  <c r="J179" i="18"/>
  <c r="I179" i="18"/>
  <c r="H179" i="18"/>
  <c r="G179" i="18"/>
  <c r="F179" i="18"/>
  <c r="E179" i="18"/>
  <c r="D179" i="18"/>
  <c r="C179" i="18"/>
  <c r="B179" i="18"/>
  <c r="I178" i="18"/>
  <c r="F178" i="18"/>
  <c r="E178" i="18"/>
  <c r="D178" i="18"/>
  <c r="C178" i="18"/>
  <c r="Y142" i="18"/>
  <c r="Y209" i="18" s="1"/>
  <c r="X142" i="18"/>
  <c r="X209" i="18" s="1"/>
  <c r="W142" i="18"/>
  <c r="V142" i="18"/>
  <c r="U142" i="18"/>
  <c r="T142" i="18"/>
  <c r="S142" i="18"/>
  <c r="R142" i="18"/>
  <c r="Q142" i="18"/>
  <c r="Q209" i="18" s="1"/>
  <c r="P142" i="18"/>
  <c r="O142" i="18"/>
  <c r="N142" i="18"/>
  <c r="M142" i="18"/>
  <c r="L142" i="18"/>
  <c r="K142" i="18"/>
  <c r="J142" i="18"/>
  <c r="J209" i="18" s="1"/>
  <c r="I142" i="18"/>
  <c r="H142" i="18"/>
  <c r="G142" i="18"/>
  <c r="F142" i="18"/>
  <c r="E142" i="18"/>
  <c r="D142" i="18"/>
  <c r="C142" i="18"/>
  <c r="B142" i="18"/>
  <c r="Y121" i="18"/>
  <c r="Y203" i="18" s="1"/>
  <c r="X121" i="18"/>
  <c r="W121" i="18"/>
  <c r="V121" i="18"/>
  <c r="V203" i="18" s="1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H203" i="18" s="1"/>
  <c r="G121" i="18"/>
  <c r="G203" i="18" s="1"/>
  <c r="F121" i="18"/>
  <c r="F203" i="18" s="1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R190" i="18" s="1"/>
  <c r="Q93" i="18"/>
  <c r="Q190" i="18" s="1"/>
  <c r="P93" i="18"/>
  <c r="P190" i="18" s="1"/>
  <c r="O93" i="18"/>
  <c r="O190" i="18" s="1"/>
  <c r="N93" i="18"/>
  <c r="M93" i="18"/>
  <c r="L93" i="18"/>
  <c r="K93" i="18"/>
  <c r="J93" i="18"/>
  <c r="J190" i="18" s="1"/>
  <c r="I93" i="18"/>
  <c r="I190" i="18" s="1"/>
  <c r="H93" i="18"/>
  <c r="H190" i="18" s="1"/>
  <c r="G93" i="18"/>
  <c r="G190" i="18" s="1"/>
  <c r="F93" i="18"/>
  <c r="E93" i="18"/>
  <c r="D93" i="18"/>
  <c r="C93" i="18"/>
  <c r="B93" i="18"/>
  <c r="B190" i="18" s="1"/>
  <c r="Y72" i="18"/>
  <c r="X72" i="18"/>
  <c r="W72" i="18"/>
  <c r="W184" i="18" s="1"/>
  <c r="V72" i="18"/>
  <c r="V184" i="18" s="1"/>
  <c r="U72" i="18"/>
  <c r="U184" i="18" s="1"/>
  <c r="T72" i="18"/>
  <c r="S72" i="18"/>
  <c r="R72" i="18"/>
  <c r="Q72" i="18"/>
  <c r="Q184" i="18" s="1"/>
  <c r="P72" i="18"/>
  <c r="P184" i="18" s="1"/>
  <c r="O72" i="18"/>
  <c r="N72" i="18"/>
  <c r="M72" i="18"/>
  <c r="M184" i="18" s="1"/>
  <c r="L72" i="18"/>
  <c r="K72" i="18"/>
  <c r="J72" i="18"/>
  <c r="J184" i="18" s="1"/>
  <c r="I72" i="18"/>
  <c r="H72" i="18"/>
  <c r="H184" i="18" s="1"/>
  <c r="G72" i="18"/>
  <c r="F72" i="18"/>
  <c r="E72" i="18"/>
  <c r="E184" i="18" s="1"/>
  <c r="D72" i="18"/>
  <c r="C72" i="18"/>
  <c r="B72" i="18"/>
  <c r="B184" i="18" s="1"/>
  <c r="Y44" i="18"/>
  <c r="X44" i="18"/>
  <c r="X226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W16" i="18"/>
  <c r="W223" i="18" s="1"/>
  <c r="V16" i="18"/>
  <c r="V223" i="18" s="1"/>
  <c r="U16" i="18"/>
  <c r="U223" i="18" s="1"/>
  <c r="T16" i="18"/>
  <c r="T5" i="18" s="1"/>
  <c r="T97" i="16" s="1"/>
  <c r="S16" i="18"/>
  <c r="S5" i="18" s="1"/>
  <c r="S97" i="16" s="1"/>
  <c r="R16" i="18"/>
  <c r="R223" i="18" s="1"/>
  <c r="Q16" i="18"/>
  <c r="Q223" i="18" s="1"/>
  <c r="P16" i="18"/>
  <c r="P223" i="18" s="1"/>
  <c r="O16" i="18"/>
  <c r="O223" i="18" s="1"/>
  <c r="N16" i="18"/>
  <c r="N223" i="18" s="1"/>
  <c r="M16" i="18"/>
  <c r="M223" i="18" s="1"/>
  <c r="L16" i="18"/>
  <c r="K16" i="18"/>
  <c r="K5" i="18" s="1"/>
  <c r="K97" i="16" s="1"/>
  <c r="K95" i="16" s="1"/>
  <c r="J16" i="18"/>
  <c r="J223" i="18" s="1"/>
  <c r="I16" i="18"/>
  <c r="I223" i="18" s="1"/>
  <c r="H16" i="18"/>
  <c r="G16" i="18"/>
  <c r="G223" i="18" s="1"/>
  <c r="F16" i="18"/>
  <c r="F223" i="18" s="1"/>
  <c r="E16" i="18"/>
  <c r="E223" i="18" s="1"/>
  <c r="D16" i="18"/>
  <c r="D5" i="18" s="1"/>
  <c r="C16" i="18"/>
  <c r="C5" i="18" s="1"/>
  <c r="C97" i="16" s="1"/>
  <c r="B16" i="18"/>
  <c r="B223" i="18" s="1"/>
  <c r="Y5" i="18"/>
  <c r="Y173" i="18" s="1"/>
  <c r="W5" i="18"/>
  <c r="W174" i="18" s="1"/>
  <c r="V5" i="18"/>
  <c r="V172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L197" i="17" s="1"/>
  <c r="K201" i="17"/>
  <c r="J201" i="17"/>
  <c r="I201" i="17"/>
  <c r="H201" i="17"/>
  <c r="G201" i="17"/>
  <c r="F201" i="17"/>
  <c r="E201" i="17"/>
  <c r="D201" i="17"/>
  <c r="C201" i="17"/>
  <c r="B201" i="17"/>
  <c r="Y200" i="17"/>
  <c r="Y197" i="17" s="1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K197" i="17" s="1"/>
  <c r="J200" i="17"/>
  <c r="J197" i="17" s="1"/>
  <c r="I200" i="17"/>
  <c r="I197" i="17" s="1"/>
  <c r="H200" i="17"/>
  <c r="H197" i="17" s="1"/>
  <c r="G200" i="17"/>
  <c r="F200" i="17"/>
  <c r="E200" i="17"/>
  <c r="D200" i="17"/>
  <c r="C200" i="17"/>
  <c r="B200" i="17"/>
  <c r="Y199" i="17"/>
  <c r="X199" i="17"/>
  <c r="W199" i="17"/>
  <c r="V199" i="17"/>
  <c r="U199" i="17"/>
  <c r="U197" i="17" s="1"/>
  <c r="T199" i="17"/>
  <c r="S199" i="17"/>
  <c r="R199" i="17"/>
  <c r="R197" i="17" s="1"/>
  <c r="Q199" i="17"/>
  <c r="P199" i="17"/>
  <c r="O199" i="17"/>
  <c r="N199" i="17"/>
  <c r="M199" i="17"/>
  <c r="L199" i="17"/>
  <c r="K199" i="17"/>
  <c r="J199" i="17"/>
  <c r="I199" i="17"/>
  <c r="H199" i="17"/>
  <c r="G199" i="17"/>
  <c r="G197" i="17" s="1"/>
  <c r="F199" i="17"/>
  <c r="F197" i="17" s="1"/>
  <c r="E199" i="17"/>
  <c r="E197" i="17" s="1"/>
  <c r="D199" i="17"/>
  <c r="D197" i="17" s="1"/>
  <c r="C199" i="17"/>
  <c r="B199" i="17"/>
  <c r="Y198" i="17"/>
  <c r="X198" i="17"/>
  <c r="W198" i="17"/>
  <c r="V198" i="17"/>
  <c r="U198" i="17"/>
  <c r="T198" i="17"/>
  <c r="S198" i="17"/>
  <c r="S197" i="17" s="1"/>
  <c r="R198" i="17"/>
  <c r="Q198" i="17"/>
  <c r="Q197" i="17" s="1"/>
  <c r="P198" i="17"/>
  <c r="P197" i="17" s="1"/>
  <c r="O198" i="17"/>
  <c r="O197" i="17" s="1"/>
  <c r="N198" i="17"/>
  <c r="N197" i="17" s="1"/>
  <c r="M198" i="17"/>
  <c r="L198" i="17"/>
  <c r="K198" i="17"/>
  <c r="J198" i="17"/>
  <c r="I198" i="17"/>
  <c r="H198" i="17"/>
  <c r="G198" i="17"/>
  <c r="F198" i="17"/>
  <c r="E198" i="17"/>
  <c r="D198" i="17"/>
  <c r="C198" i="17"/>
  <c r="C197" i="17" s="1"/>
  <c r="B198" i="17"/>
  <c r="B197" i="17" s="1"/>
  <c r="X197" i="17"/>
  <c r="W197" i="17"/>
  <c r="V197" i="17"/>
  <c r="T197" i="17"/>
  <c r="M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E178" i="17" s="1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Q190" i="17"/>
  <c r="I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B184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S178" i="17" s="1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R178" i="17" s="1"/>
  <c r="Q181" i="17"/>
  <c r="Q178" i="17" s="1"/>
  <c r="P181" i="17"/>
  <c r="P178" i="17" s="1"/>
  <c r="O181" i="17"/>
  <c r="O178" i="17" s="1"/>
  <c r="N181" i="17"/>
  <c r="M181" i="17"/>
  <c r="L181" i="17"/>
  <c r="K181" i="17"/>
  <c r="J181" i="17"/>
  <c r="I181" i="17"/>
  <c r="H181" i="17"/>
  <c r="G181" i="17"/>
  <c r="F181" i="17"/>
  <c r="E181" i="17"/>
  <c r="D181" i="17"/>
  <c r="D178" i="17" s="1"/>
  <c r="C181" i="17"/>
  <c r="B181" i="17"/>
  <c r="Y180" i="17"/>
  <c r="Y178" i="17" s="1"/>
  <c r="X180" i="17"/>
  <c r="W180" i="17"/>
  <c r="V180" i="17"/>
  <c r="U180" i="17"/>
  <c r="T180" i="17"/>
  <c r="S180" i="17"/>
  <c r="R180" i="17"/>
  <c r="Q180" i="17"/>
  <c r="P180" i="17"/>
  <c r="O180" i="17"/>
  <c r="N180" i="17"/>
  <c r="N178" i="17" s="1"/>
  <c r="M180" i="17"/>
  <c r="M178" i="17" s="1"/>
  <c r="L180" i="17"/>
  <c r="L178" i="17" s="1"/>
  <c r="K180" i="17"/>
  <c r="K178" i="17" s="1"/>
  <c r="J180" i="17"/>
  <c r="I180" i="17"/>
  <c r="H180" i="17"/>
  <c r="G180" i="17"/>
  <c r="F180" i="17"/>
  <c r="E180" i="17"/>
  <c r="D180" i="17"/>
  <c r="C180" i="17"/>
  <c r="B180" i="17"/>
  <c r="Y179" i="17"/>
  <c r="X179" i="17"/>
  <c r="X178" i="17" s="1"/>
  <c r="W179" i="17"/>
  <c r="W178" i="17" s="1"/>
  <c r="V179" i="17"/>
  <c r="V178" i="17" s="1"/>
  <c r="U179" i="17"/>
  <c r="U178" i="17" s="1"/>
  <c r="T179" i="17"/>
  <c r="S179" i="17"/>
  <c r="R179" i="17"/>
  <c r="Q179" i="17"/>
  <c r="P179" i="17"/>
  <c r="O179" i="17"/>
  <c r="N179" i="17"/>
  <c r="M179" i="17"/>
  <c r="L179" i="17"/>
  <c r="K179" i="17"/>
  <c r="J179" i="17"/>
  <c r="J178" i="17" s="1"/>
  <c r="I179" i="17"/>
  <c r="I178" i="17" s="1"/>
  <c r="H179" i="17"/>
  <c r="H178" i="17" s="1"/>
  <c r="G179" i="17"/>
  <c r="G178" i="17" s="1"/>
  <c r="F179" i="17"/>
  <c r="F178" i="17" s="1"/>
  <c r="E179" i="17"/>
  <c r="D179" i="17"/>
  <c r="C179" i="17"/>
  <c r="B179" i="17"/>
  <c r="T178" i="17"/>
  <c r="C178" i="17"/>
  <c r="B178" i="17"/>
  <c r="X172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X240" i="17" s="1"/>
  <c r="W121" i="17"/>
  <c r="W246" i="17" s="1"/>
  <c r="V121" i="17"/>
  <c r="V246" i="17" s="1"/>
  <c r="U121" i="17"/>
  <c r="U246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D240" i="17" s="1"/>
  <c r="C121" i="17"/>
  <c r="C246" i="17" s="1"/>
  <c r="C240" i="17" s="1"/>
  <c r="B121" i="17"/>
  <c r="B246" i="17" s="1"/>
  <c r="B240" i="17" s="1"/>
  <c r="Y93" i="17"/>
  <c r="Y237" i="17" s="1"/>
  <c r="X93" i="17"/>
  <c r="W93" i="17"/>
  <c r="W237" i="18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O93" i="17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8" s="1"/>
  <c r="G93" i="17"/>
  <c r="G237" i="18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W72" i="17"/>
  <c r="W235" i="17" s="1"/>
  <c r="V72" i="17"/>
  <c r="V235" i="17" s="1"/>
  <c r="U72" i="17"/>
  <c r="U235" i="17" s="1"/>
  <c r="T72" i="17"/>
  <c r="T235" i="17" s="1"/>
  <c r="S72" i="17"/>
  <c r="R72" i="17"/>
  <c r="R235" i="17" s="1"/>
  <c r="R229" i="17" s="1"/>
  <c r="Q72" i="17"/>
  <c r="Q235" i="17" s="1"/>
  <c r="P72" i="17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8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X44" i="17"/>
  <c r="X226" i="17" s="1"/>
  <c r="W44" i="17"/>
  <c r="W226" i="18" s="1"/>
  <c r="V44" i="17"/>
  <c r="U44" i="17"/>
  <c r="U5" i="17" s="1"/>
  <c r="T44" i="17"/>
  <c r="T226" i="17" s="1"/>
  <c r="T217" i="17" s="1"/>
  <c r="S44" i="17"/>
  <c r="S226" i="17" s="1"/>
  <c r="S217" i="17" s="1"/>
  <c r="R44" i="17"/>
  <c r="R226" i="17" s="1"/>
  <c r="R217" i="17" s="1"/>
  <c r="Q44" i="17"/>
  <c r="Q226" i="17" s="1"/>
  <c r="P44" i="17"/>
  <c r="P226" i="17" s="1"/>
  <c r="P217" i="17" s="1"/>
  <c r="O44" i="17"/>
  <c r="O226" i="18" s="1"/>
  <c r="N44" i="17"/>
  <c r="M44" i="17"/>
  <c r="M5" i="17" s="1"/>
  <c r="L44" i="17"/>
  <c r="L226" i="17" s="1"/>
  <c r="L217" i="17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E44" i="17"/>
  <c r="E5" i="17" s="1"/>
  <c r="E53" i="16" s="1"/>
  <c r="E62" i="4" s="1"/>
  <c r="E135" i="4" s="1"/>
  <c r="D44" i="17"/>
  <c r="D226" i="17" s="1"/>
  <c r="C44" i="17"/>
  <c r="C226" i="17" s="1"/>
  <c r="B44" i="17"/>
  <c r="X5" i="17"/>
  <c r="X162" i="17" s="1"/>
  <c r="W5" i="17"/>
  <c r="W53" i="16" s="1"/>
  <c r="K5" i="17"/>
  <c r="J5" i="17"/>
  <c r="H5" i="17"/>
  <c r="H163" i="17" s="1"/>
  <c r="G5" i="17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D97" i="16"/>
  <c r="Y96" i="16"/>
  <c r="X96" i="16"/>
  <c r="W96" i="16"/>
  <c r="V96" i="16"/>
  <c r="M96" i="16"/>
  <c r="L96" i="16"/>
  <c r="K96" i="16"/>
  <c r="J96" i="16"/>
  <c r="I96" i="16"/>
  <c r="H96" i="16"/>
  <c r="K92" i="16"/>
  <c r="D90" i="16"/>
  <c r="C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V111" i="4" s="1"/>
  <c r="U82" i="16"/>
  <c r="U111" i="4" s="1"/>
  <c r="T82" i="16"/>
  <c r="S82" i="16"/>
  <c r="S111" i="4" s="1"/>
  <c r="R82" i="16"/>
  <c r="R111" i="4" s="1"/>
  <c r="Q82" i="16"/>
  <c r="P82" i="16"/>
  <c r="P103" i="16" s="1"/>
  <c r="O82" i="16"/>
  <c r="N82" i="16"/>
  <c r="M82" i="16"/>
  <c r="L82" i="16"/>
  <c r="K82" i="16"/>
  <c r="J82" i="16"/>
  <c r="I82" i="16"/>
  <c r="H82" i="16"/>
  <c r="G82" i="16"/>
  <c r="F82" i="16"/>
  <c r="F111" i="4" s="1"/>
  <c r="E82" i="16"/>
  <c r="E111" i="4" s="1"/>
  <c r="D82" i="16"/>
  <c r="D111" i="4" s="1"/>
  <c r="C82" i="16"/>
  <c r="C103" i="16" s="1"/>
  <c r="C166" i="4" s="1"/>
  <c r="B82" i="16"/>
  <c r="B111" i="4" s="1"/>
  <c r="W80" i="16"/>
  <c r="V80" i="16"/>
  <c r="U80" i="16"/>
  <c r="T80" i="16"/>
  <c r="T109" i="4" s="1"/>
  <c r="R80" i="16"/>
  <c r="R109" i="4" s="1"/>
  <c r="Q80" i="16"/>
  <c r="Q109" i="4" s="1"/>
  <c r="E80" i="16"/>
  <c r="D80" i="16"/>
  <c r="D109" i="4" s="1"/>
  <c r="B80" i="16"/>
  <c r="Y78" i="16"/>
  <c r="Y41" i="7" s="1"/>
  <c r="X78" i="16"/>
  <c r="X41" i="7" s="1"/>
  <c r="W78" i="16"/>
  <c r="W41" i="7" s="1"/>
  <c r="V78" i="16"/>
  <c r="V41" i="7" s="1"/>
  <c r="U78" i="16"/>
  <c r="U41" i="7" s="1"/>
  <c r="T78" i="16"/>
  <c r="S78" i="16"/>
  <c r="R78" i="16"/>
  <c r="Q78" i="16"/>
  <c r="P78" i="16"/>
  <c r="O78" i="16"/>
  <c r="O41" i="7" s="1"/>
  <c r="N78" i="16"/>
  <c r="N41" i="7" s="1"/>
  <c r="M78" i="16"/>
  <c r="M41" i="7" s="1"/>
  <c r="L78" i="16"/>
  <c r="L41" i="7" s="1"/>
  <c r="K78" i="16"/>
  <c r="K41" i="7" s="1"/>
  <c r="J78" i="16"/>
  <c r="I78" i="16"/>
  <c r="H78" i="16"/>
  <c r="G78" i="16"/>
  <c r="G41" i="7" s="1"/>
  <c r="F78" i="16"/>
  <c r="E78" i="16"/>
  <c r="D78" i="16"/>
  <c r="C78" i="16"/>
  <c r="B78" i="16"/>
  <c r="O77" i="16"/>
  <c r="O76" i="16" s="1"/>
  <c r="N77" i="16"/>
  <c r="N76" i="16" s="1"/>
  <c r="M77" i="16"/>
  <c r="M76" i="16" s="1"/>
  <c r="A74" i="16"/>
  <c r="A73" i="16"/>
  <c r="Y72" i="16"/>
  <c r="Y90" i="16" s="1"/>
  <c r="X72" i="16"/>
  <c r="X90" i="16" s="1"/>
  <c r="W72" i="16"/>
  <c r="W90" i="16" s="1"/>
  <c r="V72" i="16"/>
  <c r="V90" i="16" s="1"/>
  <c r="U72" i="16"/>
  <c r="U71" i="16" s="1"/>
  <c r="T72" i="16"/>
  <c r="T90" i="16" s="1"/>
  <c r="S72" i="16"/>
  <c r="S71" i="16" s="1"/>
  <c r="R72" i="16"/>
  <c r="R90" i="16" s="1"/>
  <c r="Q72" i="16"/>
  <c r="Q90" i="16" s="1"/>
  <c r="P72" i="16"/>
  <c r="P90" i="16" s="1"/>
  <c r="O72" i="16"/>
  <c r="O90" i="16" s="1"/>
  <c r="N72" i="16"/>
  <c r="N90" i="16" s="1"/>
  <c r="M72" i="16"/>
  <c r="M71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90" i="16" s="1"/>
  <c r="F72" i="16"/>
  <c r="F90" i="16" s="1"/>
  <c r="E72" i="16"/>
  <c r="E71" i="16" s="1"/>
  <c r="D72" i="16"/>
  <c r="D71" i="16" s="1"/>
  <c r="C72" i="16"/>
  <c r="C71" i="16" s="1"/>
  <c r="B72" i="16"/>
  <c r="B90" i="16" s="1"/>
  <c r="A72" i="16"/>
  <c r="Y71" i="16"/>
  <c r="W71" i="16"/>
  <c r="T71" i="16"/>
  <c r="N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64" i="4" s="1"/>
  <c r="Y137" i="4" s="1"/>
  <c r="X55" i="16"/>
  <c r="X93" i="16" s="1"/>
  <c r="W55" i="16"/>
  <c r="W103" i="16" s="1"/>
  <c r="W166" i="4" s="1"/>
  <c r="V55" i="16"/>
  <c r="U55" i="16"/>
  <c r="U103" i="16" s="1"/>
  <c r="U166" i="4" s="1"/>
  <c r="T55" i="16"/>
  <c r="T103" i="16" s="1"/>
  <c r="T166" i="4" s="1"/>
  <c r="S55" i="16"/>
  <c r="S93" i="16" s="1"/>
  <c r="R55" i="16"/>
  <c r="Q55" i="16"/>
  <c r="Q64" i="4" s="1"/>
  <c r="Q137" i="4" s="1"/>
  <c r="P55" i="16"/>
  <c r="P93" i="16" s="1"/>
  <c r="O55" i="16"/>
  <c r="N55" i="16"/>
  <c r="N64" i="4" s="1"/>
  <c r="M55" i="16"/>
  <c r="M64" i="4" s="1"/>
  <c r="L55" i="16"/>
  <c r="L64" i="4" s="1"/>
  <c r="K55" i="16"/>
  <c r="K93" i="16" s="1"/>
  <c r="J55" i="16"/>
  <c r="I55" i="16"/>
  <c r="H55" i="16"/>
  <c r="H103" i="16" s="1"/>
  <c r="H166" i="4" s="1"/>
  <c r="G55" i="16"/>
  <c r="G93" i="16" s="1"/>
  <c r="F55" i="16"/>
  <c r="E55" i="16"/>
  <c r="E103" i="16" s="1"/>
  <c r="E166" i="4" s="1"/>
  <c r="D55" i="16"/>
  <c r="D103" i="16" s="1"/>
  <c r="D166" i="4" s="1"/>
  <c r="C55" i="16"/>
  <c r="C93" i="16" s="1"/>
  <c r="B55" i="16"/>
  <c r="Y54" i="16"/>
  <c r="X54" i="16"/>
  <c r="X63" i="4" s="1"/>
  <c r="W54" i="16"/>
  <c r="W63" i="4" s="1"/>
  <c r="V54" i="16"/>
  <c r="V63" i="4" s="1"/>
  <c r="U54" i="16"/>
  <c r="T54" i="16"/>
  <c r="T92" i="16" s="1"/>
  <c r="S54" i="16"/>
  <c r="S63" i="4" s="1"/>
  <c r="S136" i="4" s="1"/>
  <c r="R54" i="16"/>
  <c r="Q54" i="16"/>
  <c r="P54" i="16"/>
  <c r="O54" i="16"/>
  <c r="O92" i="16" s="1"/>
  <c r="N54" i="16"/>
  <c r="M54" i="16"/>
  <c r="L54" i="16"/>
  <c r="K54" i="16"/>
  <c r="J54" i="16"/>
  <c r="I54" i="16"/>
  <c r="H54" i="16"/>
  <c r="H92" i="16" s="1"/>
  <c r="G54" i="16"/>
  <c r="G92" i="16" s="1"/>
  <c r="F54" i="16"/>
  <c r="F63" i="4" s="1"/>
  <c r="F136" i="4" s="1"/>
  <c r="E54" i="16"/>
  <c r="E63" i="4" s="1"/>
  <c r="E136" i="4" s="1"/>
  <c r="D54" i="16"/>
  <c r="D63" i="4" s="1"/>
  <c r="D136" i="4" s="1"/>
  <c r="C54" i="16"/>
  <c r="C92" i="16" s="1"/>
  <c r="B54" i="16"/>
  <c r="B63" i="4" s="1"/>
  <c r="B136" i="4" s="1"/>
  <c r="U53" i="16"/>
  <c r="U101" i="16" s="1"/>
  <c r="U164" i="4" s="1"/>
  <c r="M53" i="16"/>
  <c r="M52" i="16" s="1"/>
  <c r="M61" i="4" s="1"/>
  <c r="H53" i="16"/>
  <c r="G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Y3" i="16" s="1"/>
  <c r="Y9" i="4" s="1"/>
  <c r="X4" i="16"/>
  <c r="X3" i="16" s="1"/>
  <c r="X9" i="4" s="1"/>
  <c r="W4" i="16"/>
  <c r="V4" i="16"/>
  <c r="V3" i="16" s="1"/>
  <c r="V9" i="4" s="1"/>
  <c r="U4" i="16"/>
  <c r="U3" i="16" s="1"/>
  <c r="U9" i="4" s="1"/>
  <c r="T4" i="16"/>
  <c r="T3" i="16" s="1"/>
  <c r="T9" i="4" s="1"/>
  <c r="S4" i="16"/>
  <c r="S3" i="16" s="1"/>
  <c r="S9" i="4" s="1"/>
  <c r="R4" i="16"/>
  <c r="Q4" i="16"/>
  <c r="P4" i="16"/>
  <c r="O4" i="16"/>
  <c r="N4" i="16"/>
  <c r="M4" i="16"/>
  <c r="L4" i="16"/>
  <c r="K4" i="16"/>
  <c r="J4" i="16"/>
  <c r="I4" i="16"/>
  <c r="H4" i="16"/>
  <c r="H3" i="16" s="1"/>
  <c r="H9" i="4" s="1"/>
  <c r="G4" i="16"/>
  <c r="G3" i="16" s="1"/>
  <c r="G9" i="4" s="1"/>
  <c r="F4" i="16"/>
  <c r="F3" i="16" s="1"/>
  <c r="F9" i="4" s="1"/>
  <c r="E4" i="16"/>
  <c r="E3" i="16" s="1"/>
  <c r="E9" i="4" s="1"/>
  <c r="D4" i="16"/>
  <c r="D3" i="16" s="1"/>
  <c r="D9" i="4" s="1"/>
  <c r="C4" i="16"/>
  <c r="B4" i="16"/>
  <c r="B3" i="16" s="1"/>
  <c r="W3" i="16"/>
  <c r="R3" i="16"/>
  <c r="R9" i="4" s="1"/>
  <c r="Q3" i="16"/>
  <c r="Q9" i="4" s="1"/>
  <c r="P3" i="16"/>
  <c r="P9" i="4" s="1"/>
  <c r="O3" i="16"/>
  <c r="O9" i="4" s="1"/>
  <c r="N3" i="16"/>
  <c r="M3" i="16"/>
  <c r="L3" i="16"/>
  <c r="K3" i="16"/>
  <c r="J3" i="16"/>
  <c r="I3" i="16"/>
  <c r="C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X187" i="15" s="1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R187" i="15" s="1"/>
  <c r="Q191" i="15"/>
  <c r="Q187" i="15" s="1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P187" i="15" s="1"/>
  <c r="O190" i="15"/>
  <c r="O187" i="15" s="1"/>
  <c r="N190" i="15"/>
  <c r="N187" i="15" s="1"/>
  <c r="M190" i="15"/>
  <c r="M187" i="15" s="1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W187" i="15" s="1"/>
  <c r="V189" i="15"/>
  <c r="U189" i="15"/>
  <c r="T189" i="15"/>
  <c r="S189" i="15"/>
  <c r="R189" i="15"/>
  <c r="Q189" i="15"/>
  <c r="P189" i="15"/>
  <c r="O189" i="15"/>
  <c r="N189" i="15"/>
  <c r="M189" i="15"/>
  <c r="L189" i="15"/>
  <c r="L187" i="15" s="1"/>
  <c r="K189" i="15"/>
  <c r="J189" i="15"/>
  <c r="I189" i="15"/>
  <c r="I187" i="15" s="1"/>
  <c r="H189" i="15"/>
  <c r="G189" i="15"/>
  <c r="F189" i="15"/>
  <c r="E189" i="15"/>
  <c r="D189" i="15"/>
  <c r="C189" i="15"/>
  <c r="B189" i="15"/>
  <c r="Y188" i="15"/>
  <c r="X188" i="15"/>
  <c r="W188" i="15"/>
  <c r="V188" i="15"/>
  <c r="V187" i="15" s="1"/>
  <c r="U188" i="15"/>
  <c r="U187" i="15" s="1"/>
  <c r="T188" i="15"/>
  <c r="T187" i="15" s="1"/>
  <c r="S188" i="15"/>
  <c r="S187" i="15" s="1"/>
  <c r="R188" i="15"/>
  <c r="Q188" i="15"/>
  <c r="P188" i="15"/>
  <c r="O188" i="15"/>
  <c r="N188" i="15"/>
  <c r="M188" i="15"/>
  <c r="L188" i="15"/>
  <c r="K188" i="15"/>
  <c r="K187" i="15" s="1"/>
  <c r="J188" i="15"/>
  <c r="J187" i="15" s="1"/>
  <c r="I188" i="15"/>
  <c r="H188" i="15"/>
  <c r="H187" i="15" s="1"/>
  <c r="G188" i="15"/>
  <c r="G187" i="15" s="1"/>
  <c r="F188" i="15"/>
  <c r="F187" i="15" s="1"/>
  <c r="E188" i="15"/>
  <c r="E187" i="15" s="1"/>
  <c r="D188" i="15"/>
  <c r="C188" i="15"/>
  <c r="B188" i="15"/>
  <c r="Y187" i="15"/>
  <c r="D187" i="15"/>
  <c r="C187" i="15"/>
  <c r="B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X171" i="15" s="1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R171" i="15" s="1"/>
  <c r="Q175" i="15"/>
  <c r="Q171" i="15" s="1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P171" i="15" s="1"/>
  <c r="O174" i="15"/>
  <c r="O171" i="15" s="1"/>
  <c r="N174" i="15"/>
  <c r="N171" i="15" s="1"/>
  <c r="M174" i="15"/>
  <c r="M171" i="15" s="1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W171" i="15" s="1"/>
  <c r="V173" i="15"/>
  <c r="U173" i="15"/>
  <c r="T173" i="15"/>
  <c r="S173" i="15"/>
  <c r="R173" i="15"/>
  <c r="Q173" i="15"/>
  <c r="P173" i="15"/>
  <c r="O173" i="15"/>
  <c r="N173" i="15"/>
  <c r="M173" i="15"/>
  <c r="L173" i="15"/>
  <c r="L171" i="15" s="1"/>
  <c r="K173" i="15"/>
  <c r="J173" i="15"/>
  <c r="I173" i="15"/>
  <c r="I171" i="15" s="1"/>
  <c r="H173" i="15"/>
  <c r="G173" i="15"/>
  <c r="F173" i="15"/>
  <c r="E173" i="15"/>
  <c r="D173" i="15"/>
  <c r="C173" i="15"/>
  <c r="B173" i="15"/>
  <c r="Y172" i="15"/>
  <c r="X172" i="15"/>
  <c r="W172" i="15"/>
  <c r="V172" i="15"/>
  <c r="V171" i="15" s="1"/>
  <c r="U172" i="15"/>
  <c r="U171" i="15" s="1"/>
  <c r="T172" i="15"/>
  <c r="T171" i="15" s="1"/>
  <c r="S172" i="15"/>
  <c r="S171" i="15" s="1"/>
  <c r="R172" i="15"/>
  <c r="Q172" i="15"/>
  <c r="P172" i="15"/>
  <c r="O172" i="15"/>
  <c r="N172" i="15"/>
  <c r="M172" i="15"/>
  <c r="L172" i="15"/>
  <c r="K172" i="15"/>
  <c r="K171" i="15" s="1"/>
  <c r="J172" i="15"/>
  <c r="J171" i="15" s="1"/>
  <c r="I172" i="15"/>
  <c r="H172" i="15"/>
  <c r="H171" i="15" s="1"/>
  <c r="G172" i="15"/>
  <c r="G171" i="15" s="1"/>
  <c r="F172" i="15"/>
  <c r="F171" i="15" s="1"/>
  <c r="E172" i="15"/>
  <c r="E171" i="15" s="1"/>
  <c r="D172" i="15"/>
  <c r="C172" i="15"/>
  <c r="B172" i="15"/>
  <c r="Y171" i="15"/>
  <c r="D171" i="15"/>
  <c r="C171" i="15"/>
  <c r="B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W162" i="15" s="1"/>
  <c r="V168" i="15"/>
  <c r="V162" i="15" s="1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T162" i="15" s="1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N162" i="15" s="1"/>
  <c r="M166" i="15"/>
  <c r="M162" i="15" s="1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L162" i="15" s="1"/>
  <c r="K165" i="15"/>
  <c r="K162" i="15" s="1"/>
  <c r="J165" i="15"/>
  <c r="J162" i="15" s="1"/>
  <c r="I165" i="15"/>
  <c r="I162" i="15" s="1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S162" i="15" s="1"/>
  <c r="R164" i="15"/>
  <c r="Q164" i="15"/>
  <c r="P164" i="15"/>
  <c r="O164" i="15"/>
  <c r="N164" i="15"/>
  <c r="M164" i="15"/>
  <c r="L164" i="15"/>
  <c r="K164" i="15"/>
  <c r="J164" i="15"/>
  <c r="I164" i="15"/>
  <c r="H164" i="15"/>
  <c r="H162" i="15" s="1"/>
  <c r="G164" i="15"/>
  <c r="F164" i="15"/>
  <c r="E164" i="15"/>
  <c r="E162" i="15" s="1"/>
  <c r="D164" i="15"/>
  <c r="C164" i="15"/>
  <c r="B164" i="15"/>
  <c r="Y163" i="15"/>
  <c r="Y162" i="15" s="1"/>
  <c r="X163" i="15"/>
  <c r="X162" i="15" s="1"/>
  <c r="W163" i="15"/>
  <c r="V163" i="15"/>
  <c r="U163" i="15"/>
  <c r="T163" i="15"/>
  <c r="S163" i="15"/>
  <c r="R163" i="15"/>
  <c r="R162" i="15" s="1"/>
  <c r="Q163" i="15"/>
  <c r="Q162" i="15" s="1"/>
  <c r="P163" i="15"/>
  <c r="P162" i="15" s="1"/>
  <c r="O163" i="15"/>
  <c r="O162" i="15" s="1"/>
  <c r="N163" i="15"/>
  <c r="M163" i="15"/>
  <c r="L163" i="15"/>
  <c r="K163" i="15"/>
  <c r="J163" i="15"/>
  <c r="I163" i="15"/>
  <c r="H163" i="15"/>
  <c r="G163" i="15"/>
  <c r="G162" i="15" s="1"/>
  <c r="F163" i="15"/>
  <c r="F162" i="15" s="1"/>
  <c r="E163" i="15"/>
  <c r="D163" i="15"/>
  <c r="D162" i="15" s="1"/>
  <c r="C163" i="15"/>
  <c r="C162" i="15" s="1"/>
  <c r="B163" i="15"/>
  <c r="B162" i="15" s="1"/>
  <c r="U162" i="15"/>
  <c r="Y141" i="15"/>
  <c r="Y261" i="15" s="1"/>
  <c r="X141" i="15"/>
  <c r="X115" i="15" s="1"/>
  <c r="W141" i="15"/>
  <c r="W261" i="15" s="1"/>
  <c r="V141" i="15"/>
  <c r="V261" i="15" s="1"/>
  <c r="U141" i="15"/>
  <c r="U115" i="15" s="1"/>
  <c r="T141" i="15"/>
  <c r="T115" i="15" s="1"/>
  <c r="T78" i="12" s="1"/>
  <c r="T107" i="4" s="1"/>
  <c r="S141" i="15"/>
  <c r="S261" i="15" s="1"/>
  <c r="R141" i="15"/>
  <c r="R261" i="15" s="1"/>
  <c r="Q141" i="15"/>
  <c r="Q261" i="15" s="1"/>
  <c r="P141" i="15"/>
  <c r="P261" i="15" s="1"/>
  <c r="O141" i="15"/>
  <c r="N141" i="15"/>
  <c r="M141" i="15"/>
  <c r="L141" i="15"/>
  <c r="L115" i="15" s="1"/>
  <c r="K141" i="15"/>
  <c r="J141" i="15"/>
  <c r="I141" i="15"/>
  <c r="H141" i="15"/>
  <c r="G141" i="15"/>
  <c r="F141" i="15"/>
  <c r="E141" i="15"/>
  <c r="D141" i="15"/>
  <c r="D115" i="15" s="1"/>
  <c r="C141" i="15"/>
  <c r="B141" i="15"/>
  <c r="B115" i="15" s="1"/>
  <c r="Y115" i="15"/>
  <c r="Y253" i="15" s="1"/>
  <c r="Q115" i="15"/>
  <c r="Q253" i="15" s="1"/>
  <c r="P115" i="15"/>
  <c r="P253" i="15" s="1"/>
  <c r="M115" i="15"/>
  <c r="M253" i="15" s="1"/>
  <c r="K115" i="15"/>
  <c r="K253" i="15" s="1"/>
  <c r="J115" i="15"/>
  <c r="J253" i="15" s="1"/>
  <c r="I115" i="15"/>
  <c r="I253" i="15" s="1"/>
  <c r="H115" i="15"/>
  <c r="H253" i="15" s="1"/>
  <c r="E115" i="15"/>
  <c r="E253" i="15" s="1"/>
  <c r="C115" i="15"/>
  <c r="C253" i="15" s="1"/>
  <c r="Y97" i="15"/>
  <c r="X97" i="15"/>
  <c r="W97" i="15"/>
  <c r="V97" i="15"/>
  <c r="V251" i="15" s="1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Y34" i="15"/>
  <c r="Y233" i="15" s="1"/>
  <c r="V34" i="15"/>
  <c r="V233" i="15" s="1"/>
  <c r="U34" i="15"/>
  <c r="U233" i="15" s="1"/>
  <c r="S34" i="15"/>
  <c r="S233" i="15" s="1"/>
  <c r="Q34" i="15"/>
  <c r="Q233" i="15" s="1"/>
  <c r="I34" i="15"/>
  <c r="I233" i="15" s="1"/>
  <c r="H34" i="15"/>
  <c r="H233" i="15" s="1"/>
  <c r="G34" i="15"/>
  <c r="G233" i="15" s="1"/>
  <c r="F34" i="15"/>
  <c r="F233" i="15" s="1"/>
  <c r="E34" i="15"/>
  <c r="E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Y204" i="14" s="1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U204" i="14" s="1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K204" i="14" s="1"/>
  <c r="J207" i="14"/>
  <c r="J204" i="14" s="1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I204" i="14" s="1"/>
  <c r="H206" i="14"/>
  <c r="H204" i="14" s="1"/>
  <c r="G206" i="14"/>
  <c r="F206" i="14"/>
  <c r="F204" i="14" s="1"/>
  <c r="E206" i="14"/>
  <c r="D206" i="14"/>
  <c r="C206" i="14"/>
  <c r="B206" i="14"/>
  <c r="Y205" i="14"/>
  <c r="X205" i="14"/>
  <c r="W205" i="14"/>
  <c r="V205" i="14"/>
  <c r="U205" i="14"/>
  <c r="T205" i="14"/>
  <c r="T204" i="14" s="1"/>
  <c r="S205" i="14"/>
  <c r="S204" i="14" s="1"/>
  <c r="R205" i="14"/>
  <c r="R204" i="14" s="1"/>
  <c r="Q205" i="14"/>
  <c r="Q204" i="14" s="1"/>
  <c r="P205" i="14"/>
  <c r="P204" i="14" s="1"/>
  <c r="O205" i="14"/>
  <c r="O204" i="14" s="1"/>
  <c r="N205" i="14"/>
  <c r="N204" i="14" s="1"/>
  <c r="M205" i="14"/>
  <c r="M204" i="14" s="1"/>
  <c r="L205" i="14"/>
  <c r="L204" i="14" s="1"/>
  <c r="K205" i="14"/>
  <c r="J205" i="14"/>
  <c r="I205" i="14"/>
  <c r="H205" i="14"/>
  <c r="G205" i="14"/>
  <c r="G204" i="14" s="1"/>
  <c r="F205" i="14"/>
  <c r="E205" i="14"/>
  <c r="E204" i="14" s="1"/>
  <c r="D205" i="14"/>
  <c r="D204" i="14" s="1"/>
  <c r="C205" i="14"/>
  <c r="C204" i="14" s="1"/>
  <c r="B205" i="14"/>
  <c r="B204" i="14" s="1"/>
  <c r="X204" i="14"/>
  <c r="W204" i="14"/>
  <c r="V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Q187" i="14" s="1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G187" i="14" s="1"/>
  <c r="F190" i="14"/>
  <c r="F187" i="14" s="1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E187" i="14" s="1"/>
  <c r="D189" i="14"/>
  <c r="D187" i="14" s="1"/>
  <c r="C189" i="14"/>
  <c r="B189" i="14"/>
  <c r="B187" i="14" s="1"/>
  <c r="Y188" i="14"/>
  <c r="X188" i="14"/>
  <c r="W188" i="14"/>
  <c r="V188" i="14"/>
  <c r="V187" i="14" s="1"/>
  <c r="U188" i="14"/>
  <c r="U187" i="14" s="1"/>
  <c r="T188" i="14"/>
  <c r="S188" i="14"/>
  <c r="R188" i="14"/>
  <c r="Q188" i="14"/>
  <c r="P188" i="14"/>
  <c r="P187" i="14" s="1"/>
  <c r="O188" i="14"/>
  <c r="O187" i="14" s="1"/>
  <c r="N188" i="14"/>
  <c r="N187" i="14" s="1"/>
  <c r="M188" i="14"/>
  <c r="M187" i="14" s="1"/>
  <c r="L188" i="14"/>
  <c r="L187" i="14" s="1"/>
  <c r="K188" i="14"/>
  <c r="K187" i="14" s="1"/>
  <c r="J188" i="14"/>
  <c r="J187" i="14" s="1"/>
  <c r="I188" i="14"/>
  <c r="I187" i="14" s="1"/>
  <c r="H188" i="14"/>
  <c r="H187" i="14" s="1"/>
  <c r="G188" i="14"/>
  <c r="F188" i="14"/>
  <c r="E188" i="14"/>
  <c r="D188" i="14"/>
  <c r="C188" i="14"/>
  <c r="C187" i="14" s="1"/>
  <c r="B188" i="14"/>
  <c r="Y187" i="14"/>
  <c r="X187" i="14"/>
  <c r="W187" i="14"/>
  <c r="T187" i="14"/>
  <c r="S187" i="14"/>
  <c r="R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G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X171" i="14" s="1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N171" i="14" s="1"/>
  <c r="M174" i="14"/>
  <c r="M171" i="14" s="1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L171" i="14" s="1"/>
  <c r="K173" i="14"/>
  <c r="K171" i="14" s="1"/>
  <c r="J173" i="14"/>
  <c r="I173" i="14"/>
  <c r="I171" i="14" s="1"/>
  <c r="H173" i="14"/>
  <c r="G173" i="14"/>
  <c r="F173" i="14"/>
  <c r="E173" i="14"/>
  <c r="D173" i="14"/>
  <c r="C173" i="14"/>
  <c r="B173" i="14"/>
  <c r="Y172" i="14"/>
  <c r="X172" i="14"/>
  <c r="W172" i="14"/>
  <c r="W171" i="14" s="1"/>
  <c r="V172" i="14"/>
  <c r="V171" i="14" s="1"/>
  <c r="U172" i="14"/>
  <c r="U171" i="14" s="1"/>
  <c r="T172" i="14"/>
  <c r="T171" i="14" s="1"/>
  <c r="S172" i="14"/>
  <c r="S171" i="14" s="1"/>
  <c r="R172" i="14"/>
  <c r="R171" i="14" s="1"/>
  <c r="Q172" i="14"/>
  <c r="Q171" i="14" s="1"/>
  <c r="P172" i="14"/>
  <c r="P171" i="14" s="1"/>
  <c r="O172" i="14"/>
  <c r="O171" i="14" s="1"/>
  <c r="N172" i="14"/>
  <c r="M172" i="14"/>
  <c r="L172" i="14"/>
  <c r="K172" i="14"/>
  <c r="J172" i="14"/>
  <c r="J171" i="14" s="1"/>
  <c r="I172" i="14"/>
  <c r="H172" i="14"/>
  <c r="H171" i="14" s="1"/>
  <c r="G172" i="14"/>
  <c r="G171" i="14" s="1"/>
  <c r="F172" i="14"/>
  <c r="F171" i="14" s="1"/>
  <c r="E172" i="14"/>
  <c r="E171" i="14" s="1"/>
  <c r="D172" i="14"/>
  <c r="C172" i="14"/>
  <c r="B172" i="14"/>
  <c r="Y171" i="14"/>
  <c r="D171" i="14"/>
  <c r="C171" i="14"/>
  <c r="B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T162" i="14" s="1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J162" i="14" s="1"/>
  <c r="I165" i="14"/>
  <c r="I162" i="14" s="1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H162" i="14" s="1"/>
  <c r="G164" i="14"/>
  <c r="G162" i="14" s="1"/>
  <c r="F164" i="14"/>
  <c r="E164" i="14"/>
  <c r="E162" i="14" s="1"/>
  <c r="D164" i="14"/>
  <c r="C164" i="14"/>
  <c r="B164" i="14"/>
  <c r="Y163" i="14"/>
  <c r="Y162" i="14" s="1"/>
  <c r="X163" i="14"/>
  <c r="X162" i="14" s="1"/>
  <c r="W163" i="14"/>
  <c r="V163" i="14"/>
  <c r="U163" i="14"/>
  <c r="T163" i="14"/>
  <c r="S163" i="14"/>
  <c r="S162" i="14" s="1"/>
  <c r="R163" i="14"/>
  <c r="R162" i="14" s="1"/>
  <c r="Q163" i="14"/>
  <c r="Q162" i="14" s="1"/>
  <c r="P163" i="14"/>
  <c r="P162" i="14" s="1"/>
  <c r="O163" i="14"/>
  <c r="O162" i="14" s="1"/>
  <c r="N163" i="14"/>
  <c r="N162" i="14" s="1"/>
  <c r="M163" i="14"/>
  <c r="M162" i="14" s="1"/>
  <c r="L163" i="14"/>
  <c r="L162" i="14" s="1"/>
  <c r="K163" i="14"/>
  <c r="K162" i="14" s="1"/>
  <c r="J163" i="14"/>
  <c r="I163" i="14"/>
  <c r="H163" i="14"/>
  <c r="G163" i="14"/>
  <c r="F163" i="14"/>
  <c r="F162" i="14" s="1"/>
  <c r="E163" i="14"/>
  <c r="D163" i="14"/>
  <c r="D162" i="14" s="1"/>
  <c r="C163" i="14"/>
  <c r="C162" i="14" s="1"/>
  <c r="B163" i="14"/>
  <c r="B162" i="14" s="1"/>
  <c r="W162" i="14"/>
  <c r="V162" i="14"/>
  <c r="U162" i="14"/>
  <c r="Y141" i="14"/>
  <c r="Y261" i="14" s="1"/>
  <c r="X141" i="14"/>
  <c r="W141" i="14"/>
  <c r="W261" i="14" s="1"/>
  <c r="V141" i="14"/>
  <c r="V261" i="14" s="1"/>
  <c r="U141" i="14"/>
  <c r="U261" i="14" s="1"/>
  <c r="T141" i="14"/>
  <c r="T261" i="14" s="1"/>
  <c r="S141" i="14"/>
  <c r="S261" i="14" s="1"/>
  <c r="R141" i="14"/>
  <c r="R261" i="14" s="1"/>
  <c r="Q141" i="14"/>
  <c r="Q261" i="14" s="1"/>
  <c r="P141" i="14"/>
  <c r="P261" i="14" s="1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J97" i="14"/>
  <c r="I97" i="14"/>
  <c r="H97" i="14"/>
  <c r="G97" i="14"/>
  <c r="F97" i="14"/>
  <c r="E97" i="14"/>
  <c r="D97" i="14"/>
  <c r="C97" i="14"/>
  <c r="B97" i="14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G224" i="13" s="1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F224" i="13" s="1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E224" i="13" s="1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P224" i="13" s="1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D224" i="13" s="1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O224" i="13" s="1"/>
  <c r="N225" i="13"/>
  <c r="N224" i="13" s="1"/>
  <c r="M225" i="13"/>
  <c r="M224" i="13" s="1"/>
  <c r="L225" i="13"/>
  <c r="L224" i="13" s="1"/>
  <c r="K225" i="13"/>
  <c r="J225" i="13"/>
  <c r="J224" i="13" s="1"/>
  <c r="I225" i="13"/>
  <c r="I224" i="13" s="1"/>
  <c r="H225" i="13"/>
  <c r="H224" i="13" s="1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D204" i="13" s="1"/>
  <c r="C207" i="13"/>
  <c r="B207" i="13"/>
  <c r="Y206" i="13"/>
  <c r="X206" i="13"/>
  <c r="W206" i="13"/>
  <c r="V206" i="13"/>
  <c r="V204" i="13" s="1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C204" i="13" s="1"/>
  <c r="B206" i="13"/>
  <c r="B204" i="13" s="1"/>
  <c r="Y205" i="13"/>
  <c r="Y204" i="13" s="1"/>
  <c r="X205" i="13"/>
  <c r="X204" i="13" s="1"/>
  <c r="W205" i="13"/>
  <c r="W204" i="13" s="1"/>
  <c r="V205" i="13"/>
  <c r="U205" i="13"/>
  <c r="U204" i="13" s="1"/>
  <c r="T205" i="13"/>
  <c r="T204" i="13" s="1"/>
  <c r="S205" i="13"/>
  <c r="S204" i="13" s="1"/>
  <c r="R205" i="13"/>
  <c r="R204" i="13" s="1"/>
  <c r="Q205" i="13"/>
  <c r="P205" i="13"/>
  <c r="O205" i="13"/>
  <c r="N205" i="13"/>
  <c r="M205" i="13"/>
  <c r="L205" i="13"/>
  <c r="K205" i="13"/>
  <c r="J205" i="13"/>
  <c r="I205" i="13"/>
  <c r="I204" i="13" s="1"/>
  <c r="H205" i="13"/>
  <c r="H204" i="13" s="1"/>
  <c r="G205" i="13"/>
  <c r="G204" i="13" s="1"/>
  <c r="F205" i="13"/>
  <c r="F204" i="13" s="1"/>
  <c r="E205" i="13"/>
  <c r="E204" i="13" s="1"/>
  <c r="D205" i="13"/>
  <c r="C205" i="13"/>
  <c r="B205" i="13"/>
  <c r="Q204" i="13"/>
  <c r="P204" i="13"/>
  <c r="O204" i="13"/>
  <c r="N204" i="13"/>
  <c r="M204" i="13"/>
  <c r="L204" i="13"/>
  <c r="K204" i="13"/>
  <c r="J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I187" i="13" s="1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Y187" i="13" s="1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X187" i="13" s="1"/>
  <c r="W189" i="13"/>
  <c r="V189" i="13"/>
  <c r="U189" i="13"/>
  <c r="T189" i="13"/>
  <c r="S189" i="13"/>
  <c r="R189" i="13"/>
  <c r="R187" i="13" s="1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X188" i="13"/>
  <c r="W188" i="13"/>
  <c r="W187" i="13" s="1"/>
  <c r="V188" i="13"/>
  <c r="V187" i="13" s="1"/>
  <c r="U188" i="13"/>
  <c r="U187" i="13" s="1"/>
  <c r="T188" i="13"/>
  <c r="T187" i="13" s="1"/>
  <c r="S188" i="13"/>
  <c r="S187" i="13" s="1"/>
  <c r="R188" i="13"/>
  <c r="Q188" i="13"/>
  <c r="Q187" i="13" s="1"/>
  <c r="P188" i="13"/>
  <c r="P187" i="13" s="1"/>
  <c r="O188" i="13"/>
  <c r="O187" i="13" s="1"/>
  <c r="N188" i="13"/>
  <c r="N187" i="13" s="1"/>
  <c r="M188" i="13"/>
  <c r="L188" i="13"/>
  <c r="K188" i="13"/>
  <c r="J188" i="13"/>
  <c r="I188" i="13"/>
  <c r="H188" i="13"/>
  <c r="G188" i="13"/>
  <c r="F188" i="13"/>
  <c r="E188" i="13"/>
  <c r="E187" i="13" s="1"/>
  <c r="D188" i="13"/>
  <c r="D187" i="13" s="1"/>
  <c r="C188" i="13"/>
  <c r="C187" i="13" s="1"/>
  <c r="B188" i="13"/>
  <c r="B187" i="13" s="1"/>
  <c r="M187" i="13"/>
  <c r="L187" i="13"/>
  <c r="K187" i="13"/>
  <c r="J187" i="13"/>
  <c r="H187" i="13"/>
  <c r="G187" i="13"/>
  <c r="F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M171" i="13" s="1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D171" i="13" s="1"/>
  <c r="C174" i="13"/>
  <c r="B174" i="13"/>
  <c r="Y173" i="13"/>
  <c r="X173" i="13"/>
  <c r="W173" i="13"/>
  <c r="V173" i="13"/>
  <c r="V171" i="13" s="1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B171" i="13" s="1"/>
  <c r="Y172" i="13"/>
  <c r="Y171" i="13" s="1"/>
  <c r="X172" i="13"/>
  <c r="X171" i="13" s="1"/>
  <c r="W172" i="13"/>
  <c r="W171" i="13" s="1"/>
  <c r="V172" i="13"/>
  <c r="U172" i="13"/>
  <c r="U171" i="13" s="1"/>
  <c r="T172" i="13"/>
  <c r="T171" i="13" s="1"/>
  <c r="S172" i="13"/>
  <c r="S171" i="13" s="1"/>
  <c r="R172" i="13"/>
  <c r="R171" i="13" s="1"/>
  <c r="Q172" i="13"/>
  <c r="Q171" i="13" s="1"/>
  <c r="P172" i="13"/>
  <c r="O172" i="13"/>
  <c r="N172" i="13"/>
  <c r="M172" i="13"/>
  <c r="L172" i="13"/>
  <c r="K172" i="13"/>
  <c r="J172" i="13"/>
  <c r="I172" i="13"/>
  <c r="I171" i="13" s="1"/>
  <c r="H172" i="13"/>
  <c r="H171" i="13" s="1"/>
  <c r="G172" i="13"/>
  <c r="G171" i="13" s="1"/>
  <c r="F172" i="13"/>
  <c r="F171" i="13" s="1"/>
  <c r="E172" i="13"/>
  <c r="E171" i="13" s="1"/>
  <c r="D172" i="13"/>
  <c r="C172" i="13"/>
  <c r="B172" i="13"/>
  <c r="P171" i="13"/>
  <c r="O171" i="13"/>
  <c r="N171" i="13"/>
  <c r="L171" i="13"/>
  <c r="K171" i="13"/>
  <c r="J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Y162" i="13" s="1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X162" i="13" s="1"/>
  <c r="W164" i="13"/>
  <c r="V164" i="13"/>
  <c r="U164" i="13"/>
  <c r="T164" i="13"/>
  <c r="S164" i="13"/>
  <c r="R164" i="13"/>
  <c r="R162" i="13" s="1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Y163" i="13"/>
  <c r="X163" i="13"/>
  <c r="W163" i="13"/>
  <c r="W162" i="13" s="1"/>
  <c r="V163" i="13"/>
  <c r="V162" i="13" s="1"/>
  <c r="U163" i="13"/>
  <c r="U162" i="13" s="1"/>
  <c r="T163" i="13"/>
  <c r="T162" i="13" s="1"/>
  <c r="S163" i="13"/>
  <c r="S162" i="13" s="1"/>
  <c r="R163" i="13"/>
  <c r="Q163" i="13"/>
  <c r="Q162" i="13" s="1"/>
  <c r="P163" i="13"/>
  <c r="P162" i="13" s="1"/>
  <c r="O163" i="13"/>
  <c r="O162" i="13" s="1"/>
  <c r="N163" i="13"/>
  <c r="N162" i="13" s="1"/>
  <c r="M163" i="13"/>
  <c r="M162" i="13" s="1"/>
  <c r="L163" i="13"/>
  <c r="K163" i="13"/>
  <c r="J163" i="13"/>
  <c r="I163" i="13"/>
  <c r="H163" i="13"/>
  <c r="G163" i="13"/>
  <c r="F163" i="13"/>
  <c r="E163" i="13"/>
  <c r="E162" i="13" s="1"/>
  <c r="D163" i="13"/>
  <c r="D162" i="13" s="1"/>
  <c r="C163" i="13"/>
  <c r="C162" i="13" s="1"/>
  <c r="B163" i="13"/>
  <c r="B162" i="13" s="1"/>
  <c r="L162" i="13"/>
  <c r="K162" i="13"/>
  <c r="J162" i="13"/>
  <c r="I162" i="13"/>
  <c r="H162" i="13"/>
  <c r="G162" i="13"/>
  <c r="F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Y78" i="12"/>
  <c r="L78" i="12"/>
  <c r="L107" i="4" s="1"/>
  <c r="J78" i="12"/>
  <c r="J107" i="4" s="1"/>
  <c r="I78" i="12"/>
  <c r="H78" i="12"/>
  <c r="E78" i="12"/>
  <c r="D78" i="12"/>
  <c r="C78" i="12"/>
  <c r="Y77" i="12"/>
  <c r="Y106" i="4" s="1"/>
  <c r="X77" i="12"/>
  <c r="X106" i="4" s="1"/>
  <c r="W77" i="12"/>
  <c r="W106" i="4" s="1"/>
  <c r="V77" i="12"/>
  <c r="V106" i="4" s="1"/>
  <c r="U77" i="12"/>
  <c r="U106" i="4" s="1"/>
  <c r="T77" i="12"/>
  <c r="S77" i="12"/>
  <c r="R77" i="12"/>
  <c r="R106" i="4" s="1"/>
  <c r="Q77" i="12"/>
  <c r="P77" i="12"/>
  <c r="O77" i="12"/>
  <c r="N77" i="12"/>
  <c r="M77" i="12"/>
  <c r="L77" i="12"/>
  <c r="L106" i="4" s="1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B106" i="4" s="1"/>
  <c r="Y76" i="12"/>
  <c r="Y75" i="12" s="1"/>
  <c r="Y104" i="4" s="1"/>
  <c r="V76" i="12"/>
  <c r="V75" i="12" s="1"/>
  <c r="V104" i="4" s="1"/>
  <c r="U76" i="12"/>
  <c r="U75" i="12" s="1"/>
  <c r="U104" i="4" s="1"/>
  <c r="S76" i="12"/>
  <c r="S105" i="4" s="1"/>
  <c r="I76" i="12"/>
  <c r="I75" i="12" s="1"/>
  <c r="I104" i="4" s="1"/>
  <c r="H76" i="12"/>
  <c r="H75" i="12" s="1"/>
  <c r="G76" i="12"/>
  <c r="G75" i="12" s="1"/>
  <c r="G104" i="4" s="1"/>
  <c r="F76" i="12"/>
  <c r="F75" i="12" s="1"/>
  <c r="F104" i="4" s="1"/>
  <c r="E76" i="12"/>
  <c r="E75" i="12" s="1"/>
  <c r="Y74" i="12"/>
  <c r="Y103" i="4" s="1"/>
  <c r="X74" i="12"/>
  <c r="W74" i="12"/>
  <c r="V74" i="12"/>
  <c r="V103" i="4" s="1"/>
  <c r="U74" i="12"/>
  <c r="U103" i="4" s="1"/>
  <c r="T74" i="12"/>
  <c r="T103" i="4" s="1"/>
  <c r="S74" i="12"/>
  <c r="S103" i="4" s="1"/>
  <c r="R74" i="12"/>
  <c r="R103" i="4" s="1"/>
  <c r="Q74" i="12"/>
  <c r="Q103" i="4" s="1"/>
  <c r="P74" i="12"/>
  <c r="O74" i="12"/>
  <c r="O103" i="4" s="1"/>
  <c r="N74" i="12"/>
  <c r="N103" i="4" s="1"/>
  <c r="M74" i="12"/>
  <c r="L74" i="12"/>
  <c r="L103" i="4" s="1"/>
  <c r="K74" i="12"/>
  <c r="K103" i="4" s="1"/>
  <c r="J74" i="12"/>
  <c r="J103" i="4" s="1"/>
  <c r="I74" i="12"/>
  <c r="H74" i="12"/>
  <c r="G74" i="12"/>
  <c r="F74" i="12"/>
  <c r="E74" i="12"/>
  <c r="D74" i="12"/>
  <c r="C74" i="12"/>
  <c r="B74" i="12"/>
  <c r="Y72" i="12"/>
  <c r="X72" i="12"/>
  <c r="W72" i="12"/>
  <c r="W40" i="7" s="1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L72" i="12"/>
  <c r="K72" i="12"/>
  <c r="J72" i="12"/>
  <c r="I72" i="12"/>
  <c r="H72" i="12"/>
  <c r="G72" i="12"/>
  <c r="G40" i="7" s="1"/>
  <c r="F72" i="12"/>
  <c r="F40" i="7" s="1"/>
  <c r="E72" i="12"/>
  <c r="E40" i="7" s="1"/>
  <c r="D72" i="12"/>
  <c r="C72" i="12"/>
  <c r="B72" i="12"/>
  <c r="I71" i="12"/>
  <c r="I70" i="12" s="1"/>
  <c r="H71" i="12"/>
  <c r="H70" i="12" s="1"/>
  <c r="E71" i="12"/>
  <c r="E70" i="12" s="1"/>
  <c r="Y68" i="12"/>
  <c r="X68" i="12"/>
  <c r="W68" i="12"/>
  <c r="V68" i="12"/>
  <c r="U68" i="12"/>
  <c r="U60" i="4" s="1"/>
  <c r="U133" i="4" s="1"/>
  <c r="T68" i="12"/>
  <c r="T60" i="4" s="1"/>
  <c r="T133" i="4" s="1"/>
  <c r="S68" i="12"/>
  <c r="S60" i="4" s="1"/>
  <c r="S133" i="4" s="1"/>
  <c r="R68" i="12"/>
  <c r="R60" i="4" s="1"/>
  <c r="R133" i="4" s="1"/>
  <c r="Q68" i="12"/>
  <c r="P68" i="12"/>
  <c r="O68" i="12"/>
  <c r="O60" i="4" s="1"/>
  <c r="O133" i="4" s="1"/>
  <c r="N68" i="12"/>
  <c r="N60" i="4" s="1"/>
  <c r="N133" i="4" s="1"/>
  <c r="M68" i="12"/>
  <c r="L68" i="12"/>
  <c r="L60" i="4" s="1"/>
  <c r="L133" i="4" s="1"/>
  <c r="K68" i="12"/>
  <c r="K60" i="4" s="1"/>
  <c r="K133" i="4" s="1"/>
  <c r="J68" i="12"/>
  <c r="J60" i="4" s="1"/>
  <c r="J133" i="4" s="1"/>
  <c r="I68" i="12"/>
  <c r="H68" i="12"/>
  <c r="G68" i="12"/>
  <c r="G60" i="4" s="1"/>
  <c r="G133" i="4" s="1"/>
  <c r="F68" i="12"/>
  <c r="F60" i="4" s="1"/>
  <c r="F133" i="4" s="1"/>
  <c r="E68" i="12"/>
  <c r="E101" i="12" s="1"/>
  <c r="E162" i="4" s="1"/>
  <c r="D68" i="12"/>
  <c r="C68" i="12"/>
  <c r="B68" i="12"/>
  <c r="Y67" i="12"/>
  <c r="X67" i="12"/>
  <c r="X65" i="12" s="1"/>
  <c r="W67" i="12"/>
  <c r="W100" i="12" s="1"/>
  <c r="W161" i="4" s="1"/>
  <c r="V67" i="12"/>
  <c r="U67" i="12"/>
  <c r="T67" i="12"/>
  <c r="S67" i="12"/>
  <c r="R67" i="12"/>
  <c r="R59" i="4" s="1"/>
  <c r="Q67" i="12"/>
  <c r="Q59" i="4" s="1"/>
  <c r="P67" i="12"/>
  <c r="P59" i="4" s="1"/>
  <c r="O67" i="12"/>
  <c r="O59" i="4" s="1"/>
  <c r="N67" i="12"/>
  <c r="N59" i="4" s="1"/>
  <c r="M67" i="12"/>
  <c r="M100" i="12" s="1"/>
  <c r="M161" i="4" s="1"/>
  <c r="L67" i="12"/>
  <c r="L59" i="4" s="1"/>
  <c r="K67" i="12"/>
  <c r="K59" i="4" s="1"/>
  <c r="J67" i="12"/>
  <c r="J59" i="4" s="1"/>
  <c r="I67" i="12"/>
  <c r="I59" i="4" s="1"/>
  <c r="H67" i="12"/>
  <c r="H59" i="4" s="1"/>
  <c r="G67" i="12"/>
  <c r="G59" i="4" s="1"/>
  <c r="F67" i="12"/>
  <c r="F59" i="4" s="1"/>
  <c r="E67" i="12"/>
  <c r="E59" i="4" s="1"/>
  <c r="D67" i="12"/>
  <c r="D88" i="12" s="1"/>
  <c r="C67" i="12"/>
  <c r="C88" i="12" s="1"/>
  <c r="B67" i="12"/>
  <c r="B59" i="4" s="1"/>
  <c r="Y66" i="12"/>
  <c r="Y99" i="12" s="1"/>
  <c r="Y160" i="4" s="1"/>
  <c r="X66" i="12"/>
  <c r="X99" i="12" s="1"/>
  <c r="X160" i="4" s="1"/>
  <c r="W66" i="12"/>
  <c r="W99" i="12" s="1"/>
  <c r="W160" i="4" s="1"/>
  <c r="V66" i="12"/>
  <c r="U66" i="12"/>
  <c r="U99" i="12" s="1"/>
  <c r="U160" i="4" s="1"/>
  <c r="T66" i="12"/>
  <c r="T99" i="12" s="1"/>
  <c r="T160" i="4" s="1"/>
  <c r="S66" i="12"/>
  <c r="S99" i="12" s="1"/>
  <c r="S160" i="4" s="1"/>
  <c r="R66" i="12"/>
  <c r="Q66" i="12"/>
  <c r="Q99" i="12" s="1"/>
  <c r="Q160" i="4" s="1"/>
  <c r="P66" i="12"/>
  <c r="P99" i="12" s="1"/>
  <c r="O66" i="12"/>
  <c r="O99" i="12" s="1"/>
  <c r="N66" i="12"/>
  <c r="M66" i="12"/>
  <c r="M99" i="12" s="1"/>
  <c r="M160" i="4" s="1"/>
  <c r="L66" i="12"/>
  <c r="L99" i="12" s="1"/>
  <c r="L160" i="4" s="1"/>
  <c r="K66" i="12"/>
  <c r="K99" i="12" s="1"/>
  <c r="K160" i="4" s="1"/>
  <c r="J66" i="12"/>
  <c r="J65" i="12" s="1"/>
  <c r="J57" i="4" s="1"/>
  <c r="J132" i="4" s="1"/>
  <c r="I66" i="12"/>
  <c r="I99" i="12" s="1"/>
  <c r="I160" i="4" s="1"/>
  <c r="H66" i="12"/>
  <c r="H99" i="12" s="1"/>
  <c r="H160" i="4" s="1"/>
  <c r="G66" i="12"/>
  <c r="G99" i="12" s="1"/>
  <c r="G160" i="4" s="1"/>
  <c r="F66" i="12"/>
  <c r="F58" i="4" s="1"/>
  <c r="E66" i="12"/>
  <c r="E99" i="12" s="1"/>
  <c r="E160" i="4" s="1"/>
  <c r="D66" i="12"/>
  <c r="D99" i="12" s="1"/>
  <c r="D160" i="4" s="1"/>
  <c r="C66" i="12"/>
  <c r="C99" i="12" s="1"/>
  <c r="C160" i="4" s="1"/>
  <c r="B66" i="12"/>
  <c r="B58" i="4" s="1"/>
  <c r="Y65" i="12"/>
  <c r="V65" i="12"/>
  <c r="V57" i="4" s="1"/>
  <c r="V132" i="4" s="1"/>
  <c r="Y64" i="12"/>
  <c r="Y56" i="4" s="1"/>
  <c r="Y131" i="4" s="1"/>
  <c r="X64" i="12"/>
  <c r="X97" i="12" s="1"/>
  <c r="X158" i="4" s="1"/>
  <c r="W64" i="12"/>
  <c r="W97" i="12" s="1"/>
  <c r="W158" i="4" s="1"/>
  <c r="V64" i="12"/>
  <c r="V56" i="4" s="1"/>
  <c r="V131" i="4" s="1"/>
  <c r="U64" i="12"/>
  <c r="U97" i="12" s="1"/>
  <c r="U158" i="4" s="1"/>
  <c r="T64" i="12"/>
  <c r="T97" i="12" s="1"/>
  <c r="T158" i="4" s="1"/>
  <c r="S64" i="12"/>
  <c r="S97" i="12" s="1"/>
  <c r="S158" i="4" s="1"/>
  <c r="R64" i="12"/>
  <c r="Q64" i="12"/>
  <c r="P64" i="12"/>
  <c r="P97" i="12" s="1"/>
  <c r="P158" i="4" s="1"/>
  <c r="O64" i="12"/>
  <c r="O97" i="12" s="1"/>
  <c r="O158" i="4" s="1"/>
  <c r="N64" i="12"/>
  <c r="N56" i="4" s="1"/>
  <c r="N131" i="4" s="1"/>
  <c r="M64" i="12"/>
  <c r="M97" i="12" s="1"/>
  <c r="M158" i="4" s="1"/>
  <c r="L64" i="12"/>
  <c r="L97" i="12" s="1"/>
  <c r="K64" i="12"/>
  <c r="K97" i="12" s="1"/>
  <c r="J64" i="12"/>
  <c r="J63" i="12" s="1"/>
  <c r="J55" i="4" s="1"/>
  <c r="I64" i="12"/>
  <c r="I56" i="4" s="1"/>
  <c r="I131" i="4" s="1"/>
  <c r="H64" i="12"/>
  <c r="H97" i="12" s="1"/>
  <c r="G64" i="12"/>
  <c r="G97" i="12" s="1"/>
  <c r="F64" i="12"/>
  <c r="E64" i="12"/>
  <c r="E97" i="12" s="1"/>
  <c r="E158" i="4" s="1"/>
  <c r="D64" i="12"/>
  <c r="D97" i="12" s="1"/>
  <c r="D158" i="4" s="1"/>
  <c r="C64" i="12"/>
  <c r="C97" i="12" s="1"/>
  <c r="C158" i="4" s="1"/>
  <c r="B6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H37" i="12" s="1"/>
  <c r="G39" i="12"/>
  <c r="G37" i="12" s="1"/>
  <c r="F39" i="12"/>
  <c r="E39" i="12"/>
  <c r="D39" i="12"/>
  <c r="C39" i="12"/>
  <c r="B39" i="12"/>
  <c r="Y38" i="12"/>
  <c r="Y37" i="12" s="1"/>
  <c r="X38" i="12"/>
  <c r="X37" i="12" s="1"/>
  <c r="W38" i="12"/>
  <c r="W37" i="12" s="1"/>
  <c r="V38" i="12"/>
  <c r="V37" i="12" s="1"/>
  <c r="U38" i="12"/>
  <c r="U37" i="12" s="1"/>
  <c r="T38" i="12"/>
  <c r="T37" i="12" s="1"/>
  <c r="S38" i="12"/>
  <c r="R38" i="12"/>
  <c r="R37" i="12" s="1"/>
  <c r="Q38" i="12"/>
  <c r="P38" i="12"/>
  <c r="O38" i="12"/>
  <c r="N38" i="12"/>
  <c r="M38" i="12"/>
  <c r="M37" i="12" s="1"/>
  <c r="L38" i="12"/>
  <c r="L37" i="12" s="1"/>
  <c r="K38" i="12"/>
  <c r="K37" i="12" s="1"/>
  <c r="J38" i="12"/>
  <c r="J37" i="12" s="1"/>
  <c r="I38" i="12"/>
  <c r="I37" i="12" s="1"/>
  <c r="H38" i="12"/>
  <c r="G38" i="12"/>
  <c r="F38" i="12"/>
  <c r="F37" i="12" s="1"/>
  <c r="E38" i="12"/>
  <c r="E37" i="12" s="1"/>
  <c r="D38" i="12"/>
  <c r="D37" i="12" s="1"/>
  <c r="C38" i="12"/>
  <c r="C37" i="12" s="1"/>
  <c r="B38" i="12"/>
  <c r="B37" i="12" s="1"/>
  <c r="S37" i="12"/>
  <c r="Q37" i="12"/>
  <c r="P37" i="12"/>
  <c r="O37" i="12"/>
  <c r="N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S31" i="12" s="1"/>
  <c r="R33" i="12"/>
  <c r="Q33" i="12"/>
  <c r="P33" i="12"/>
  <c r="P31" i="12" s="1"/>
  <c r="O33" i="12"/>
  <c r="N33" i="12"/>
  <c r="M33" i="12"/>
  <c r="L33" i="12"/>
  <c r="K33" i="12"/>
  <c r="J33" i="12"/>
  <c r="I33" i="12"/>
  <c r="H33" i="12"/>
  <c r="H31" i="12" s="1"/>
  <c r="G33" i="12"/>
  <c r="F33" i="12"/>
  <c r="E33" i="12"/>
  <c r="D33" i="12"/>
  <c r="C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K31" i="12" s="1"/>
  <c r="J32" i="12"/>
  <c r="J31" i="12" s="1"/>
  <c r="I32" i="12"/>
  <c r="I31" i="12" s="1"/>
  <c r="H32" i="12"/>
  <c r="G32" i="12"/>
  <c r="F32" i="12"/>
  <c r="F31" i="12" s="1"/>
  <c r="E32" i="12"/>
  <c r="D32" i="12"/>
  <c r="C32" i="12"/>
  <c r="C31" i="12" s="1"/>
  <c r="Y31" i="12"/>
  <c r="V31" i="12"/>
  <c r="U31" i="12"/>
  <c r="T31" i="12"/>
  <c r="R31" i="12"/>
  <c r="Q31" i="12"/>
  <c r="L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3" i="12" s="1"/>
  <c r="X5" i="12"/>
  <c r="W5" i="12"/>
  <c r="V5" i="12"/>
  <c r="U5" i="12"/>
  <c r="T5" i="12"/>
  <c r="T3" i="12" s="1"/>
  <c r="T5" i="4" s="1"/>
  <c r="S5" i="12"/>
  <c r="S3" i="12" s="1"/>
  <c r="S5" i="4" s="1"/>
  <c r="R5" i="12"/>
  <c r="R82" i="12" s="1"/>
  <c r="Q5" i="12"/>
  <c r="Q7" i="4" s="1"/>
  <c r="P5" i="12"/>
  <c r="P82" i="12" s="1"/>
  <c r="O5" i="12"/>
  <c r="O82" i="12" s="1"/>
  <c r="N5" i="12"/>
  <c r="N82" i="12" s="1"/>
  <c r="M5" i="12"/>
  <c r="M7" i="4" s="1"/>
  <c r="L5" i="12"/>
  <c r="K5" i="12"/>
  <c r="J5" i="12"/>
  <c r="I5" i="12"/>
  <c r="H5" i="12"/>
  <c r="G5" i="12"/>
  <c r="G82" i="12" s="1"/>
  <c r="F5" i="12"/>
  <c r="F82" i="12" s="1"/>
  <c r="E5" i="12"/>
  <c r="D5" i="12"/>
  <c r="C5" i="12"/>
  <c r="B5" i="12"/>
  <c r="L3" i="12"/>
  <c r="K3" i="12"/>
  <c r="I3" i="12"/>
  <c r="H3" i="12"/>
  <c r="F3" i="12"/>
  <c r="D3" i="12"/>
  <c r="D5" i="4" s="1"/>
  <c r="C3" i="12"/>
  <c r="C5" i="4" s="1"/>
  <c r="B3" i="12"/>
  <c r="B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Y156" i="11" s="1"/>
  <c r="X79" i="11"/>
  <c r="W79" i="11"/>
  <c r="V79" i="11"/>
  <c r="U79" i="11"/>
  <c r="T79" i="11"/>
  <c r="T156" i="11" s="1"/>
  <c r="S79" i="11"/>
  <c r="S156" i="11" s="1"/>
  <c r="R79" i="11"/>
  <c r="R156" i="11" s="1"/>
  <c r="Q79" i="11"/>
  <c r="Q156" i="11" s="1"/>
  <c r="P79" i="11"/>
  <c r="O79" i="11"/>
  <c r="N79" i="11"/>
  <c r="M79" i="11"/>
  <c r="L79" i="11"/>
  <c r="K79" i="11"/>
  <c r="J79" i="11"/>
  <c r="J156" i="11" s="1"/>
  <c r="I79" i="11"/>
  <c r="I156" i="11" s="1"/>
  <c r="H79" i="11"/>
  <c r="H54" i="11" s="1"/>
  <c r="G79" i="11"/>
  <c r="G54" i="11" s="1"/>
  <c r="F79" i="11"/>
  <c r="E79" i="11"/>
  <c r="D79" i="11"/>
  <c r="C79" i="11"/>
  <c r="B79" i="11"/>
  <c r="Y54" i="11"/>
  <c r="Y147" i="11" s="1"/>
  <c r="X54" i="11"/>
  <c r="X147" i="11" s="1"/>
  <c r="Y35" i="11"/>
  <c r="Y5" i="11" s="1"/>
  <c r="X35" i="11"/>
  <c r="W35" i="11"/>
  <c r="W145" i="11" s="1"/>
  <c r="V35" i="11"/>
  <c r="V145" i="11" s="1"/>
  <c r="U35" i="11"/>
  <c r="U145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J35" i="11"/>
  <c r="I35" i="11"/>
  <c r="H35" i="11"/>
  <c r="G35" i="11"/>
  <c r="G5" i="11" s="1"/>
  <c r="F35" i="11"/>
  <c r="F5" i="11" s="1"/>
  <c r="E35" i="11"/>
  <c r="E5" i="11" s="1"/>
  <c r="D35" i="11"/>
  <c r="D5" i="11" s="1"/>
  <c r="C35" i="11"/>
  <c r="C5" i="11" s="1"/>
  <c r="B35" i="11"/>
  <c r="T5" i="11"/>
  <c r="T136" i="11" s="1"/>
  <c r="M5" i="11"/>
  <c r="M136" i="11" s="1"/>
  <c r="L5" i="11"/>
  <c r="L136" i="11" s="1"/>
  <c r="K5" i="11"/>
  <c r="K136" i="11" s="1"/>
  <c r="J5" i="11"/>
  <c r="J136" i="11" s="1"/>
  <c r="I5" i="11"/>
  <c r="I136" i="11" s="1"/>
  <c r="H5" i="11"/>
  <c r="H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X117" i="10" s="1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T117" i="10" s="1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N117" i="10" s="1"/>
  <c r="M119" i="10"/>
  <c r="L119" i="10"/>
  <c r="K119" i="10"/>
  <c r="J119" i="10"/>
  <c r="I119" i="10"/>
  <c r="H119" i="10"/>
  <c r="G119" i="10"/>
  <c r="F119" i="10"/>
  <c r="F117" i="10" s="1"/>
  <c r="E119" i="10"/>
  <c r="E117" i="10" s="1"/>
  <c r="D119" i="10"/>
  <c r="C119" i="10"/>
  <c r="B119" i="10"/>
  <c r="Y118" i="10"/>
  <c r="X118" i="10"/>
  <c r="W118" i="10"/>
  <c r="V118" i="10"/>
  <c r="U118" i="10"/>
  <c r="T118" i="10"/>
  <c r="S118" i="10"/>
  <c r="S117" i="10" s="1"/>
  <c r="R118" i="10"/>
  <c r="R117" i="10" s="1"/>
  <c r="Q118" i="10"/>
  <c r="Q117" i="10" s="1"/>
  <c r="P118" i="10"/>
  <c r="P117" i="10" s="1"/>
  <c r="O118" i="10"/>
  <c r="O117" i="10" s="1"/>
  <c r="N118" i="10"/>
  <c r="M118" i="10"/>
  <c r="M117" i="10" s="1"/>
  <c r="L118" i="10"/>
  <c r="L117" i="10" s="1"/>
  <c r="K118" i="10"/>
  <c r="K117" i="10" s="1"/>
  <c r="J118" i="10"/>
  <c r="J117" i="10" s="1"/>
  <c r="I118" i="10"/>
  <c r="I117" i="10" s="1"/>
  <c r="H118" i="10"/>
  <c r="H117" i="10" s="1"/>
  <c r="G118" i="10"/>
  <c r="G117" i="10" s="1"/>
  <c r="F118" i="10"/>
  <c r="E118" i="10"/>
  <c r="D118" i="10"/>
  <c r="D117" i="10" s="1"/>
  <c r="C118" i="10"/>
  <c r="C117" i="10" s="1"/>
  <c r="B118" i="10"/>
  <c r="B117" i="10" s="1"/>
  <c r="Y117" i="10"/>
  <c r="W117" i="10"/>
  <c r="V117" i="10"/>
  <c r="U117" i="10"/>
  <c r="Y114" i="10"/>
  <c r="X114" i="10"/>
  <c r="X100" i="10" s="1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T100" i="10" s="1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F100" i="10" s="1"/>
  <c r="E102" i="10"/>
  <c r="E100" i="10" s="1"/>
  <c r="D102" i="10"/>
  <c r="C102" i="10"/>
  <c r="B102" i="10"/>
  <c r="Y101" i="10"/>
  <c r="X101" i="10"/>
  <c r="W101" i="10"/>
  <c r="V101" i="10"/>
  <c r="U101" i="10"/>
  <c r="T101" i="10"/>
  <c r="S101" i="10"/>
  <c r="S100" i="10" s="1"/>
  <c r="R101" i="10"/>
  <c r="R100" i="10" s="1"/>
  <c r="Q101" i="10"/>
  <c r="Q100" i="10" s="1"/>
  <c r="P101" i="10"/>
  <c r="P100" i="10" s="1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J100" i="10" s="1"/>
  <c r="I101" i="10"/>
  <c r="I100" i="10" s="1"/>
  <c r="H101" i="10"/>
  <c r="H100" i="10" s="1"/>
  <c r="G101" i="10"/>
  <c r="G100" i="10" s="1"/>
  <c r="F101" i="10"/>
  <c r="E101" i="10"/>
  <c r="D101" i="10"/>
  <c r="D100" i="10" s="1"/>
  <c r="C101" i="10"/>
  <c r="C100" i="10" s="1"/>
  <c r="B101" i="10"/>
  <c r="B100" i="10" s="1"/>
  <c r="Y100" i="10"/>
  <c r="W100" i="10"/>
  <c r="V100" i="10"/>
  <c r="U100" i="10"/>
  <c r="Y79" i="10"/>
  <c r="Y156" i="10" s="1"/>
  <c r="X79" i="10"/>
  <c r="X156" i="10" s="1"/>
  <c r="W79" i="10"/>
  <c r="W156" i="10" s="1"/>
  <c r="V79" i="10"/>
  <c r="V156" i="10" s="1"/>
  <c r="U79" i="10"/>
  <c r="U156" i="10" s="1"/>
  <c r="T79" i="10"/>
  <c r="T156" i="10" s="1"/>
  <c r="S79" i="10"/>
  <c r="S156" i="10" s="1"/>
  <c r="R79" i="10"/>
  <c r="R156" i="10" s="1"/>
  <c r="Q79" i="10"/>
  <c r="Q156" i="10" s="1"/>
  <c r="P79" i="10"/>
  <c r="P156" i="10" s="1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Y35" i="10"/>
  <c r="X35" i="10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J35" i="10"/>
  <c r="I35" i="10"/>
  <c r="H35" i="10"/>
  <c r="G35" i="10"/>
  <c r="F35" i="10"/>
  <c r="E35" i="10"/>
  <c r="D35" i="10"/>
  <c r="C35" i="10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H117" i="9" s="1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D117" i="9" s="1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R117" i="9" s="1"/>
  <c r="Q119" i="9"/>
  <c r="Q117" i="9" s="1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Y118" i="9"/>
  <c r="Y117" i="9" s="1"/>
  <c r="X118" i="9"/>
  <c r="X117" i="9" s="1"/>
  <c r="W118" i="9"/>
  <c r="W117" i="9" s="1"/>
  <c r="V118" i="9"/>
  <c r="V117" i="9" s="1"/>
  <c r="U118" i="9"/>
  <c r="U117" i="9" s="1"/>
  <c r="T118" i="9"/>
  <c r="T117" i="9" s="1"/>
  <c r="S118" i="9"/>
  <c r="S117" i="9" s="1"/>
  <c r="R118" i="9"/>
  <c r="Q118" i="9"/>
  <c r="P118" i="9"/>
  <c r="P117" i="9" s="1"/>
  <c r="O118" i="9"/>
  <c r="O117" i="9" s="1"/>
  <c r="N118" i="9"/>
  <c r="N117" i="9" s="1"/>
  <c r="M118" i="9"/>
  <c r="M117" i="9" s="1"/>
  <c r="L118" i="9"/>
  <c r="K118" i="9"/>
  <c r="J118" i="9"/>
  <c r="I118" i="9"/>
  <c r="H118" i="9"/>
  <c r="G118" i="9"/>
  <c r="F118" i="9"/>
  <c r="E118" i="9"/>
  <c r="D118" i="9"/>
  <c r="C118" i="9"/>
  <c r="C117" i="9" s="1"/>
  <c r="B118" i="9"/>
  <c r="B117" i="9" s="1"/>
  <c r="L117" i="9"/>
  <c r="K117" i="9"/>
  <c r="J117" i="9"/>
  <c r="I117" i="9"/>
  <c r="G117" i="9"/>
  <c r="F117" i="9"/>
  <c r="E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H100" i="9" s="1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D100" i="9" s="1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R100" i="9" s="1"/>
  <c r="Q102" i="9"/>
  <c r="Q100" i="9" s="1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X100" i="9" s="1"/>
  <c r="W101" i="9"/>
  <c r="W100" i="9" s="1"/>
  <c r="V101" i="9"/>
  <c r="V100" i="9" s="1"/>
  <c r="U101" i="9"/>
  <c r="U100" i="9" s="1"/>
  <c r="T101" i="9"/>
  <c r="T100" i="9" s="1"/>
  <c r="S101" i="9"/>
  <c r="S100" i="9" s="1"/>
  <c r="R101" i="9"/>
  <c r="Q101" i="9"/>
  <c r="P101" i="9"/>
  <c r="P100" i="9" s="1"/>
  <c r="O101" i="9"/>
  <c r="O100" i="9" s="1"/>
  <c r="N101" i="9"/>
  <c r="N100" i="9" s="1"/>
  <c r="M101" i="9"/>
  <c r="M100" i="9" s="1"/>
  <c r="L101" i="9"/>
  <c r="K101" i="9"/>
  <c r="J101" i="9"/>
  <c r="I101" i="9"/>
  <c r="H101" i="9"/>
  <c r="G101" i="9"/>
  <c r="F101" i="9"/>
  <c r="E101" i="9"/>
  <c r="D101" i="9"/>
  <c r="C101" i="9"/>
  <c r="C100" i="9" s="1"/>
  <c r="B101" i="9"/>
  <c r="B100" i="9" s="1"/>
  <c r="L100" i="9"/>
  <c r="K100" i="9"/>
  <c r="J100" i="9"/>
  <c r="I100" i="9"/>
  <c r="G100" i="9"/>
  <c r="F100" i="9"/>
  <c r="E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H147" i="9" s="1"/>
  <c r="G79" i="9"/>
  <c r="G156" i="9" s="1"/>
  <c r="G147" i="9" s="1"/>
  <c r="F79" i="9"/>
  <c r="F156" i="9" s="1"/>
  <c r="F147" i="9" s="1"/>
  <c r="E79" i="9"/>
  <c r="E156" i="9" s="1"/>
  <c r="E147" i="9" s="1"/>
  <c r="D79" i="9"/>
  <c r="D156" i="9" s="1"/>
  <c r="C79" i="9"/>
  <c r="C156" i="9" s="1"/>
  <c r="C147" i="9" s="1"/>
  <c r="B79" i="9"/>
  <c r="B156" i="9" s="1"/>
  <c r="B147" i="9" s="1"/>
  <c r="Y35" i="9"/>
  <c r="Y145" i="9" s="1"/>
  <c r="Y136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D136" i="9" s="1"/>
  <c r="C35" i="9"/>
  <c r="C145" i="9" s="1"/>
  <c r="C136" i="9" s="1"/>
  <c r="B35" i="9"/>
  <c r="B145" i="9" s="1"/>
  <c r="B136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56" i="8"/>
  <c r="Y101" i="4" s="1"/>
  <c r="X56" i="8"/>
  <c r="X101" i="4" s="1"/>
  <c r="I55" i="8"/>
  <c r="H55" i="8"/>
  <c r="Y53" i="8"/>
  <c r="X53" i="8"/>
  <c r="W53" i="8"/>
  <c r="V53" i="8"/>
  <c r="U53" i="8"/>
  <c r="T53" i="8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D53" i="8"/>
  <c r="C53" i="8"/>
  <c r="B53" i="8"/>
  <c r="B39" i="7" s="1"/>
  <c r="Y49" i="8"/>
  <c r="X49" i="8"/>
  <c r="W49" i="8"/>
  <c r="V49" i="8"/>
  <c r="V54" i="4" s="1"/>
  <c r="U49" i="8"/>
  <c r="U54" i="4" s="1"/>
  <c r="T49" i="8"/>
  <c r="T54" i="4" s="1"/>
  <c r="S49" i="8"/>
  <c r="S54" i="4" s="1"/>
  <c r="R49" i="8"/>
  <c r="R54" i="4" s="1"/>
  <c r="Q49" i="8"/>
  <c r="P49" i="8"/>
  <c r="O49" i="8"/>
  <c r="O54" i="4" s="1"/>
  <c r="N49" i="8"/>
  <c r="N54" i="4" s="1"/>
  <c r="M49" i="8"/>
  <c r="M54" i="4" s="1"/>
  <c r="L49" i="8"/>
  <c r="L54" i="4" s="1"/>
  <c r="K49" i="8"/>
  <c r="J49" i="8"/>
  <c r="J54" i="4" s="1"/>
  <c r="I49" i="8"/>
  <c r="I54" i="4" s="1"/>
  <c r="H49" i="8"/>
  <c r="H54" i="4" s="1"/>
  <c r="G49" i="8"/>
  <c r="G54" i="4" s="1"/>
  <c r="F49" i="8"/>
  <c r="F54" i="4" s="1"/>
  <c r="E49" i="8"/>
  <c r="E54" i="4" s="1"/>
  <c r="D49" i="8"/>
  <c r="D54" i="4" s="1"/>
  <c r="C49" i="8"/>
  <c r="B49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G47" i="8" s="1"/>
  <c r="F48" i="8"/>
  <c r="F53" i="4" s="1"/>
  <c r="E48" i="8"/>
  <c r="E47" i="8" s="1"/>
  <c r="E52" i="4" s="1"/>
  <c r="D48" i="8"/>
  <c r="D53" i="4" s="1"/>
  <c r="C48" i="8"/>
  <c r="C53" i="4" s="1"/>
  <c r="B48" i="8"/>
  <c r="B53" i="4" s="1"/>
  <c r="K47" i="8"/>
  <c r="K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S20" i="8" s="1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V20" i="8" s="1"/>
  <c r="U21" i="8"/>
  <c r="U20" i="8" s="1"/>
  <c r="T21" i="8"/>
  <c r="T20" i="8" s="1"/>
  <c r="S21" i="8"/>
  <c r="R21" i="8"/>
  <c r="R20" i="8" s="1"/>
  <c r="Q21" i="8"/>
  <c r="Q20" i="8" s="1"/>
  <c r="P21" i="8"/>
  <c r="P20" i="8" s="1"/>
  <c r="O21" i="8"/>
  <c r="O20" i="8" s="1"/>
  <c r="N21" i="8"/>
  <c r="N20" i="8" s="1"/>
  <c r="M21" i="8"/>
  <c r="M20" i="8" s="1"/>
  <c r="L21" i="8"/>
  <c r="K21" i="8"/>
  <c r="J21" i="8"/>
  <c r="I21" i="8"/>
  <c r="H21" i="8"/>
  <c r="G21" i="8"/>
  <c r="F21" i="8"/>
  <c r="E21" i="8"/>
  <c r="D21" i="8"/>
  <c r="C21" i="8"/>
  <c r="C20" i="8" s="1"/>
  <c r="B21" i="8"/>
  <c r="B20" i="8" s="1"/>
  <c r="L20" i="8"/>
  <c r="K20" i="8"/>
  <c r="J20" i="8"/>
  <c r="I20" i="8"/>
  <c r="H20" i="8"/>
  <c r="G20" i="8"/>
  <c r="F20" i="8"/>
  <c r="E20" i="8"/>
  <c r="D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X17" i="8" s="1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I17" i="8" s="1"/>
  <c r="H18" i="8"/>
  <c r="G18" i="8"/>
  <c r="G17" i="8" s="1"/>
  <c r="F18" i="8"/>
  <c r="E18" i="8"/>
  <c r="D18" i="8"/>
  <c r="C18" i="8"/>
  <c r="C17" i="8" s="1"/>
  <c r="Y17" i="8"/>
  <c r="W17" i="8"/>
  <c r="S17" i="8"/>
  <c r="R17" i="8"/>
  <c r="Q17" i="8"/>
  <c r="O17" i="8"/>
  <c r="K17" i="8"/>
  <c r="J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U7" i="8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M7" i="8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E7" i="8"/>
  <c r="D7" i="8"/>
  <c r="D62" i="8" s="1"/>
  <c r="C7" i="8"/>
  <c r="C62" i="8" s="1"/>
  <c r="B7" i="8"/>
  <c r="B62" i="8" s="1"/>
  <c r="Y3" i="8"/>
  <c r="X3" i="8"/>
  <c r="X4" i="4" s="1"/>
  <c r="W3" i="8"/>
  <c r="W4" i="4" s="1"/>
  <c r="V3" i="8"/>
  <c r="V4" i="4" s="1"/>
  <c r="U3" i="8"/>
  <c r="U4" i="4" s="1"/>
  <c r="T3" i="8"/>
  <c r="S3" i="8"/>
  <c r="S4" i="4" s="1"/>
  <c r="R3" i="8"/>
  <c r="R4" i="4" s="1"/>
  <c r="Q3" i="8"/>
  <c r="P3" i="8"/>
  <c r="O3" i="8"/>
  <c r="N3" i="8"/>
  <c r="M3" i="8"/>
  <c r="L3" i="8"/>
  <c r="K3" i="8"/>
  <c r="J3" i="8"/>
  <c r="I3" i="8"/>
  <c r="H3" i="8"/>
  <c r="H4" i="4" s="1"/>
  <c r="G3" i="8"/>
  <c r="G4" i="4" s="1"/>
  <c r="F3" i="8"/>
  <c r="F4" i="4" s="1"/>
  <c r="E3" i="8"/>
  <c r="E4" i="4" s="1"/>
  <c r="D3" i="8"/>
  <c r="D4" i="4" s="1"/>
  <c r="C3" i="8"/>
  <c r="C4" i="4" s="1"/>
  <c r="B3" i="8"/>
  <c r="B4" i="4" s="1"/>
  <c r="A54" i="7"/>
  <c r="A53" i="7"/>
  <c r="A47" i="7"/>
  <c r="Y42" i="7"/>
  <c r="X42" i="7"/>
  <c r="W42" i="7"/>
  <c r="V42" i="7"/>
  <c r="U42" i="7"/>
  <c r="T42" i="7"/>
  <c r="S42" i="7"/>
  <c r="R42" i="7"/>
  <c r="Q42" i="7"/>
  <c r="P42" i="7"/>
  <c r="N42" i="7"/>
  <c r="M42" i="7"/>
  <c r="I42" i="7"/>
  <c r="T41" i="7"/>
  <c r="S41" i="7"/>
  <c r="R41" i="7"/>
  <c r="Q41" i="7"/>
  <c r="P41" i="7"/>
  <c r="F41" i="7"/>
  <c r="E41" i="7"/>
  <c r="D41" i="7"/>
  <c r="C41" i="7"/>
  <c r="B41" i="7"/>
  <c r="Y40" i="7"/>
  <c r="X40" i="7"/>
  <c r="M40" i="7"/>
  <c r="L40" i="7"/>
  <c r="K40" i="7"/>
  <c r="J40" i="7"/>
  <c r="I40" i="7"/>
  <c r="H40" i="7"/>
  <c r="D40" i="7"/>
  <c r="C40" i="7"/>
  <c r="B40" i="7"/>
  <c r="Y39" i="7"/>
  <c r="X39" i="7"/>
  <c r="W39" i="7"/>
  <c r="V39" i="7"/>
  <c r="U39" i="7"/>
  <c r="T39" i="7"/>
  <c r="E39" i="7"/>
  <c r="D39" i="7"/>
  <c r="C39" i="7"/>
  <c r="V27" i="7"/>
  <c r="T27" i="7"/>
  <c r="S27" i="7"/>
  <c r="H27" i="7"/>
  <c r="G27" i="7"/>
  <c r="Y27" i="7"/>
  <c r="X27" i="7"/>
  <c r="W27" i="7"/>
  <c r="R27" i="7"/>
  <c r="Q27" i="7"/>
  <c r="P27" i="7"/>
  <c r="O27" i="7"/>
  <c r="N27" i="7"/>
  <c r="I27" i="7"/>
  <c r="F27" i="7"/>
  <c r="E27" i="7"/>
  <c r="D27" i="7"/>
  <c r="C27" i="7"/>
  <c r="U27" i="7"/>
  <c r="M27" i="7"/>
  <c r="L27" i="7"/>
  <c r="K27" i="7"/>
  <c r="J27" i="7"/>
  <c r="B27" i="7"/>
  <c r="T16" i="7"/>
  <c r="S16" i="7"/>
  <c r="U16" i="7"/>
  <c r="R16" i="7"/>
  <c r="Q16" i="7"/>
  <c r="P16" i="7"/>
  <c r="O16" i="7"/>
  <c r="I16" i="7"/>
  <c r="H16" i="7"/>
  <c r="B16" i="7"/>
  <c r="Y16" i="7"/>
  <c r="X16" i="7"/>
  <c r="W16" i="7"/>
  <c r="V16" i="7"/>
  <c r="N16" i="7"/>
  <c r="M16" i="7"/>
  <c r="L16" i="7"/>
  <c r="K16" i="7"/>
  <c r="J16" i="7"/>
  <c r="G16" i="7"/>
  <c r="F16" i="7"/>
  <c r="E16" i="7"/>
  <c r="D16" i="7"/>
  <c r="C16" i="7"/>
  <c r="X10" i="7"/>
  <c r="W10" i="7"/>
  <c r="Y10" i="7"/>
  <c r="V10" i="7"/>
  <c r="U10" i="7"/>
  <c r="T10" i="7"/>
  <c r="S10" i="7"/>
  <c r="N10" i="7"/>
  <c r="M10" i="7"/>
  <c r="L10" i="7"/>
  <c r="K10" i="7"/>
  <c r="F10" i="7"/>
  <c r="C10" i="7"/>
  <c r="R10" i="7"/>
  <c r="Q10" i="7"/>
  <c r="P10" i="7"/>
  <c r="O10" i="7"/>
  <c r="J10" i="7"/>
  <c r="I10" i="7"/>
  <c r="H10" i="7"/>
  <c r="G10" i="7"/>
  <c r="E10" i="7"/>
  <c r="D10" i="7"/>
  <c r="B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U27" i="6"/>
  <c r="T27" i="6"/>
  <c r="S27" i="6"/>
  <c r="R27" i="6"/>
  <c r="L27" i="6"/>
  <c r="K27" i="6"/>
  <c r="J27" i="6"/>
  <c r="Y27" i="6"/>
  <c r="Q27" i="6"/>
  <c r="P27" i="6"/>
  <c r="O27" i="6"/>
  <c r="N27" i="6"/>
  <c r="I27" i="6"/>
  <c r="H27" i="6"/>
  <c r="G27" i="6"/>
  <c r="F27" i="6"/>
  <c r="X27" i="6"/>
  <c r="W27" i="6"/>
  <c r="V27" i="6"/>
  <c r="M27" i="6"/>
  <c r="E27" i="6"/>
  <c r="D27" i="6"/>
  <c r="C27" i="6"/>
  <c r="B27" i="6"/>
  <c r="X16" i="6"/>
  <c r="D16" i="6"/>
  <c r="C16" i="6"/>
  <c r="B16" i="6"/>
  <c r="Y16" i="6"/>
  <c r="W16" i="6"/>
  <c r="V16" i="6"/>
  <c r="U16" i="6"/>
  <c r="T16" i="6"/>
  <c r="S16" i="6"/>
  <c r="R16" i="6"/>
  <c r="M16" i="6"/>
  <c r="L16" i="6"/>
  <c r="K16" i="6"/>
  <c r="J16" i="6"/>
  <c r="I16" i="6"/>
  <c r="Q16" i="6"/>
  <c r="P16" i="6"/>
  <c r="O16" i="6"/>
  <c r="N16" i="6"/>
  <c r="H16" i="6"/>
  <c r="G16" i="6"/>
  <c r="F16" i="6"/>
  <c r="E16" i="6"/>
  <c r="H10" i="6"/>
  <c r="G10" i="6"/>
  <c r="F10" i="6"/>
  <c r="Y10" i="6"/>
  <c r="X10" i="6"/>
  <c r="W10" i="6"/>
  <c r="V10" i="6"/>
  <c r="Q10" i="6"/>
  <c r="P10" i="6"/>
  <c r="O10" i="6"/>
  <c r="N10" i="6"/>
  <c r="E10" i="6"/>
  <c r="D10" i="6"/>
  <c r="C10" i="6"/>
  <c r="B10" i="6"/>
  <c r="U10" i="6"/>
  <c r="T10" i="6"/>
  <c r="S10" i="6"/>
  <c r="R10" i="6"/>
  <c r="M10" i="6"/>
  <c r="L10" i="6"/>
  <c r="K10" i="6"/>
  <c r="J10" i="6"/>
  <c r="I10" i="6"/>
  <c r="A48" i="5"/>
  <c r="A47" i="5"/>
  <c r="A41" i="5"/>
  <c r="D16" i="5"/>
  <c r="V16" i="5"/>
  <c r="U16" i="5"/>
  <c r="C16" i="5"/>
  <c r="B16" i="5"/>
  <c r="Y16" i="5"/>
  <c r="X16" i="5"/>
  <c r="W16" i="5"/>
  <c r="T16" i="5"/>
  <c r="S16" i="5"/>
  <c r="R16" i="5"/>
  <c r="Q16" i="5"/>
  <c r="L16" i="5"/>
  <c r="K16" i="5"/>
  <c r="I16" i="5"/>
  <c r="P16" i="5"/>
  <c r="O16" i="5"/>
  <c r="N16" i="5"/>
  <c r="M16" i="5"/>
  <c r="J16" i="5"/>
  <c r="H16" i="5"/>
  <c r="G16" i="5"/>
  <c r="F16" i="5"/>
  <c r="E16" i="5"/>
  <c r="K10" i="5"/>
  <c r="I10" i="5"/>
  <c r="L10" i="5"/>
  <c r="J10" i="5"/>
  <c r="H10" i="5"/>
  <c r="Y10" i="5"/>
  <c r="G10" i="5"/>
  <c r="F10" i="5"/>
  <c r="E10" i="5"/>
  <c r="X10" i="5"/>
  <c r="W10" i="5"/>
  <c r="V10" i="5"/>
  <c r="U10" i="5"/>
  <c r="P10" i="5"/>
  <c r="O10" i="5"/>
  <c r="N10" i="5"/>
  <c r="M10" i="5"/>
  <c r="D10" i="5"/>
  <c r="C10" i="5"/>
  <c r="B10" i="5"/>
  <c r="T10" i="5"/>
  <c r="S10" i="5"/>
  <c r="R10" i="5"/>
  <c r="Q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X179" i="4"/>
  <c r="W179" i="4"/>
  <c r="V179" i="4"/>
  <c r="U179" i="4"/>
  <c r="T179" i="4"/>
  <c r="S179" i="4"/>
  <c r="R179" i="4"/>
  <c r="P179" i="4"/>
  <c r="N179" i="4"/>
  <c r="M179" i="4"/>
  <c r="L179" i="4"/>
  <c r="J179" i="4"/>
  <c r="I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L175" i="4"/>
  <c r="K175" i="4"/>
  <c r="J175" i="4"/>
  <c r="I175" i="4"/>
  <c r="H175" i="4"/>
  <c r="G175" i="4"/>
  <c r="F175" i="4"/>
  <c r="E175" i="4"/>
  <c r="D175" i="4"/>
  <c r="C175" i="4"/>
  <c r="B175" i="4"/>
  <c r="T174" i="4"/>
  <c r="S174" i="4"/>
  <c r="R174" i="4"/>
  <c r="Q174" i="4"/>
  <c r="P174" i="4"/>
  <c r="I174" i="4"/>
  <c r="G174" i="4"/>
  <c r="F174" i="4"/>
  <c r="M173" i="4"/>
  <c r="L173" i="4"/>
  <c r="C173" i="4"/>
  <c r="B173" i="4"/>
  <c r="Y172" i="4"/>
  <c r="J172" i="4"/>
  <c r="I172" i="4"/>
  <c r="H172" i="4"/>
  <c r="B172" i="4"/>
  <c r="P166" i="4"/>
  <c r="P160" i="4"/>
  <c r="O160" i="4"/>
  <c r="L158" i="4"/>
  <c r="K158" i="4"/>
  <c r="H158" i="4"/>
  <c r="G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Y114" i="4"/>
  <c r="Y113" i="4"/>
  <c r="L113" i="4"/>
  <c r="K113" i="4"/>
  <c r="Y111" i="4"/>
  <c r="X111" i="4"/>
  <c r="W111" i="4"/>
  <c r="T111" i="4"/>
  <c r="P111" i="4"/>
  <c r="O111" i="4"/>
  <c r="N111" i="4"/>
  <c r="M111" i="4"/>
  <c r="L111" i="4"/>
  <c r="K111" i="4"/>
  <c r="J111" i="4"/>
  <c r="I111" i="4"/>
  <c r="H111" i="4"/>
  <c r="G111" i="4"/>
  <c r="W109" i="4"/>
  <c r="V109" i="4"/>
  <c r="U109" i="4"/>
  <c r="E109" i="4"/>
  <c r="Y107" i="4"/>
  <c r="I107" i="4"/>
  <c r="H107" i="4"/>
  <c r="E107" i="4"/>
  <c r="D107" i="4"/>
  <c r="C107" i="4"/>
  <c r="T106" i="4"/>
  <c r="S106" i="4"/>
  <c r="Q106" i="4"/>
  <c r="P106" i="4"/>
  <c r="O106" i="4"/>
  <c r="N106" i="4"/>
  <c r="M106" i="4"/>
  <c r="I105" i="4"/>
  <c r="H105" i="4"/>
  <c r="G105" i="4"/>
  <c r="F105" i="4"/>
  <c r="E105" i="4"/>
  <c r="X103" i="4"/>
  <c r="W103" i="4"/>
  <c r="H103" i="4"/>
  <c r="G103" i="4"/>
  <c r="F103" i="4"/>
  <c r="E103" i="4"/>
  <c r="D103" i="4"/>
  <c r="C103" i="4"/>
  <c r="B103" i="4"/>
  <c r="Y95" i="4"/>
  <c r="X95" i="4"/>
  <c r="W95" i="4"/>
  <c r="V95" i="4"/>
  <c r="U95" i="4"/>
  <c r="U94" i="4" s="1"/>
  <c r="T95" i="4"/>
  <c r="S95" i="4"/>
  <c r="R95" i="4"/>
  <c r="Q95" i="4"/>
  <c r="P95" i="4"/>
  <c r="O95" i="4"/>
  <c r="O94" i="4" s="1"/>
  <c r="N95" i="4"/>
  <c r="M95" i="4"/>
  <c r="M94" i="4" s="1"/>
  <c r="L95" i="4"/>
  <c r="K95" i="4"/>
  <c r="J95" i="4"/>
  <c r="I95" i="4"/>
  <c r="H95" i="4"/>
  <c r="G95" i="4"/>
  <c r="F95" i="4"/>
  <c r="E95" i="4"/>
  <c r="E94" i="4" s="1"/>
  <c r="D95" i="4"/>
  <c r="C95" i="4"/>
  <c r="B95" i="4"/>
  <c r="N88" i="4"/>
  <c r="M88" i="4"/>
  <c r="L88" i="4"/>
  <c r="K88" i="4"/>
  <c r="G88" i="4"/>
  <c r="Y94" i="4"/>
  <c r="X94" i="4"/>
  <c r="W94" i="4"/>
  <c r="V94" i="4"/>
  <c r="T94" i="4"/>
  <c r="S94" i="4"/>
  <c r="R94" i="4"/>
  <c r="Q94" i="4"/>
  <c r="P94" i="4"/>
  <c r="N94" i="4"/>
  <c r="L94" i="4"/>
  <c r="K94" i="4"/>
  <c r="J94" i="4"/>
  <c r="I94" i="4"/>
  <c r="H94" i="4"/>
  <c r="G94" i="4"/>
  <c r="F94" i="4"/>
  <c r="D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X146" i="4" s="1"/>
  <c r="W73" i="4"/>
  <c r="W146" i="4" s="1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Y72" i="4"/>
  <c r="X72" i="4"/>
  <c r="W72" i="4"/>
  <c r="V72" i="4"/>
  <c r="U72" i="4"/>
  <c r="S72" i="4"/>
  <c r="R72" i="4"/>
  <c r="Q72" i="4"/>
  <c r="P72" i="4"/>
  <c r="O72" i="4"/>
  <c r="O145" i="4" s="1"/>
  <c r="N72" i="4"/>
  <c r="N145" i="4" s="1"/>
  <c r="L72" i="4"/>
  <c r="K72" i="4"/>
  <c r="J72" i="4"/>
  <c r="I72" i="4"/>
  <c r="H72" i="4"/>
  <c r="G72" i="4"/>
  <c r="G145" i="4" s="1"/>
  <c r="F72" i="4"/>
  <c r="E72" i="4"/>
  <c r="D72" i="4"/>
  <c r="C72" i="4"/>
  <c r="B72" i="4"/>
  <c r="Y71" i="4"/>
  <c r="X71" i="4"/>
  <c r="X144" i="4" s="1"/>
  <c r="W71" i="4"/>
  <c r="W144" i="4" s="1"/>
  <c r="V71" i="4"/>
  <c r="U71" i="4"/>
  <c r="T71" i="4"/>
  <c r="S71" i="4"/>
  <c r="R71" i="4"/>
  <c r="Q71" i="4"/>
  <c r="O71" i="4"/>
  <c r="N71" i="4"/>
  <c r="M71" i="4"/>
  <c r="L71" i="4"/>
  <c r="K71" i="4"/>
  <c r="J71" i="4"/>
  <c r="J144" i="4" s="1"/>
  <c r="H71" i="4"/>
  <c r="G71" i="4"/>
  <c r="D71" i="4"/>
  <c r="C71" i="4"/>
  <c r="B71" i="4"/>
  <c r="Y70" i="4"/>
  <c r="X70" i="4"/>
  <c r="W70" i="4"/>
  <c r="V70" i="4"/>
  <c r="U70" i="4"/>
  <c r="T70" i="4"/>
  <c r="S70" i="4"/>
  <c r="R70" i="4"/>
  <c r="O70" i="4"/>
  <c r="N70" i="4"/>
  <c r="M70" i="4"/>
  <c r="K70" i="4"/>
  <c r="J70" i="4"/>
  <c r="I70" i="4"/>
  <c r="H70" i="4"/>
  <c r="G70" i="4"/>
  <c r="G143" i="4" s="1"/>
  <c r="F70" i="4"/>
  <c r="F143" i="4" s="1"/>
  <c r="D70" i="4"/>
  <c r="C70" i="4"/>
  <c r="V69" i="4"/>
  <c r="U69" i="4"/>
  <c r="O69" i="4"/>
  <c r="O142" i="4" s="1"/>
  <c r="N69" i="4"/>
  <c r="V68" i="4"/>
  <c r="V141" i="4" s="1"/>
  <c r="U68" i="4"/>
  <c r="U141" i="4" s="1"/>
  <c r="T68" i="4"/>
  <c r="T141" i="4" s="1"/>
  <c r="S68" i="4"/>
  <c r="R68" i="4"/>
  <c r="Q68" i="4"/>
  <c r="P68" i="4"/>
  <c r="O68" i="4"/>
  <c r="N68" i="4"/>
  <c r="M68" i="4"/>
  <c r="L68" i="4"/>
  <c r="K68" i="4"/>
  <c r="H68" i="4"/>
  <c r="H141" i="4" s="1"/>
  <c r="F68" i="4"/>
  <c r="F141" i="4" s="1"/>
  <c r="E68" i="4"/>
  <c r="E141" i="4" s="1"/>
  <c r="D68" i="4"/>
  <c r="Y67" i="4"/>
  <c r="X67" i="4"/>
  <c r="R67" i="4"/>
  <c r="R140" i="4" s="1"/>
  <c r="Q67" i="4"/>
  <c r="Q140" i="4" s="1"/>
  <c r="P67" i="4"/>
  <c r="P140" i="4" s="1"/>
  <c r="O67" i="4"/>
  <c r="N67" i="4"/>
  <c r="M67" i="4"/>
  <c r="L67" i="4"/>
  <c r="K67" i="4"/>
  <c r="J67" i="4"/>
  <c r="I67" i="4"/>
  <c r="H67" i="4"/>
  <c r="G67" i="4"/>
  <c r="X66" i="4"/>
  <c r="W66" i="4"/>
  <c r="V66" i="4"/>
  <c r="U66" i="4"/>
  <c r="T66" i="4"/>
  <c r="N66" i="4"/>
  <c r="N139" i="4" s="1"/>
  <c r="M66" i="4"/>
  <c r="M139" i="4" s="1"/>
  <c r="L66" i="4"/>
  <c r="L139" i="4" s="1"/>
  <c r="K66" i="4"/>
  <c r="J66" i="4"/>
  <c r="I66" i="4"/>
  <c r="H66" i="4"/>
  <c r="G66" i="4"/>
  <c r="F66" i="4"/>
  <c r="E66" i="4"/>
  <c r="D66" i="4"/>
  <c r="C66" i="4"/>
  <c r="B66" i="4"/>
  <c r="I65" i="4"/>
  <c r="I138" i="4" s="1"/>
  <c r="H65" i="4"/>
  <c r="H138" i="4" s="1"/>
  <c r="V64" i="4"/>
  <c r="U64" i="4"/>
  <c r="T64" i="4"/>
  <c r="S64" i="4"/>
  <c r="R64" i="4"/>
  <c r="P64" i="4"/>
  <c r="O64" i="4"/>
  <c r="J64" i="4"/>
  <c r="J137" i="4" s="1"/>
  <c r="I64" i="4"/>
  <c r="I137" i="4" s="1"/>
  <c r="H64" i="4"/>
  <c r="H137" i="4" s="1"/>
  <c r="G64" i="4"/>
  <c r="G137" i="4" s="1"/>
  <c r="F64" i="4"/>
  <c r="F137" i="4" s="1"/>
  <c r="E64" i="4"/>
  <c r="E137" i="4" s="1"/>
  <c r="D64" i="4"/>
  <c r="D137" i="4" s="1"/>
  <c r="C64" i="4"/>
  <c r="C137" i="4" s="1"/>
  <c r="B64" i="4"/>
  <c r="B137" i="4" s="1"/>
  <c r="Y63" i="4"/>
  <c r="Q63" i="4"/>
  <c r="P63" i="4"/>
  <c r="O63" i="4"/>
  <c r="N63" i="4"/>
  <c r="L63" i="4"/>
  <c r="K63" i="4"/>
  <c r="J63" i="4"/>
  <c r="I63" i="4"/>
  <c r="H63" i="4"/>
  <c r="U62" i="4"/>
  <c r="U135" i="4" s="1"/>
  <c r="M62" i="4"/>
  <c r="Y60" i="4"/>
  <c r="X60" i="4"/>
  <c r="W60" i="4"/>
  <c r="V60" i="4"/>
  <c r="V133" i="4" s="1"/>
  <c r="D60" i="4"/>
  <c r="C60" i="4"/>
  <c r="B60" i="4"/>
  <c r="Y59" i="4"/>
  <c r="X59" i="4"/>
  <c r="W59" i="4"/>
  <c r="V59" i="4"/>
  <c r="U59" i="4"/>
  <c r="T59" i="4"/>
  <c r="S59" i="4"/>
  <c r="Y58" i="4"/>
  <c r="X58" i="4"/>
  <c r="W58" i="4"/>
  <c r="V58" i="4"/>
  <c r="U58" i="4"/>
  <c r="T58" i="4"/>
  <c r="S58" i="4"/>
  <c r="R58" i="4"/>
  <c r="Q56" i="4"/>
  <c r="Q131" i="4" s="1"/>
  <c r="P56" i="4"/>
  <c r="P131" i="4" s="1"/>
  <c r="O56" i="4"/>
  <c r="O131" i="4" s="1"/>
  <c r="F56" i="4"/>
  <c r="F131" i="4" s="1"/>
  <c r="E56" i="4"/>
  <c r="E131" i="4" s="1"/>
  <c r="D56" i="4"/>
  <c r="D131" i="4" s="1"/>
  <c r="C56" i="4"/>
  <c r="C131" i="4" s="1"/>
  <c r="B56" i="4"/>
  <c r="B131" i="4" s="1"/>
  <c r="K54" i="4"/>
  <c r="C54" i="4"/>
  <c r="B54" i="4"/>
  <c r="Y53" i="4"/>
  <c r="X53" i="4"/>
  <c r="W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X17" i="4"/>
  <c r="W17" i="4"/>
  <c r="V17" i="4"/>
  <c r="T17" i="4"/>
  <c r="S17" i="4"/>
  <c r="R17" i="4"/>
  <c r="Q17" i="4"/>
  <c r="O17" i="4"/>
  <c r="I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N9" i="4"/>
  <c r="M9" i="4"/>
  <c r="L9" i="4"/>
  <c r="K9" i="4"/>
  <c r="J9" i="4"/>
  <c r="I9" i="4"/>
  <c r="C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L5" i="4"/>
  <c r="K5" i="4"/>
  <c r="I5" i="4"/>
  <c r="H5" i="4"/>
  <c r="F5" i="4"/>
  <c r="Y4" i="4"/>
  <c r="Q4" i="4"/>
  <c r="P4" i="4"/>
  <c r="O4" i="4"/>
  <c r="N4" i="4"/>
  <c r="M4" i="4"/>
  <c r="L4" i="4"/>
  <c r="K4" i="4"/>
  <c r="J4" i="4"/>
  <c r="I4" i="4"/>
  <c r="C3" i="4"/>
  <c r="B30" i="2"/>
  <c r="B11" i="2"/>
  <c r="B48" i="2"/>
  <c r="B14" i="2"/>
  <c r="B60" i="2"/>
  <c r="B13" i="2"/>
  <c r="B55" i="2"/>
  <c r="B34" i="2"/>
  <c r="B24" i="2"/>
  <c r="B58" i="2"/>
  <c r="B19" i="2"/>
  <c r="B53" i="2"/>
  <c r="B21" i="2"/>
  <c r="B36" i="2"/>
  <c r="B39" i="2"/>
  <c r="B23" i="2"/>
  <c r="B9" i="2"/>
  <c r="B59" i="2"/>
  <c r="B29" i="2"/>
  <c r="B26" i="2"/>
  <c r="B44" i="2"/>
  <c r="B50" i="2"/>
  <c r="B38" i="2"/>
  <c r="B45" i="2"/>
  <c r="B43" i="2"/>
  <c r="B35" i="2"/>
  <c r="B20" i="2"/>
  <c r="B6" i="2"/>
  <c r="B18" i="2"/>
  <c r="B49" i="2"/>
  <c r="B61" i="2"/>
  <c r="B15" i="2"/>
  <c r="B8" i="2"/>
  <c r="B40" i="2"/>
  <c r="B16" i="2"/>
  <c r="B33" i="2"/>
  <c r="B46" i="2"/>
  <c r="B28" i="2"/>
  <c r="B5" i="2"/>
  <c r="B51" i="2"/>
  <c r="B31" i="2"/>
  <c r="B54" i="2"/>
  <c r="B41" i="2"/>
  <c r="B56" i="2"/>
  <c r="B10" i="2"/>
  <c r="B4" i="2"/>
  <c r="B25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B96" i="49"/>
  <c r="C96" i="49"/>
  <c r="D96" i="49"/>
  <c r="E96" i="49"/>
  <c r="F96" i="49"/>
  <c r="G96" i="49"/>
  <c r="H96" i="49"/>
  <c r="I96" i="49"/>
  <c r="J96" i="49"/>
  <c r="K96" i="49"/>
  <c r="L96" i="49"/>
  <c r="M96" i="49"/>
  <c r="N96" i="49"/>
  <c r="O96" i="49"/>
  <c r="P96" i="49"/>
  <c r="Q96" i="49"/>
  <c r="R96" i="49"/>
  <c r="S96" i="49"/>
  <c r="T96" i="49"/>
  <c r="U96" i="49"/>
  <c r="G77" i="47"/>
  <c r="H77" i="47"/>
  <c r="I77" i="47"/>
  <c r="C77" i="46"/>
  <c r="K77" i="47"/>
  <c r="F77" i="46"/>
  <c r="G69" i="45"/>
  <c r="G77" i="46"/>
  <c r="H77" i="46"/>
  <c r="K77" i="46"/>
  <c r="N77" i="46"/>
  <c r="O77" i="46"/>
  <c r="P77" i="46"/>
  <c r="Y77" i="47"/>
  <c r="S77" i="46"/>
  <c r="G60" i="45"/>
  <c r="H60" i="45"/>
  <c r="V77" i="46"/>
  <c r="O60" i="45"/>
  <c r="W77" i="46"/>
  <c r="C77" i="47"/>
  <c r="W60" i="45"/>
  <c r="X77" i="46"/>
  <c r="B69" i="45"/>
  <c r="C69" i="45"/>
  <c r="J69" i="45"/>
  <c r="K69" i="45"/>
  <c r="O69" i="45"/>
  <c r="P69" i="45"/>
  <c r="R69" i="45"/>
  <c r="S69" i="45"/>
  <c r="W69" i="45"/>
  <c r="X69" i="45"/>
  <c r="Q90" i="43"/>
  <c r="Y90" i="43"/>
  <c r="J90" i="42"/>
  <c r="K81" i="41"/>
  <c r="O90" i="42"/>
  <c r="O72" i="41"/>
  <c r="P90" i="42"/>
  <c r="R72" i="41"/>
  <c r="R81" i="41"/>
  <c r="R90" i="43"/>
  <c r="S72" i="41"/>
  <c r="S81" i="41"/>
  <c r="S90" i="43"/>
  <c r="W72" i="41"/>
  <c r="O81" i="41"/>
  <c r="S90" i="42"/>
  <c r="U90" i="42"/>
  <c r="V90" i="43"/>
  <c r="W81" i="41"/>
  <c r="W90" i="43"/>
  <c r="W90" i="42"/>
  <c r="X90" i="42"/>
  <c r="B90" i="41"/>
  <c r="B81" i="41" s="1"/>
  <c r="C90" i="41"/>
  <c r="C81" i="41" s="1"/>
  <c r="G90" i="41"/>
  <c r="G81" i="41" s="1"/>
  <c r="B90" i="43"/>
  <c r="H90" i="43"/>
  <c r="F90" i="42"/>
  <c r="C90" i="43"/>
  <c r="P90" i="43"/>
  <c r="R90" i="41"/>
  <c r="C90" i="42"/>
  <c r="N90" i="42"/>
  <c r="X90" i="43"/>
  <c r="V90" i="42"/>
  <c r="E90" i="42"/>
  <c r="F90" i="43"/>
  <c r="G90" i="43"/>
  <c r="G90" i="42"/>
  <c r="H90" i="42"/>
  <c r="J90" i="43"/>
  <c r="B72" i="41"/>
  <c r="N90" i="43"/>
  <c r="O90" i="43"/>
  <c r="H81" i="41"/>
  <c r="N123" i="4"/>
  <c r="N81" i="41"/>
  <c r="P81" i="41"/>
  <c r="V81" i="41"/>
  <c r="X81" i="41"/>
  <c r="N51" i="39"/>
  <c r="O78" i="39"/>
  <c r="W80" i="39"/>
  <c r="V51" i="39"/>
  <c r="S78" i="39"/>
  <c r="V78" i="39"/>
  <c r="W78" i="39"/>
  <c r="F80" i="39"/>
  <c r="F51" i="39"/>
  <c r="F78" i="39"/>
  <c r="N80" i="39"/>
  <c r="O51" i="38"/>
  <c r="R51" i="38"/>
  <c r="W51" i="38"/>
  <c r="B79" i="38"/>
  <c r="S57" i="38"/>
  <c r="B51" i="38"/>
  <c r="G51" i="38"/>
  <c r="J51" i="38"/>
  <c r="B78" i="37"/>
  <c r="K79" i="38"/>
  <c r="C57" i="37"/>
  <c r="B60" i="37"/>
  <c r="R80" i="38"/>
  <c r="C60" i="37"/>
  <c r="D60" i="37"/>
  <c r="B63" i="37"/>
  <c r="B79" i="37"/>
  <c r="J78" i="38"/>
  <c r="J60" i="37"/>
  <c r="C63" i="37"/>
  <c r="K78" i="38"/>
  <c r="K60" i="37"/>
  <c r="I63" i="37"/>
  <c r="L79" i="37"/>
  <c r="L72" i="37" s="1"/>
  <c r="J63" i="37"/>
  <c r="H80" i="37"/>
  <c r="K63" i="37"/>
  <c r="R72" i="37"/>
  <c r="C79" i="39"/>
  <c r="C80" i="38"/>
  <c r="B72" i="37"/>
  <c r="C79" i="38"/>
  <c r="Q72" i="37"/>
  <c r="J80" i="38"/>
  <c r="K79" i="39"/>
  <c r="C78" i="38"/>
  <c r="K80" i="38"/>
  <c r="Y72" i="37"/>
  <c r="J72" i="37"/>
  <c r="I72" i="37"/>
  <c r="I80" i="35"/>
  <c r="J51" i="35"/>
  <c r="I79" i="35"/>
  <c r="R51" i="35"/>
  <c r="Q78" i="35"/>
  <c r="Y80" i="35"/>
  <c r="B51" i="35"/>
  <c r="V51" i="34"/>
  <c r="B60" i="34"/>
  <c r="D51" i="34"/>
  <c r="H51" i="34"/>
  <c r="E51" i="34"/>
  <c r="F51" i="34"/>
  <c r="L51" i="34"/>
  <c r="G80" i="34"/>
  <c r="P51" i="34"/>
  <c r="H80" i="34"/>
  <c r="M51" i="34"/>
  <c r="N51" i="34"/>
  <c r="T51" i="34"/>
  <c r="U51" i="34"/>
  <c r="C57" i="33"/>
  <c r="U79" i="33"/>
  <c r="F78" i="34"/>
  <c r="D57" i="33"/>
  <c r="V79" i="33"/>
  <c r="L79" i="34"/>
  <c r="S57" i="33"/>
  <c r="T57" i="33"/>
  <c r="N78" i="34"/>
  <c r="O78" i="34"/>
  <c r="P78" i="34"/>
  <c r="U79" i="34"/>
  <c r="V79" i="34"/>
  <c r="R78" i="35"/>
  <c r="S72" i="33"/>
  <c r="T72" i="33"/>
  <c r="B78" i="34"/>
  <c r="F79" i="33"/>
  <c r="C78" i="34"/>
  <c r="D78" i="34"/>
  <c r="U72" i="33"/>
  <c r="E78" i="34"/>
  <c r="V72" i="33"/>
  <c r="C72" i="33"/>
  <c r="D72" i="33"/>
  <c r="E72" i="33"/>
  <c r="F72" i="33"/>
  <c r="K72" i="33"/>
  <c r="L72" i="33"/>
  <c r="G39" i="4"/>
  <c r="P121" i="4"/>
  <c r="G30" i="4"/>
  <c r="M72" i="33"/>
  <c r="N72" i="33"/>
  <c r="U123" i="31"/>
  <c r="I120" i="4"/>
  <c r="J120" i="4"/>
  <c r="K120" i="4"/>
  <c r="E123" i="31"/>
  <c r="L120" i="4"/>
  <c r="M120" i="4"/>
  <c r="H119" i="30"/>
  <c r="P122" i="30"/>
  <c r="W123" i="30"/>
  <c r="F84" i="30"/>
  <c r="G84" i="30"/>
  <c r="H84" i="30"/>
  <c r="P119" i="30"/>
  <c r="X122" i="30"/>
  <c r="N84" i="30"/>
  <c r="O84" i="30"/>
  <c r="P84" i="30"/>
  <c r="W84" i="30"/>
  <c r="X84" i="30"/>
  <c r="E84" i="29"/>
  <c r="Q90" i="29"/>
  <c r="Q99" i="29"/>
  <c r="Y99" i="29"/>
  <c r="U84" i="29"/>
  <c r="G123" i="29"/>
  <c r="H105" i="29"/>
  <c r="P105" i="29"/>
  <c r="W105" i="29"/>
  <c r="G146" i="4"/>
  <c r="H146" i="4"/>
  <c r="M39" i="4"/>
  <c r="O146" i="4"/>
  <c r="P146" i="4"/>
  <c r="W57" i="24"/>
  <c r="W116" i="4" s="1"/>
  <c r="K98" i="26"/>
  <c r="L98" i="26"/>
  <c r="X110" i="26"/>
  <c r="F110" i="26"/>
  <c r="F116" i="26"/>
  <c r="G110" i="26"/>
  <c r="S98" i="26"/>
  <c r="T98" i="26"/>
  <c r="N110" i="26"/>
  <c r="N152" i="26"/>
  <c r="H110" i="26"/>
  <c r="O110" i="26"/>
  <c r="P105" i="26"/>
  <c r="V110" i="26"/>
  <c r="C98" i="26"/>
  <c r="D98" i="26"/>
  <c r="P110" i="26"/>
  <c r="W110" i="26"/>
  <c r="C52" i="24"/>
  <c r="B154" i="25"/>
  <c r="B146" i="25" s="1"/>
  <c r="U156" i="25"/>
  <c r="Y156" i="25"/>
  <c r="I156" i="25"/>
  <c r="M156" i="25"/>
  <c r="F71" i="4"/>
  <c r="F144" i="4" s="1"/>
  <c r="D52" i="24"/>
  <c r="R116" i="25"/>
  <c r="X116" i="25"/>
  <c r="R154" i="25"/>
  <c r="W156" i="25"/>
  <c r="C154" i="26"/>
  <c r="Y116" i="25"/>
  <c r="X152" i="26"/>
  <c r="B70" i="4"/>
  <c r="B143" i="4" s="1"/>
  <c r="U143" i="26"/>
  <c r="V143" i="26"/>
  <c r="F154" i="26"/>
  <c r="L156" i="25"/>
  <c r="P156" i="25"/>
  <c r="H154" i="26"/>
  <c r="E153" i="26"/>
  <c r="D156" i="25"/>
  <c r="H156" i="25"/>
  <c r="E156" i="25"/>
  <c r="F156" i="25"/>
  <c r="G156" i="25"/>
  <c r="C146" i="25"/>
  <c r="C122" i="25"/>
  <c r="S154" i="26"/>
  <c r="H52" i="24"/>
  <c r="K122" i="25"/>
  <c r="H143" i="26"/>
  <c r="S122" i="25"/>
  <c r="H152" i="25"/>
  <c r="H146" i="25" s="1"/>
  <c r="I152" i="25"/>
  <c r="I146" i="25" s="1"/>
  <c r="J116" i="25"/>
  <c r="C74" i="24"/>
  <c r="C171" i="4" s="1"/>
  <c r="C69" i="4"/>
  <c r="C142" i="4" s="1"/>
  <c r="D74" i="24"/>
  <c r="D171" i="4" s="1"/>
  <c r="D69" i="4"/>
  <c r="D142" i="4" s="1"/>
  <c r="X142" i="4"/>
  <c r="H145" i="4"/>
  <c r="B52" i="24"/>
  <c r="F75" i="24"/>
  <c r="F172" i="4" s="1"/>
  <c r="J76" i="24"/>
  <c r="J173" i="4" s="1"/>
  <c r="N77" i="24"/>
  <c r="N174" i="4" s="1"/>
  <c r="B136" i="25"/>
  <c r="O39" i="4"/>
  <c r="Y142" i="4"/>
  <c r="E144" i="4"/>
  <c r="G75" i="24"/>
  <c r="G172" i="4" s="1"/>
  <c r="K76" i="24"/>
  <c r="K173" i="4" s="1"/>
  <c r="O77" i="24"/>
  <c r="O174" i="4" s="1"/>
  <c r="C136" i="25"/>
  <c r="X42" i="4"/>
  <c r="D136" i="25"/>
  <c r="Y42" i="4"/>
  <c r="G144" i="4"/>
  <c r="E52" i="24"/>
  <c r="E136" i="25"/>
  <c r="H144" i="4"/>
  <c r="F52" i="24"/>
  <c r="F136" i="25"/>
  <c r="J146" i="25"/>
  <c r="I71" i="4"/>
  <c r="I144" i="4" s="1"/>
  <c r="M72" i="4"/>
  <c r="G52" i="24"/>
  <c r="G136" i="25"/>
  <c r="K146" i="25"/>
  <c r="I52" i="24"/>
  <c r="Q76" i="24"/>
  <c r="Q173" i="4" s="1"/>
  <c r="U77" i="24"/>
  <c r="U174" i="4" s="1"/>
  <c r="I136" i="25"/>
  <c r="Q146" i="25"/>
  <c r="H143" i="4"/>
  <c r="P145" i="4"/>
  <c r="J52" i="24"/>
  <c r="N75" i="24"/>
  <c r="N172" i="4" s="1"/>
  <c r="R76" i="24"/>
  <c r="R173" i="4" s="1"/>
  <c r="V77" i="24"/>
  <c r="V174" i="4" s="1"/>
  <c r="J136" i="25"/>
  <c r="I143" i="4"/>
  <c r="M144" i="4"/>
  <c r="K52" i="24"/>
  <c r="O75" i="24"/>
  <c r="O172" i="4" s="1"/>
  <c r="S76" i="24"/>
  <c r="S173" i="4" s="1"/>
  <c r="W77" i="24"/>
  <c r="W174" i="4" s="1"/>
  <c r="K136" i="25"/>
  <c r="J143" i="4"/>
  <c r="N144" i="4"/>
  <c r="L52" i="24"/>
  <c r="P75" i="24"/>
  <c r="P172" i="4" s="1"/>
  <c r="T76" i="24"/>
  <c r="T173" i="4" s="1"/>
  <c r="X77" i="24"/>
  <c r="X174" i="4" s="1"/>
  <c r="L136" i="25"/>
  <c r="M52" i="24"/>
  <c r="Q75" i="24"/>
  <c r="Q172" i="4" s="1"/>
  <c r="U76" i="24"/>
  <c r="U173" i="4" s="1"/>
  <c r="Y77" i="24"/>
  <c r="Y174" i="4" s="1"/>
  <c r="M136" i="25"/>
  <c r="N74" i="24"/>
  <c r="N171" i="4" s="1"/>
  <c r="R75" i="24"/>
  <c r="R172" i="4" s="1"/>
  <c r="V76" i="24"/>
  <c r="V173" i="4" s="1"/>
  <c r="N136" i="25"/>
  <c r="R146" i="25"/>
  <c r="O74" i="24"/>
  <c r="O171" i="4" s="1"/>
  <c r="S75" i="24"/>
  <c r="S172" i="4" s="1"/>
  <c r="W76" i="24"/>
  <c r="W173" i="4" s="1"/>
  <c r="O136" i="25"/>
  <c r="S146" i="25"/>
  <c r="H74" i="24"/>
  <c r="H171" i="4" s="1"/>
  <c r="Q144" i="4"/>
  <c r="N143" i="4"/>
  <c r="R144" i="4"/>
  <c r="P52" i="24"/>
  <c r="X76" i="24"/>
  <c r="X173" i="4" s="1"/>
  <c r="P136" i="25"/>
  <c r="X146" i="25"/>
  <c r="O143" i="4"/>
  <c r="W145" i="4"/>
  <c r="Q52" i="24"/>
  <c r="Y76" i="24"/>
  <c r="Y173" i="4" s="1"/>
  <c r="Q136" i="25"/>
  <c r="Y146" i="25"/>
  <c r="O144" i="4"/>
  <c r="H69" i="4"/>
  <c r="H142" i="4" s="1"/>
  <c r="P71" i="4"/>
  <c r="P144" i="4" s="1"/>
  <c r="M143" i="4"/>
  <c r="B30" i="4"/>
  <c r="P143" i="4"/>
  <c r="X145" i="4"/>
  <c r="R52" i="24"/>
  <c r="V75" i="24"/>
  <c r="V172" i="4" s="1"/>
  <c r="B77" i="24"/>
  <c r="B174" i="4" s="1"/>
  <c r="R136" i="25"/>
  <c r="T72" i="4"/>
  <c r="C30" i="4"/>
  <c r="Q143" i="4"/>
  <c r="U144" i="4"/>
  <c r="S52" i="24"/>
  <c r="W75" i="24"/>
  <c r="W172" i="4" s="1"/>
  <c r="C77" i="24"/>
  <c r="C174" i="4" s="1"/>
  <c r="S136" i="25"/>
  <c r="L33" i="4"/>
  <c r="N142" i="4"/>
  <c r="R143" i="4"/>
  <c r="V144" i="4"/>
  <c r="I3" i="4"/>
  <c r="I128" i="4" s="1"/>
  <c r="T52" i="24"/>
  <c r="X75" i="24"/>
  <c r="X172" i="4" s="1"/>
  <c r="D77" i="24"/>
  <c r="D174" i="4" s="1"/>
  <c r="T136" i="25"/>
  <c r="U74" i="24"/>
  <c r="U171" i="4" s="1"/>
  <c r="U136" i="25"/>
  <c r="V74" i="24"/>
  <c r="V171" i="4" s="1"/>
  <c r="V136" i="25"/>
  <c r="U143" i="4"/>
  <c r="Y144" i="4"/>
  <c r="W74" i="24"/>
  <c r="W171" i="4" s="1"/>
  <c r="V143" i="4"/>
  <c r="B145" i="4"/>
  <c r="X74" i="24"/>
  <c r="X171" i="4" s="1"/>
  <c r="D76" i="24"/>
  <c r="D173" i="4" s="1"/>
  <c r="H77" i="24"/>
  <c r="H174" i="4" s="1"/>
  <c r="W143" i="4"/>
  <c r="Y74" i="24"/>
  <c r="Y171" i="4" s="1"/>
  <c r="Y136" i="25"/>
  <c r="X143" i="4"/>
  <c r="U142" i="4"/>
  <c r="Y143" i="4"/>
  <c r="E145" i="4"/>
  <c r="V142" i="4"/>
  <c r="B144" i="4"/>
  <c r="F145" i="4"/>
  <c r="Q60" i="20"/>
  <c r="U57" i="20"/>
  <c r="U60" i="20"/>
  <c r="Y59" i="20"/>
  <c r="Y112" i="4" s="1"/>
  <c r="G172" i="23"/>
  <c r="G62" i="20"/>
  <c r="G115" i="4" s="1"/>
  <c r="R57" i="20"/>
  <c r="M179" i="23"/>
  <c r="M62" i="20"/>
  <c r="M115" i="4" s="1"/>
  <c r="H60" i="20"/>
  <c r="H113" i="4" s="1"/>
  <c r="H57" i="20"/>
  <c r="H56" i="20" s="1"/>
  <c r="I60" i="20"/>
  <c r="I113" i="4" s="1"/>
  <c r="I57" i="20"/>
  <c r="I56" i="20" s="1"/>
  <c r="J60" i="20"/>
  <c r="J113" i="4" s="1"/>
  <c r="R77" i="20"/>
  <c r="R168" i="4" s="1"/>
  <c r="M60" i="20"/>
  <c r="M113" i="4" s="1"/>
  <c r="P99" i="23"/>
  <c r="P62" i="20" s="1"/>
  <c r="P115" i="4" s="1"/>
  <c r="W141" i="23"/>
  <c r="T77" i="20"/>
  <c r="T168" i="4" s="1"/>
  <c r="N60" i="20"/>
  <c r="N113" i="4" s="1"/>
  <c r="V5" i="23"/>
  <c r="B48" i="23"/>
  <c r="Q99" i="23"/>
  <c r="Q62" i="20" s="1"/>
  <c r="Q115" i="4" s="1"/>
  <c r="O144" i="23"/>
  <c r="U77" i="20"/>
  <c r="U168" i="4" s="1"/>
  <c r="O60" i="20"/>
  <c r="O113" i="4" s="1"/>
  <c r="W5" i="23"/>
  <c r="E48" i="23"/>
  <c r="E61" i="20" s="1"/>
  <c r="E114" i="4" s="1"/>
  <c r="B99" i="23"/>
  <c r="B62" i="20" s="1"/>
  <c r="B115" i="4" s="1"/>
  <c r="E99" i="23"/>
  <c r="F99" i="23"/>
  <c r="X77" i="20"/>
  <c r="X168" i="4" s="1"/>
  <c r="R56" i="20"/>
  <c r="R60" i="20"/>
  <c r="R113" i="4" s="1"/>
  <c r="U171" i="23"/>
  <c r="J48" i="23"/>
  <c r="J61" i="20" s="1"/>
  <c r="J114" i="4" s="1"/>
  <c r="J99" i="23"/>
  <c r="J62" i="20" s="1"/>
  <c r="J115" i="4" s="1"/>
  <c r="W48" i="23"/>
  <c r="W61" i="20" s="1"/>
  <c r="W114" i="4" s="1"/>
  <c r="W171" i="23"/>
  <c r="G79" i="20"/>
  <c r="G170" i="4" s="1"/>
  <c r="U56" i="20"/>
  <c r="N99" i="23"/>
  <c r="N175" i="23" s="1"/>
  <c r="H79" i="20"/>
  <c r="H170" i="4" s="1"/>
  <c r="O99" i="23"/>
  <c r="I79" i="20"/>
  <c r="I170" i="4" s="1"/>
  <c r="R48" i="23"/>
  <c r="R61" i="20" s="1"/>
  <c r="R114" i="4" s="1"/>
  <c r="R99" i="23"/>
  <c r="V48" i="23"/>
  <c r="V99" i="23"/>
  <c r="G5" i="23"/>
  <c r="W62" i="20"/>
  <c r="G175" i="23"/>
  <c r="E171" i="23"/>
  <c r="Q79" i="20"/>
  <c r="Q170" i="4" s="1"/>
  <c r="G171" i="23"/>
  <c r="L77" i="20"/>
  <c r="L168" i="4" s="1"/>
  <c r="O139" i="23"/>
  <c r="Q78" i="20"/>
  <c r="Q169" i="4" s="1"/>
  <c r="O137" i="23"/>
  <c r="O132" i="23" s="1"/>
  <c r="N77" i="20"/>
  <c r="N168" i="4" s="1"/>
  <c r="R78" i="20"/>
  <c r="R169" i="4" s="1"/>
  <c r="O175" i="23"/>
  <c r="P77" i="20"/>
  <c r="P168" i="4" s="1"/>
  <c r="X79" i="20"/>
  <c r="X170" i="4" s="1"/>
  <c r="M171" i="23"/>
  <c r="Q77" i="20"/>
  <c r="Q168" i="4" s="1"/>
  <c r="U78" i="20"/>
  <c r="U169" i="4" s="1"/>
  <c r="Y79" i="20"/>
  <c r="Y170" i="4" s="1"/>
  <c r="V160" i="23"/>
  <c r="J132" i="22"/>
  <c r="R132" i="22"/>
  <c r="Y165" i="22"/>
  <c r="F132" i="22"/>
  <c r="H132" i="22"/>
  <c r="B165" i="22"/>
  <c r="P132" i="22"/>
  <c r="I165" i="22"/>
  <c r="J165" i="22"/>
  <c r="S132" i="22"/>
  <c r="T132" i="22"/>
  <c r="U132" i="22"/>
  <c r="V132" i="22"/>
  <c r="R165" i="22"/>
  <c r="G65" i="4"/>
  <c r="O211" i="21"/>
  <c r="W211" i="21"/>
  <c r="N201" i="21"/>
  <c r="O201" i="21"/>
  <c r="Y211" i="22"/>
  <c r="B68" i="4"/>
  <c r="B213" i="22"/>
  <c r="C68" i="4"/>
  <c r="K192" i="22"/>
  <c r="C213" i="22"/>
  <c r="F202" i="21"/>
  <c r="F194" i="21" s="1"/>
  <c r="L192" i="22"/>
  <c r="F160" i="21"/>
  <c r="G202" i="21"/>
  <c r="G194" i="21" s="1"/>
  <c r="G160" i="21"/>
  <c r="N202" i="21"/>
  <c r="G68" i="4"/>
  <c r="G141" i="4" s="1"/>
  <c r="O202" i="21"/>
  <c r="H171" i="21"/>
  <c r="V202" i="21"/>
  <c r="V194" i="21" s="1"/>
  <c r="J68" i="4"/>
  <c r="J141" i="4" s="1"/>
  <c r="V160" i="21"/>
  <c r="W202" i="21"/>
  <c r="W194" i="21" s="1"/>
  <c r="W160" i="21"/>
  <c r="P171" i="21"/>
  <c r="V201" i="22"/>
  <c r="J213" i="22"/>
  <c r="K213" i="22"/>
  <c r="X171" i="21"/>
  <c r="C67" i="4"/>
  <c r="C140" i="4" s="1"/>
  <c r="I211" i="22"/>
  <c r="F203" i="22"/>
  <c r="F67" i="4"/>
  <c r="G183" i="21"/>
  <c r="F141" i="21"/>
  <c r="F132" i="21" s="1"/>
  <c r="J51" i="20"/>
  <c r="J65" i="4" s="1"/>
  <c r="J138" i="4" s="1"/>
  <c r="L141" i="21"/>
  <c r="L132" i="21" s="1"/>
  <c r="Y205" i="21"/>
  <c r="N183" i="21"/>
  <c r="O66" i="4"/>
  <c r="O139" i="4" s="1"/>
  <c r="S67" i="4"/>
  <c r="S140" i="4" s="1"/>
  <c r="W68" i="4"/>
  <c r="W141" i="4" s="1"/>
  <c r="P51" i="20"/>
  <c r="P65" i="4" s="1"/>
  <c r="P138" i="4" s="1"/>
  <c r="O183" i="21"/>
  <c r="P66" i="4"/>
  <c r="P139" i="4" s="1"/>
  <c r="T67" i="4"/>
  <c r="T140" i="4" s="1"/>
  <c r="X68" i="4"/>
  <c r="X141" i="4" s="1"/>
  <c r="Q51" i="20"/>
  <c r="Y78" i="20"/>
  <c r="Y169" i="4" s="1"/>
  <c r="K39" i="4"/>
  <c r="Q66" i="4"/>
  <c r="Q139" i="4" s="1"/>
  <c r="U67" i="4"/>
  <c r="U140" i="4" s="1"/>
  <c r="Y68" i="4"/>
  <c r="Y141" i="4" s="1"/>
  <c r="R51" i="20"/>
  <c r="B79" i="20"/>
  <c r="B170" i="4" s="1"/>
  <c r="H59" i="20"/>
  <c r="H112" i="4" s="1"/>
  <c r="Q183" i="21"/>
  <c r="M30" i="4"/>
  <c r="L39" i="4"/>
  <c r="R66" i="4"/>
  <c r="R139" i="4" s="1"/>
  <c r="V67" i="4"/>
  <c r="V140" i="4" s="1"/>
  <c r="S51" i="20"/>
  <c r="S65" i="4" s="1"/>
  <c r="S138" i="4" s="1"/>
  <c r="J205" i="23"/>
  <c r="S66" i="4"/>
  <c r="S139" i="4" s="1"/>
  <c r="W67" i="4"/>
  <c r="W140" i="4" s="1"/>
  <c r="S183" i="21"/>
  <c r="T205" i="23"/>
  <c r="K205" i="23"/>
  <c r="N39" i="4"/>
  <c r="T139" i="4"/>
  <c r="X140" i="4"/>
  <c r="U51" i="20"/>
  <c r="Y77" i="20"/>
  <c r="Y168" i="4" s="1"/>
  <c r="K77" i="20"/>
  <c r="K168" i="4" s="1"/>
  <c r="T183" i="21"/>
  <c r="X194" i="21"/>
  <c r="U139" i="4"/>
  <c r="Y140" i="4"/>
  <c r="V51" i="20"/>
  <c r="V65" i="4" s="1"/>
  <c r="V138" i="4" s="1"/>
  <c r="U183" i="21"/>
  <c r="I205" i="21"/>
  <c r="V205" i="23"/>
  <c r="V139" i="4"/>
  <c r="B141" i="4"/>
  <c r="W51" i="20"/>
  <c r="W65" i="4" s="1"/>
  <c r="W138" i="4" s="1"/>
  <c r="V183" i="21"/>
  <c r="W139" i="4"/>
  <c r="C141" i="4"/>
  <c r="X51" i="20"/>
  <c r="X65" i="4" s="1"/>
  <c r="X138" i="4" s="1"/>
  <c r="W183" i="21"/>
  <c r="X139" i="4"/>
  <c r="D141" i="4"/>
  <c r="Y51" i="20"/>
  <c r="E78" i="20"/>
  <c r="E169" i="4" s="1"/>
  <c r="B77" i="20"/>
  <c r="B168" i="4" s="1"/>
  <c r="Y183" i="21"/>
  <c r="C77" i="20"/>
  <c r="C168" i="4" s="1"/>
  <c r="G78" i="20"/>
  <c r="G169" i="4" s="1"/>
  <c r="R205" i="23"/>
  <c r="D77" i="20"/>
  <c r="D168" i="4" s="1"/>
  <c r="H78" i="20"/>
  <c r="H169" i="4" s="1"/>
  <c r="E77" i="20"/>
  <c r="E168" i="4" s="1"/>
  <c r="I78" i="20"/>
  <c r="I169" i="4" s="1"/>
  <c r="S77" i="20"/>
  <c r="S168" i="4" s="1"/>
  <c r="E67" i="4"/>
  <c r="E140" i="4" s="1"/>
  <c r="I68" i="4"/>
  <c r="I141" i="4" s="1"/>
  <c r="B51" i="20"/>
  <c r="F77" i="20"/>
  <c r="F168" i="4" s="1"/>
  <c r="R69" i="20"/>
  <c r="F78" i="20"/>
  <c r="F169" i="4" s="1"/>
  <c r="Q205" i="21"/>
  <c r="Y30" i="4"/>
  <c r="B42" i="4"/>
  <c r="B139" i="4"/>
  <c r="F140" i="4"/>
  <c r="B113" i="4"/>
  <c r="C51" i="20"/>
  <c r="C65" i="4" s="1"/>
  <c r="C138" i="4" s="1"/>
  <c r="C139" i="4"/>
  <c r="G140" i="4"/>
  <c r="K141" i="4"/>
  <c r="D51" i="20"/>
  <c r="D65" i="4" s="1"/>
  <c r="D138" i="4" s="1"/>
  <c r="H77" i="20"/>
  <c r="H168" i="4" s="1"/>
  <c r="V69" i="20"/>
  <c r="C183" i="21"/>
  <c r="D205" i="23"/>
  <c r="D139" i="4"/>
  <c r="H140" i="4"/>
  <c r="L141" i="4"/>
  <c r="E51" i="20"/>
  <c r="I77" i="20"/>
  <c r="I168" i="4" s="1"/>
  <c r="M78" i="20"/>
  <c r="M169" i="4" s="1"/>
  <c r="D183" i="21"/>
  <c r="H194" i="21"/>
  <c r="D30" i="4"/>
  <c r="E139" i="4"/>
  <c r="I140" i="4"/>
  <c r="M141" i="4"/>
  <c r="E113" i="4"/>
  <c r="M114" i="4"/>
  <c r="F51" i="20"/>
  <c r="N78" i="20"/>
  <c r="N169" i="4" s="1"/>
  <c r="E183" i="21"/>
  <c r="E30" i="4"/>
  <c r="F139" i="4"/>
  <c r="J140" i="4"/>
  <c r="N141" i="4"/>
  <c r="F183" i="21"/>
  <c r="F30" i="4"/>
  <c r="G139" i="4"/>
  <c r="K140" i="4"/>
  <c r="O141" i="4"/>
  <c r="G42" i="7"/>
  <c r="G38" i="7" s="1"/>
  <c r="G5" i="7" s="1"/>
  <c r="G52" i="7" s="1"/>
  <c r="H139" i="4"/>
  <c r="L140" i="4"/>
  <c r="P141" i="4"/>
  <c r="I139" i="4"/>
  <c r="M140" i="4"/>
  <c r="Q141" i="4"/>
  <c r="J139" i="4"/>
  <c r="N140" i="4"/>
  <c r="R141" i="4"/>
  <c r="B205" i="23"/>
  <c r="G138" i="4"/>
  <c r="K139" i="4"/>
  <c r="O140" i="4"/>
  <c r="S141" i="4"/>
  <c r="P194" i="21"/>
  <c r="N205" i="23"/>
  <c r="P109" i="4"/>
  <c r="Y77" i="16"/>
  <c r="Y76" i="16" s="1"/>
  <c r="Y80" i="16"/>
  <c r="I229" i="19"/>
  <c r="I81" i="16"/>
  <c r="I110" i="4" s="1"/>
  <c r="J229" i="19"/>
  <c r="J81" i="16"/>
  <c r="J110" i="4" s="1"/>
  <c r="K229" i="19"/>
  <c r="K81" i="16"/>
  <c r="K102" i="16" s="1"/>
  <c r="K165" i="4" s="1"/>
  <c r="I77" i="16"/>
  <c r="I80" i="16"/>
  <c r="J77" i="16"/>
  <c r="J173" i="19"/>
  <c r="J172" i="19"/>
  <c r="J176" i="19"/>
  <c r="J169" i="19"/>
  <c r="J80" i="16"/>
  <c r="J168" i="19"/>
  <c r="J165" i="19"/>
  <c r="J167" i="19"/>
  <c r="L109" i="4"/>
  <c r="M79" i="16"/>
  <c r="M108" i="4" s="1"/>
  <c r="M109" i="4"/>
  <c r="P192" i="19"/>
  <c r="P77" i="16"/>
  <c r="P76" i="16" s="1"/>
  <c r="P81" i="16"/>
  <c r="P110" i="4" s="1"/>
  <c r="Q192" i="19"/>
  <c r="Q77" i="16"/>
  <c r="Q76" i="16" s="1"/>
  <c r="Q81" i="16"/>
  <c r="Q110" i="4" s="1"/>
  <c r="R192" i="19"/>
  <c r="R81" i="16"/>
  <c r="R110" i="4" s="1"/>
  <c r="R77" i="16"/>
  <c r="R76" i="16" s="1"/>
  <c r="S192" i="19"/>
  <c r="S81" i="16"/>
  <c r="S110" i="4" s="1"/>
  <c r="X229" i="19"/>
  <c r="X81" i="16"/>
  <c r="X110" i="4" s="1"/>
  <c r="N79" i="16"/>
  <c r="N108" i="4" s="1"/>
  <c r="N109" i="4"/>
  <c r="O109" i="4"/>
  <c r="O79" i="16"/>
  <c r="O108" i="4" s="1"/>
  <c r="X80" i="16"/>
  <c r="X77" i="16"/>
  <c r="X76" i="16" s="1"/>
  <c r="T77" i="16"/>
  <c r="T76" i="16" s="1"/>
  <c r="B81" i="16"/>
  <c r="B110" i="4" s="1"/>
  <c r="U61" i="19"/>
  <c r="U81" i="16" s="1"/>
  <c r="U110" i="4" s="1"/>
  <c r="C81" i="16"/>
  <c r="C110" i="4" s="1"/>
  <c r="S235" i="19"/>
  <c r="R79" i="16"/>
  <c r="R108" i="4" s="1"/>
  <c r="T79" i="16"/>
  <c r="T108" i="4" s="1"/>
  <c r="X184" i="19"/>
  <c r="H81" i="16"/>
  <c r="H110" i="4" s="1"/>
  <c r="Y184" i="19"/>
  <c r="M102" i="16"/>
  <c r="M165" i="4" s="1"/>
  <c r="R103" i="16"/>
  <c r="R166" i="4" s="1"/>
  <c r="Q79" i="16"/>
  <c r="Q108" i="4" s="1"/>
  <c r="D61" i="19"/>
  <c r="D81" i="16" s="1"/>
  <c r="B167" i="19"/>
  <c r="P102" i="16"/>
  <c r="P165" i="4" s="1"/>
  <c r="B165" i="19"/>
  <c r="B184" i="19"/>
  <c r="R167" i="19"/>
  <c r="R102" i="16"/>
  <c r="R165" i="4" s="1"/>
  <c r="R165" i="19"/>
  <c r="R160" i="19" s="1"/>
  <c r="B168" i="19"/>
  <c r="I76" i="16"/>
  <c r="Y226" i="19"/>
  <c r="J76" i="16"/>
  <c r="E61" i="19"/>
  <c r="E81" i="16" s="1"/>
  <c r="R168" i="19"/>
  <c r="B171" i="19"/>
  <c r="U102" i="16"/>
  <c r="U165" i="4" s="1"/>
  <c r="B169" i="19"/>
  <c r="J171" i="19"/>
  <c r="B176" i="19"/>
  <c r="R171" i="19"/>
  <c r="B77" i="16"/>
  <c r="B76" i="16" s="1"/>
  <c r="L61" i="19"/>
  <c r="R169" i="19"/>
  <c r="B172" i="19"/>
  <c r="R176" i="19"/>
  <c r="B226" i="19"/>
  <c r="H5" i="19"/>
  <c r="R172" i="19"/>
  <c r="Y81" i="16"/>
  <c r="Y110" i="4" s="1"/>
  <c r="B197" i="18"/>
  <c r="H5" i="18"/>
  <c r="H97" i="16" s="1"/>
  <c r="H95" i="16" s="1"/>
  <c r="V97" i="16"/>
  <c r="V95" i="16" s="1"/>
  <c r="G178" i="18"/>
  <c r="H178" i="18"/>
  <c r="F197" i="18"/>
  <c r="L5" i="18"/>
  <c r="L97" i="16" s="1"/>
  <c r="O237" i="18"/>
  <c r="J178" i="18"/>
  <c r="B96" i="16"/>
  <c r="P237" i="18"/>
  <c r="C96" i="16"/>
  <c r="C95" i="16" s="1"/>
  <c r="J197" i="18"/>
  <c r="Y171" i="18"/>
  <c r="P235" i="18"/>
  <c r="O178" i="18"/>
  <c r="P178" i="18"/>
  <c r="N197" i="18"/>
  <c r="L95" i="16"/>
  <c r="E5" i="18"/>
  <c r="F5" i="18"/>
  <c r="R178" i="18"/>
  <c r="N96" i="16"/>
  <c r="X237" i="18"/>
  <c r="I5" i="18"/>
  <c r="I175" i="18" s="1"/>
  <c r="Q197" i="18"/>
  <c r="O96" i="16"/>
  <c r="J5" i="18"/>
  <c r="J174" i="18" s="1"/>
  <c r="R197" i="18"/>
  <c r="P96" i="16"/>
  <c r="Q96" i="16"/>
  <c r="M5" i="18"/>
  <c r="X235" i="18"/>
  <c r="N5" i="18"/>
  <c r="W178" i="18"/>
  <c r="X178" i="18"/>
  <c r="V197" i="18"/>
  <c r="Y197" i="18"/>
  <c r="B178" i="18"/>
  <c r="W91" i="16"/>
  <c r="W52" i="16"/>
  <c r="W61" i="4" s="1"/>
  <c r="W62" i="4"/>
  <c r="W135" i="4" s="1"/>
  <c r="X92" i="16"/>
  <c r="R63" i="4"/>
  <c r="R96" i="16"/>
  <c r="W97" i="16"/>
  <c r="W95" i="16" s="1"/>
  <c r="X163" i="17"/>
  <c r="H173" i="17"/>
  <c r="P190" i="17"/>
  <c r="P226" i="18"/>
  <c r="S96" i="16"/>
  <c r="S95" i="16" s="1"/>
  <c r="Y97" i="16"/>
  <c r="Y95" i="16" s="1"/>
  <c r="L5" i="17"/>
  <c r="H164" i="17"/>
  <c r="T96" i="16"/>
  <c r="T95" i="16" s="1"/>
  <c r="O5" i="17"/>
  <c r="O53" i="16" s="1"/>
  <c r="X173" i="17"/>
  <c r="X190" i="17"/>
  <c r="U96" i="16"/>
  <c r="P5" i="17"/>
  <c r="X164" i="17"/>
  <c r="H174" i="17"/>
  <c r="Y190" i="17"/>
  <c r="X53" i="16"/>
  <c r="R5" i="17"/>
  <c r="R217" i="19" s="1"/>
  <c r="H165" i="17"/>
  <c r="B5" i="18"/>
  <c r="S5" i="17"/>
  <c r="X174" i="17"/>
  <c r="T5" i="17"/>
  <c r="X165" i="17"/>
  <c r="H175" i="17"/>
  <c r="H166" i="17"/>
  <c r="X102" i="16"/>
  <c r="X165" i="4" s="1"/>
  <c r="X175" i="17"/>
  <c r="G5" i="18"/>
  <c r="G168" i="18" s="1"/>
  <c r="X166" i="17"/>
  <c r="H167" i="17"/>
  <c r="X167" i="17"/>
  <c r="H168" i="17"/>
  <c r="D96" i="16"/>
  <c r="D95" i="16" s="1"/>
  <c r="I184" i="17"/>
  <c r="O5" i="18"/>
  <c r="O175" i="18" s="1"/>
  <c r="C63" i="4"/>
  <c r="C136" i="4" s="1"/>
  <c r="E96" i="16"/>
  <c r="X168" i="17"/>
  <c r="J184" i="17"/>
  <c r="Q5" i="18"/>
  <c r="Q97" i="16" s="1"/>
  <c r="Q95" i="16" s="1"/>
  <c r="G235" i="18"/>
  <c r="F96" i="16"/>
  <c r="J97" i="16"/>
  <c r="J95" i="16" s="1"/>
  <c r="H169" i="17"/>
  <c r="Q184" i="17"/>
  <c r="R5" i="18"/>
  <c r="G96" i="16"/>
  <c r="R184" i="17"/>
  <c r="X169" i="17"/>
  <c r="Y184" i="17"/>
  <c r="U5" i="18"/>
  <c r="U217" i="18" s="1"/>
  <c r="G71" i="16"/>
  <c r="K103" i="16"/>
  <c r="K166" i="4" s="1"/>
  <c r="H170" i="17"/>
  <c r="H71" i="16"/>
  <c r="H161" i="17"/>
  <c r="I71" i="16"/>
  <c r="X170" i="17"/>
  <c r="I171" i="18"/>
  <c r="K71" i="16"/>
  <c r="H102" i="16"/>
  <c r="H165" i="4" s="1"/>
  <c r="B5" i="17"/>
  <c r="B169" i="17" s="1"/>
  <c r="X161" i="17"/>
  <c r="X160" i="17" s="1"/>
  <c r="H171" i="17"/>
  <c r="G52" i="16"/>
  <c r="G61" i="4" s="1"/>
  <c r="G134" i="4" s="1"/>
  <c r="L71" i="16"/>
  <c r="C5" i="17"/>
  <c r="C175" i="17" s="1"/>
  <c r="H162" i="17"/>
  <c r="H52" i="16"/>
  <c r="D5" i="17"/>
  <c r="X171" i="17"/>
  <c r="H172" i="17"/>
  <c r="M171" i="18"/>
  <c r="B9" i="4"/>
  <c r="B3" i="4"/>
  <c r="B128" i="4" s="1"/>
  <c r="F3" i="4"/>
  <c r="F128" i="4" s="1"/>
  <c r="Y39" i="4"/>
  <c r="C42" i="4"/>
  <c r="S42" i="4"/>
  <c r="W42" i="4"/>
  <c r="G63" i="4"/>
  <c r="G136" i="4" s="1"/>
  <c r="K64" i="4"/>
  <c r="K137" i="4" s="1"/>
  <c r="B109" i="4"/>
  <c r="Q111" i="4"/>
  <c r="H3" i="4"/>
  <c r="H128" i="4" s="1"/>
  <c r="O71" i="16"/>
  <c r="Y229" i="17"/>
  <c r="H136" i="4"/>
  <c r="L137" i="4"/>
  <c r="M101" i="16"/>
  <c r="M164" i="4" s="1"/>
  <c r="P71" i="16"/>
  <c r="S103" i="16"/>
  <c r="S166" i="4" s="1"/>
  <c r="F240" i="17"/>
  <c r="I136" i="4"/>
  <c r="M137" i="4"/>
  <c r="K3" i="4"/>
  <c r="K128" i="4" s="1"/>
  <c r="Q71" i="16"/>
  <c r="S90" i="16"/>
  <c r="J136" i="4"/>
  <c r="N137" i="4"/>
  <c r="L3" i="4"/>
  <c r="L128" i="4" s="1"/>
  <c r="R71" i="16"/>
  <c r="X217" i="17"/>
  <c r="H240" i="17"/>
  <c r="N33" i="4"/>
  <c r="K136" i="4"/>
  <c r="O137" i="4"/>
  <c r="H41" i="7"/>
  <c r="H38" i="7" s="1"/>
  <c r="H5" i="7" s="1"/>
  <c r="H52" i="7" s="1"/>
  <c r="B103" i="16"/>
  <c r="B166" i="4" s="1"/>
  <c r="I240" i="17"/>
  <c r="O33" i="4"/>
  <c r="H61" i="4"/>
  <c r="H134" i="4" s="1"/>
  <c r="L136" i="4"/>
  <c r="P137" i="4"/>
  <c r="I41" i="7"/>
  <c r="I38" i="7" s="1"/>
  <c r="I5" i="7" s="1"/>
  <c r="I52" i="7" s="1"/>
  <c r="B229" i="17"/>
  <c r="J240" i="17"/>
  <c r="P33" i="4"/>
  <c r="M63" i="4"/>
  <c r="M136" i="4" s="1"/>
  <c r="J41" i="7"/>
  <c r="J38" i="7" s="1"/>
  <c r="J5" i="7" s="1"/>
  <c r="J54" i="7" s="1"/>
  <c r="W89" i="16"/>
  <c r="V71" i="16"/>
  <c r="C229" i="17"/>
  <c r="K240" i="17"/>
  <c r="Q33" i="4"/>
  <c r="M134" i="4"/>
  <c r="N136" i="4"/>
  <c r="R137" i="4"/>
  <c r="S102" i="16"/>
  <c r="S165" i="4" s="1"/>
  <c r="L240" i="17"/>
  <c r="O136" i="4"/>
  <c r="S137" i="4"/>
  <c r="B102" i="16"/>
  <c r="B165" i="4" s="1"/>
  <c r="E229" i="17"/>
  <c r="W134" i="4"/>
  <c r="P136" i="4"/>
  <c r="T137" i="4"/>
  <c r="N240" i="17"/>
  <c r="Q136" i="4"/>
  <c r="U137" i="4"/>
  <c r="P92" i="16"/>
  <c r="C217" i="17"/>
  <c r="N30" i="4"/>
  <c r="S92" i="16"/>
  <c r="D217" i="17"/>
  <c r="P240" i="17"/>
  <c r="J103" i="16"/>
  <c r="J166" i="4" s="1"/>
  <c r="I229" i="17"/>
  <c r="Q240" i="17"/>
  <c r="J229" i="17"/>
  <c r="R240" i="17"/>
  <c r="I39" i="4"/>
  <c r="H62" i="4"/>
  <c r="H135" i="4" s="1"/>
  <c r="U63" i="4"/>
  <c r="U136" i="4" s="1"/>
  <c r="C111" i="4"/>
  <c r="L103" i="16"/>
  <c r="L166" i="4" s="1"/>
  <c r="H93" i="16"/>
  <c r="G217" i="17"/>
  <c r="K229" i="17"/>
  <c r="S240" i="17"/>
  <c r="H39" i="4"/>
  <c r="X64" i="4"/>
  <c r="X137" i="4" s="1"/>
  <c r="V136" i="4"/>
  <c r="M103" i="16"/>
  <c r="M166" i="4" s="1"/>
  <c r="H217" i="17"/>
  <c r="T240" i="17"/>
  <c r="S33" i="4"/>
  <c r="V137" i="4"/>
  <c r="P30" i="4"/>
  <c r="T63" i="4"/>
  <c r="T136" i="4" s="1"/>
  <c r="M135" i="4"/>
  <c r="W136" i="4"/>
  <c r="J102" i="16"/>
  <c r="J165" i="4" s="1"/>
  <c r="I217" i="17"/>
  <c r="M229" i="17"/>
  <c r="O30" i="4"/>
  <c r="J39" i="4"/>
  <c r="G62" i="4"/>
  <c r="G135" i="4" s="1"/>
  <c r="T42" i="4"/>
  <c r="X136" i="4"/>
  <c r="O103" i="16"/>
  <c r="O166" i="4" s="1"/>
  <c r="J217" i="17"/>
  <c r="V240" i="17"/>
  <c r="R136" i="4"/>
  <c r="W64" i="4"/>
  <c r="W137" i="4" s="1"/>
  <c r="U42" i="4"/>
  <c r="Y136" i="4"/>
  <c r="K217" i="17"/>
  <c r="M33" i="4"/>
  <c r="V42" i="4"/>
  <c r="Q229" i="17"/>
  <c r="Y240" i="17"/>
  <c r="Q217" i="17"/>
  <c r="U229" i="17"/>
  <c r="U253" i="15"/>
  <c r="U78" i="12"/>
  <c r="U107" i="4" s="1"/>
  <c r="X253" i="15"/>
  <c r="X78" i="12"/>
  <c r="X107" i="4" s="1"/>
  <c r="B253" i="15"/>
  <c r="B78" i="12"/>
  <c r="B107" i="4" s="1"/>
  <c r="K78" i="12"/>
  <c r="K107" i="4" s="1"/>
  <c r="R115" i="15"/>
  <c r="U105" i="4"/>
  <c r="S75" i="12"/>
  <c r="S104" i="4" s="1"/>
  <c r="S115" i="15"/>
  <c r="H101" i="12"/>
  <c r="H162" i="4" s="1"/>
  <c r="M78" i="12"/>
  <c r="M107" i="4" s="1"/>
  <c r="V105" i="4"/>
  <c r="Y98" i="12"/>
  <c r="Y159" i="4" s="1"/>
  <c r="I101" i="12"/>
  <c r="I162" i="4" s="1"/>
  <c r="Q71" i="12"/>
  <c r="Q70" i="12" s="1"/>
  <c r="P78" i="12"/>
  <c r="P107" i="4" s="1"/>
  <c r="S71" i="12"/>
  <c r="S70" i="12" s="1"/>
  <c r="Q78" i="12"/>
  <c r="Q107" i="4" s="1"/>
  <c r="Y105" i="4"/>
  <c r="U71" i="12"/>
  <c r="U70" i="12" s="1"/>
  <c r="Y71" i="12"/>
  <c r="Y70" i="12" s="1"/>
  <c r="C34" i="15"/>
  <c r="Y38" i="7"/>
  <c r="Y5" i="7" s="1"/>
  <c r="Y52" i="7" s="1"/>
  <c r="I73" i="12"/>
  <c r="I102" i="4" s="1"/>
  <c r="K34" i="15"/>
  <c r="M34" i="15"/>
  <c r="N34" i="15"/>
  <c r="O34" i="15"/>
  <c r="Q76" i="12"/>
  <c r="P34" i="15"/>
  <c r="U73" i="12"/>
  <c r="U102" i="4" s="1"/>
  <c r="W34" i="15"/>
  <c r="X34" i="15"/>
  <c r="O181" i="14"/>
  <c r="W181" i="14"/>
  <c r="T251" i="14"/>
  <c r="X261" i="14"/>
  <c r="G251" i="15"/>
  <c r="X261" i="15"/>
  <c r="G56" i="4"/>
  <c r="G131" i="4" s="1"/>
  <c r="Q224" i="13"/>
  <c r="H251" i="15"/>
  <c r="N65" i="12"/>
  <c r="R224" i="13"/>
  <c r="I251" i="15"/>
  <c r="R65" i="12"/>
  <c r="R57" i="4" s="1"/>
  <c r="S224" i="13"/>
  <c r="W224" i="13"/>
  <c r="J251" i="15"/>
  <c r="T224" i="13"/>
  <c r="K251" i="15"/>
  <c r="K56" i="4"/>
  <c r="K131" i="4" s="1"/>
  <c r="U224" i="13"/>
  <c r="L251" i="15"/>
  <c r="H56" i="4"/>
  <c r="H131" i="4" s="1"/>
  <c r="J56" i="4"/>
  <c r="J131" i="4" s="1"/>
  <c r="L56" i="4"/>
  <c r="L131" i="4" s="1"/>
  <c r="V224" i="13"/>
  <c r="B261" i="14"/>
  <c r="M251" i="15"/>
  <c r="B261" i="15"/>
  <c r="M56" i="4"/>
  <c r="M131" i="4" s="1"/>
  <c r="C261" i="14"/>
  <c r="N251" i="15"/>
  <c r="C261" i="15"/>
  <c r="X224" i="13"/>
  <c r="D261" i="14"/>
  <c r="O251" i="15"/>
  <c r="Y224" i="13"/>
  <c r="E261" i="14"/>
  <c r="P251" i="15"/>
  <c r="E261" i="15"/>
  <c r="L233" i="13"/>
  <c r="P243" i="13"/>
  <c r="T253" i="13"/>
  <c r="B251" i="14"/>
  <c r="F261" i="14"/>
  <c r="Q251" i="15"/>
  <c r="F261" i="15"/>
  <c r="M233" i="13"/>
  <c r="Q243" i="13"/>
  <c r="U253" i="13"/>
  <c r="C251" i="14"/>
  <c r="G261" i="14"/>
  <c r="R251" i="15"/>
  <c r="G261" i="15"/>
  <c r="W65" i="12"/>
  <c r="W57" i="4" s="1"/>
  <c r="W132" i="4" s="1"/>
  <c r="N233" i="13"/>
  <c r="R243" i="13"/>
  <c r="V253" i="13"/>
  <c r="D251" i="14"/>
  <c r="H261" i="14"/>
  <c r="S251" i="15"/>
  <c r="H261" i="15"/>
  <c r="S243" i="13"/>
  <c r="W253" i="13"/>
  <c r="E251" i="14"/>
  <c r="I261" i="14"/>
  <c r="T251" i="15"/>
  <c r="I261" i="15"/>
  <c r="L85" i="12"/>
  <c r="P233" i="13"/>
  <c r="T243" i="13"/>
  <c r="X253" i="13"/>
  <c r="B224" i="13"/>
  <c r="F251" i="14"/>
  <c r="J261" i="14"/>
  <c r="U251" i="15"/>
  <c r="J261" i="15"/>
  <c r="U243" i="13"/>
  <c r="C224" i="13"/>
  <c r="G251" i="14"/>
  <c r="K261" i="14"/>
  <c r="K261" i="15"/>
  <c r="J58" i="4"/>
  <c r="E60" i="4"/>
  <c r="E133" i="4" s="1"/>
  <c r="Y253" i="13"/>
  <c r="N58" i="4"/>
  <c r="R233" i="13"/>
  <c r="V243" i="13"/>
  <c r="H251" i="14"/>
  <c r="L261" i="14"/>
  <c r="W251" i="15"/>
  <c r="L58" i="4"/>
  <c r="L88" i="12"/>
  <c r="O58" i="4"/>
  <c r="S233" i="13"/>
  <c r="W243" i="13"/>
  <c r="I251" i="14"/>
  <c r="M261" i="14"/>
  <c r="X251" i="15"/>
  <c r="M261" i="15"/>
  <c r="K58" i="4"/>
  <c r="M58" i="4"/>
  <c r="P58" i="4"/>
  <c r="J251" i="14"/>
  <c r="N261" i="14"/>
  <c r="Y251" i="15"/>
  <c r="N261" i="15"/>
  <c r="Q233" i="13"/>
  <c r="Q58" i="4"/>
  <c r="K251" i="14"/>
  <c r="O261" i="14"/>
  <c r="O261" i="15"/>
  <c r="B251" i="15"/>
  <c r="C251" i="15"/>
  <c r="D251" i="15"/>
  <c r="U261" i="15"/>
  <c r="E251" i="15"/>
  <c r="K224" i="13"/>
  <c r="F251" i="15"/>
  <c r="E104" i="4"/>
  <c r="E73" i="12"/>
  <c r="E102" i="4" s="1"/>
  <c r="H104" i="4"/>
  <c r="H73" i="12"/>
  <c r="H102" i="4" s="1"/>
  <c r="N63" i="12"/>
  <c r="N55" i="4" s="1"/>
  <c r="N57" i="4"/>
  <c r="U30" i="4"/>
  <c r="V33" i="4"/>
  <c r="E39" i="4"/>
  <c r="H42" i="4"/>
  <c r="I103" i="4"/>
  <c r="N3" i="12"/>
  <c r="D31" i="12"/>
  <c r="V63" i="12"/>
  <c r="V55" i="4" s="1"/>
  <c r="V130" i="4" s="1"/>
  <c r="B65" i="12"/>
  <c r="B57" i="4" s="1"/>
  <c r="B132" i="4" s="1"/>
  <c r="T233" i="13"/>
  <c r="X243" i="13"/>
  <c r="E42" i="4"/>
  <c r="X133" i="4"/>
  <c r="V30" i="4"/>
  <c r="W33" i="4"/>
  <c r="K33" i="4"/>
  <c r="F39" i="4"/>
  <c r="I42" i="4"/>
  <c r="O3" i="12"/>
  <c r="V82" i="12"/>
  <c r="E31" i="12"/>
  <c r="C65" i="12"/>
  <c r="C57" i="4" s="1"/>
  <c r="C132" i="4" s="1"/>
  <c r="U233" i="13"/>
  <c r="Y243" i="13"/>
  <c r="U33" i="4"/>
  <c r="W30" i="4"/>
  <c r="X33" i="4"/>
  <c r="J42" i="4"/>
  <c r="P3" i="12"/>
  <c r="P5" i="4" s="1"/>
  <c r="W82" i="12"/>
  <c r="X63" i="12"/>
  <c r="D65" i="12"/>
  <c r="P101" i="12"/>
  <c r="P162" i="4" s="1"/>
  <c r="V233" i="13"/>
  <c r="B253" i="13"/>
  <c r="G42" i="4"/>
  <c r="X30" i="4"/>
  <c r="Y33" i="4"/>
  <c r="K42" i="4"/>
  <c r="P3" i="4"/>
  <c r="P128" i="4" s="1"/>
  <c r="Q3" i="12"/>
  <c r="Q5" i="4" s="1"/>
  <c r="X82" i="12"/>
  <c r="G31" i="12"/>
  <c r="Y63" i="12"/>
  <c r="E65" i="12"/>
  <c r="Q101" i="12"/>
  <c r="Q162" i="4" s="1"/>
  <c r="W233" i="13"/>
  <c r="C253" i="13"/>
  <c r="Q30" i="4"/>
  <c r="B133" i="4"/>
  <c r="M103" i="4"/>
  <c r="Q3" i="4"/>
  <c r="Q128" i="4" s="1"/>
  <c r="B38" i="7"/>
  <c r="B5" i="7" s="1"/>
  <c r="B52" i="7" s="1"/>
  <c r="R3" i="12"/>
  <c r="R5" i="4" s="1"/>
  <c r="F65" i="12"/>
  <c r="F57" i="4" s="1"/>
  <c r="F132" i="4" s="1"/>
  <c r="X233" i="13"/>
  <c r="D253" i="13"/>
  <c r="M101" i="12"/>
  <c r="M162" i="4" s="1"/>
  <c r="L42" i="4"/>
  <c r="M42" i="4"/>
  <c r="C133" i="4"/>
  <c r="G65" i="12"/>
  <c r="G86" i="12" s="1"/>
  <c r="O100" i="12"/>
  <c r="O161" i="4" s="1"/>
  <c r="Y233" i="13"/>
  <c r="E253" i="13"/>
  <c r="S30" i="4"/>
  <c r="D39" i="4"/>
  <c r="N42" i="4"/>
  <c r="D133" i="4"/>
  <c r="H65" i="12"/>
  <c r="P100" i="12"/>
  <c r="P161" i="4" s="1"/>
  <c r="B243" i="13"/>
  <c r="F253" i="13"/>
  <c r="R30" i="4"/>
  <c r="O42" i="4"/>
  <c r="P103" i="4"/>
  <c r="T3" i="4"/>
  <c r="T128" i="4" s="1"/>
  <c r="V3" i="12"/>
  <c r="V5" i="4" s="1"/>
  <c r="I65" i="12"/>
  <c r="I57" i="4" s="1"/>
  <c r="I132" i="4" s="1"/>
  <c r="Q100" i="12"/>
  <c r="Q161" i="4" s="1"/>
  <c r="U101" i="12"/>
  <c r="U162" i="4" s="1"/>
  <c r="C243" i="13"/>
  <c r="G253" i="13"/>
  <c r="P42" i="4"/>
  <c r="R56" i="4"/>
  <c r="R131" i="4" s="1"/>
  <c r="F38" i="7"/>
  <c r="F5" i="7" s="1"/>
  <c r="F52" i="7" s="1"/>
  <c r="X3" i="12"/>
  <c r="X5" i="4" s="1"/>
  <c r="D243" i="13"/>
  <c r="H253" i="13"/>
  <c r="R33" i="4"/>
  <c r="T33" i="4"/>
  <c r="C33" i="4"/>
  <c r="Q42" i="4"/>
  <c r="S56" i="4"/>
  <c r="S131" i="4" s="1"/>
  <c r="C59" i="4"/>
  <c r="B82" i="12"/>
  <c r="M31" i="12"/>
  <c r="K65" i="12"/>
  <c r="E243" i="13"/>
  <c r="I253" i="13"/>
  <c r="D42" i="4"/>
  <c r="R42" i="4"/>
  <c r="T56" i="4"/>
  <c r="T131" i="4" s="1"/>
  <c r="X57" i="4"/>
  <c r="X132" i="4" s="1"/>
  <c r="D59" i="4"/>
  <c r="H60" i="4"/>
  <c r="H133" i="4" s="1"/>
  <c r="N31" i="12"/>
  <c r="L65" i="12"/>
  <c r="X101" i="12"/>
  <c r="X162" i="4" s="1"/>
  <c r="B233" i="13"/>
  <c r="F243" i="13"/>
  <c r="J253" i="13"/>
  <c r="B33" i="4"/>
  <c r="U56" i="4"/>
  <c r="U131" i="4" s="1"/>
  <c r="Y57" i="4"/>
  <c r="Y132" i="4" s="1"/>
  <c r="I60" i="4"/>
  <c r="I133" i="4" s="1"/>
  <c r="K129" i="4"/>
  <c r="O31" i="12"/>
  <c r="M65" i="12"/>
  <c r="M86" i="12" s="1"/>
  <c r="U100" i="12"/>
  <c r="U161" i="4" s="1"/>
  <c r="Y101" i="12"/>
  <c r="Y162" i="4" s="1"/>
  <c r="C233" i="13"/>
  <c r="G243" i="13"/>
  <c r="K253" i="13"/>
  <c r="Y3" i="4"/>
  <c r="Y128" i="4" s="1"/>
  <c r="Y73" i="12"/>
  <c r="Y102" i="4" s="1"/>
  <c r="D233" i="13"/>
  <c r="H243" i="13"/>
  <c r="L253" i="13"/>
  <c r="F42" i="4"/>
  <c r="K38" i="7"/>
  <c r="K5" i="7" s="1"/>
  <c r="K52" i="7" s="1"/>
  <c r="O65" i="12"/>
  <c r="E233" i="13"/>
  <c r="I243" i="13"/>
  <c r="M253" i="13"/>
  <c r="D3" i="4"/>
  <c r="D128" i="4" s="1"/>
  <c r="P65" i="12"/>
  <c r="X100" i="12"/>
  <c r="X161" i="4" s="1"/>
  <c r="F233" i="13"/>
  <c r="J243" i="13"/>
  <c r="N253" i="13"/>
  <c r="C39" i="4"/>
  <c r="Y133" i="4"/>
  <c r="G33" i="4"/>
  <c r="E129" i="4"/>
  <c r="M38" i="7"/>
  <c r="M5" i="7" s="1"/>
  <c r="M55" i="7" s="1"/>
  <c r="H82" i="12"/>
  <c r="X31" i="12"/>
  <c r="Q65" i="12"/>
  <c r="Y100" i="12"/>
  <c r="Y161" i="4" s="1"/>
  <c r="G233" i="13"/>
  <c r="K243" i="13"/>
  <c r="O253" i="13"/>
  <c r="B39" i="4"/>
  <c r="E33" i="4"/>
  <c r="P39" i="4"/>
  <c r="Q39" i="4"/>
  <c r="R39" i="4"/>
  <c r="C58" i="4"/>
  <c r="S39" i="4"/>
  <c r="X56" i="4"/>
  <c r="X131" i="4" s="1"/>
  <c r="N7" i="4"/>
  <c r="T39" i="4"/>
  <c r="O7" i="4"/>
  <c r="I30" i="4"/>
  <c r="J33" i="4"/>
  <c r="U39" i="4"/>
  <c r="N38" i="7"/>
  <c r="N5" i="7" s="1"/>
  <c r="N52" i="7" s="1"/>
  <c r="H233" i="13"/>
  <c r="L243" i="13"/>
  <c r="P253" i="13"/>
  <c r="P7" i="4"/>
  <c r="J30" i="4"/>
  <c r="V39" i="4"/>
  <c r="G58" i="4"/>
  <c r="C38" i="7"/>
  <c r="C5" i="7" s="1"/>
  <c r="C54" i="7" s="1"/>
  <c r="O38" i="7"/>
  <c r="O5" i="7" s="1"/>
  <c r="O52" i="7" s="1"/>
  <c r="J82" i="12"/>
  <c r="K63" i="12"/>
  <c r="K55" i="4" s="1"/>
  <c r="K130" i="4" s="1"/>
  <c r="S65" i="12"/>
  <c r="I233" i="13"/>
  <c r="M243" i="13"/>
  <c r="Q253" i="13"/>
  <c r="T30" i="4"/>
  <c r="F33" i="4"/>
  <c r="H33" i="4"/>
  <c r="I33" i="4"/>
  <c r="E58" i="4"/>
  <c r="K30" i="4"/>
  <c r="W39" i="4"/>
  <c r="H58" i="4"/>
  <c r="P60" i="4"/>
  <c r="P133" i="4" s="1"/>
  <c r="D38" i="7"/>
  <c r="D5" i="7" s="1"/>
  <c r="D52" i="7" s="1"/>
  <c r="P38" i="7"/>
  <c r="P5" i="7" s="1"/>
  <c r="P53" i="7" s="1"/>
  <c r="L63" i="12"/>
  <c r="L55" i="4" s="1"/>
  <c r="L130" i="4" s="1"/>
  <c r="T65" i="12"/>
  <c r="T57" i="4" s="1"/>
  <c r="T132" i="4" s="1"/>
  <c r="J233" i="13"/>
  <c r="N243" i="13"/>
  <c r="R253" i="13"/>
  <c r="W133" i="4"/>
  <c r="I100" i="12"/>
  <c r="I161" i="4" s="1"/>
  <c r="C128" i="4"/>
  <c r="D33" i="4"/>
  <c r="W56" i="4"/>
  <c r="W131" i="4" s="1"/>
  <c r="D58" i="4"/>
  <c r="L38" i="7"/>
  <c r="L5" i="7" s="1"/>
  <c r="L53" i="7" s="1"/>
  <c r="H30" i="4"/>
  <c r="M60" i="4"/>
  <c r="M133" i="4" s="1"/>
  <c r="R7" i="4"/>
  <c r="L30" i="4"/>
  <c r="X39" i="4"/>
  <c r="I58" i="4"/>
  <c r="M59" i="4"/>
  <c r="Q60" i="4"/>
  <c r="Q133" i="4" s="1"/>
  <c r="E38" i="7"/>
  <c r="E5" i="7" s="1"/>
  <c r="E52" i="7" s="1"/>
  <c r="W31" i="12"/>
  <c r="U65" i="12"/>
  <c r="K233" i="13"/>
  <c r="O243" i="13"/>
  <c r="S253" i="13"/>
  <c r="T38" i="7"/>
  <c r="T5" i="7" s="1"/>
  <c r="T54" i="7" s="1"/>
  <c r="U38" i="7"/>
  <c r="U5" i="7" s="1"/>
  <c r="U55" i="7" s="1"/>
  <c r="V38" i="7"/>
  <c r="V5" i="7" s="1"/>
  <c r="V52" i="7" s="1"/>
  <c r="W38" i="7"/>
  <c r="W5" i="7" s="1"/>
  <c r="W52" i="7" s="1"/>
  <c r="E100" i="12"/>
  <c r="E161" i="4" s="1"/>
  <c r="O233" i="13"/>
  <c r="X38" i="7"/>
  <c r="X5" i="7" s="1"/>
  <c r="G100" i="12"/>
  <c r="G161" i="4" s="1"/>
  <c r="H100" i="12"/>
  <c r="H161" i="4" s="1"/>
  <c r="Y136" i="11"/>
  <c r="Y55" i="8"/>
  <c r="Y52" i="8"/>
  <c r="Y51" i="8" s="1"/>
  <c r="C136" i="11"/>
  <c r="C55" i="8"/>
  <c r="C100" i="4" s="1"/>
  <c r="D136" i="11"/>
  <c r="D55" i="8"/>
  <c r="D100" i="4" s="1"/>
  <c r="E136" i="11"/>
  <c r="E55" i="8"/>
  <c r="E100" i="4" s="1"/>
  <c r="G147" i="11"/>
  <c r="G56" i="8"/>
  <c r="G101" i="4" s="1"/>
  <c r="F136" i="11"/>
  <c r="F55" i="8"/>
  <c r="F100" i="4" s="1"/>
  <c r="H147" i="11"/>
  <c r="H56" i="8"/>
  <c r="H101" i="4" s="1"/>
  <c r="G136" i="11"/>
  <c r="G55" i="8"/>
  <c r="G52" i="8"/>
  <c r="G51" i="8" s="1"/>
  <c r="K55" i="8"/>
  <c r="K100" i="4" s="1"/>
  <c r="P5" i="11"/>
  <c r="O128" i="11"/>
  <c r="J55" i="8"/>
  <c r="J100" i="4" s="1"/>
  <c r="O5" i="11"/>
  <c r="L55" i="8"/>
  <c r="L100" i="4" s="1"/>
  <c r="Q5" i="11"/>
  <c r="H107" i="11"/>
  <c r="T66" i="8"/>
  <c r="T155" i="4" s="1"/>
  <c r="X67" i="8"/>
  <c r="X156" i="4" s="1"/>
  <c r="M55" i="8"/>
  <c r="M100" i="4" s="1"/>
  <c r="R5" i="11"/>
  <c r="Y67" i="8"/>
  <c r="Y156" i="4" s="1"/>
  <c r="S5" i="11"/>
  <c r="H108" i="11"/>
  <c r="U5" i="11"/>
  <c r="V5" i="11"/>
  <c r="H111" i="11"/>
  <c r="H100" i="4"/>
  <c r="H52" i="8"/>
  <c r="H51" i="8" s="1"/>
  <c r="W5" i="11"/>
  <c r="H109" i="11"/>
  <c r="I100" i="4"/>
  <c r="X5" i="11"/>
  <c r="I54" i="11"/>
  <c r="W128" i="11"/>
  <c r="T55" i="8"/>
  <c r="T100" i="4" s="1"/>
  <c r="O54" i="11"/>
  <c r="X128" i="11"/>
  <c r="H112" i="11"/>
  <c r="P54" i="11"/>
  <c r="Q54" i="11"/>
  <c r="W54" i="11"/>
  <c r="H113" i="11"/>
  <c r="S38" i="7"/>
  <c r="S5" i="7" s="1"/>
  <c r="S52" i="7" s="1"/>
  <c r="H66" i="8"/>
  <c r="H155" i="4" s="1"/>
  <c r="Q38" i="7"/>
  <c r="Q5" i="7" s="1"/>
  <c r="Q52" i="7" s="1"/>
  <c r="I66" i="8"/>
  <c r="I155" i="4" s="1"/>
  <c r="B55" i="8"/>
  <c r="B100" i="4" s="1"/>
  <c r="G128" i="11"/>
  <c r="H128" i="11"/>
  <c r="L66" i="8"/>
  <c r="L155" i="4" s="1"/>
  <c r="M66" i="8"/>
  <c r="M155" i="4" s="1"/>
  <c r="H105" i="11"/>
  <c r="N5" i="11"/>
  <c r="H106" i="11"/>
  <c r="X145" i="10"/>
  <c r="X145" i="11"/>
  <c r="Y145" i="10"/>
  <c r="Y145" i="11"/>
  <c r="B156" i="10"/>
  <c r="G53" i="4"/>
  <c r="C156" i="10"/>
  <c r="D156" i="10"/>
  <c r="E156" i="10"/>
  <c r="B145" i="10"/>
  <c r="F156" i="10"/>
  <c r="B145" i="11"/>
  <c r="C145" i="10"/>
  <c r="G156" i="10"/>
  <c r="C145" i="11"/>
  <c r="D145" i="10"/>
  <c r="H156" i="10"/>
  <c r="D145" i="11"/>
  <c r="D47" i="8"/>
  <c r="D52" i="4" s="1"/>
  <c r="E145" i="10"/>
  <c r="I156" i="10"/>
  <c r="E145" i="11"/>
  <c r="F145" i="10"/>
  <c r="F145" i="11"/>
  <c r="G145" i="11"/>
  <c r="B156" i="11"/>
  <c r="E53" i="4"/>
  <c r="H145" i="10"/>
  <c r="L156" i="10"/>
  <c r="H145" i="11"/>
  <c r="C156" i="11"/>
  <c r="J156" i="10"/>
  <c r="F47" i="8"/>
  <c r="F52" i="4" s="1"/>
  <c r="F129" i="4" s="1"/>
  <c r="K156" i="10"/>
  <c r="H47" i="8"/>
  <c r="I145" i="10"/>
  <c r="M156" i="10"/>
  <c r="I145" i="11"/>
  <c r="D156" i="11"/>
  <c r="G145" i="10"/>
  <c r="I47" i="8"/>
  <c r="J145" i="10"/>
  <c r="N156" i="10"/>
  <c r="J145" i="11"/>
  <c r="J47" i="8"/>
  <c r="J52" i="4" s="1"/>
  <c r="J129" i="4" s="1"/>
  <c r="K145" i="10"/>
  <c r="O156" i="10"/>
  <c r="K145" i="11"/>
  <c r="L47" i="8"/>
  <c r="L52" i="4" s="1"/>
  <c r="D129" i="4"/>
  <c r="L129" i="4"/>
  <c r="D17" i="8"/>
  <c r="M47" i="8"/>
  <c r="M52" i="4" s="1"/>
  <c r="E136" i="9"/>
  <c r="I147" i="9"/>
  <c r="E17" i="8"/>
  <c r="N47" i="8"/>
  <c r="N52" i="4" s="1"/>
  <c r="N129" i="4" s="1"/>
  <c r="F136" i="9"/>
  <c r="J147" i="9"/>
  <c r="R38" i="7"/>
  <c r="R5" i="7" s="1"/>
  <c r="R54" i="7" s="1"/>
  <c r="F17" i="8"/>
  <c r="O47" i="8"/>
  <c r="G136" i="9"/>
  <c r="K147" i="9"/>
  <c r="P47" i="8"/>
  <c r="H136" i="9"/>
  <c r="L147" i="9"/>
  <c r="H53" i="4"/>
  <c r="H17" i="8"/>
  <c r="Q47" i="8"/>
  <c r="I136" i="9"/>
  <c r="M147" i="9"/>
  <c r="I53" i="4"/>
  <c r="R47" i="8"/>
  <c r="R52" i="4" s="1"/>
  <c r="R129" i="4" s="1"/>
  <c r="J136" i="9"/>
  <c r="N147" i="9"/>
  <c r="S47" i="8"/>
  <c r="S52" i="4" s="1"/>
  <c r="S129" i="4" s="1"/>
  <c r="K136" i="9"/>
  <c r="O147" i="9"/>
  <c r="G52" i="4"/>
  <c r="K53" i="4"/>
  <c r="T47" i="8"/>
  <c r="T52" i="4" s="1"/>
  <c r="L136" i="9"/>
  <c r="P147" i="9"/>
  <c r="R3" i="4"/>
  <c r="R128" i="4" s="1"/>
  <c r="H52" i="4"/>
  <c r="L53" i="4"/>
  <c r="P54" i="4"/>
  <c r="L17" i="8"/>
  <c r="U47" i="8"/>
  <c r="U52" i="4" s="1"/>
  <c r="U129" i="4" s="1"/>
  <c r="Y66" i="8"/>
  <c r="Y155" i="4" s="1"/>
  <c r="M136" i="9"/>
  <c r="Q147" i="9"/>
  <c r="T4" i="4"/>
  <c r="J53" i="4"/>
  <c r="I52" i="4"/>
  <c r="I129" i="4" s="1"/>
  <c r="M53" i="4"/>
  <c r="Q54" i="4"/>
  <c r="M17" i="8"/>
  <c r="V47" i="8"/>
  <c r="V52" i="4" s="1"/>
  <c r="V129" i="4" s="1"/>
  <c r="N136" i="9"/>
  <c r="R147" i="9"/>
  <c r="V3" i="4"/>
  <c r="V128" i="4" s="1"/>
  <c r="N53" i="4"/>
  <c r="N17" i="8"/>
  <c r="W47" i="8"/>
  <c r="O136" i="9"/>
  <c r="S147" i="9"/>
  <c r="O53" i="4"/>
  <c r="X47" i="8"/>
  <c r="P136" i="9"/>
  <c r="T147" i="9"/>
  <c r="P17" i="8"/>
  <c r="Y47" i="8"/>
  <c r="Q136" i="9"/>
  <c r="U147" i="9"/>
  <c r="B66" i="8"/>
  <c r="B155" i="4" s="1"/>
  <c r="V147" i="9"/>
  <c r="C66" i="8"/>
  <c r="C155" i="4" s="1"/>
  <c r="G67" i="8"/>
  <c r="G156" i="4" s="1"/>
  <c r="S136" i="9"/>
  <c r="W147" i="9"/>
  <c r="S3" i="4"/>
  <c r="S128" i="4" s="1"/>
  <c r="P53" i="4"/>
  <c r="Q53" i="4"/>
  <c r="S53" i="4"/>
  <c r="W54" i="4"/>
  <c r="T136" i="9"/>
  <c r="X147" i="9"/>
  <c r="R53" i="4"/>
  <c r="T53" i="4"/>
  <c r="X54" i="4"/>
  <c r="T17" i="8"/>
  <c r="E66" i="8"/>
  <c r="E155" i="4" s="1"/>
  <c r="U136" i="9"/>
  <c r="Y147" i="9"/>
  <c r="U53" i="4"/>
  <c r="Y54" i="4"/>
  <c r="U17" i="8"/>
  <c r="B47" i="8"/>
  <c r="B52" i="4" s="1"/>
  <c r="B129" i="4" s="1"/>
  <c r="F66" i="8"/>
  <c r="F155" i="4" s="1"/>
  <c r="V136" i="9"/>
  <c r="R136" i="9"/>
  <c r="V53" i="4"/>
  <c r="V17" i="8"/>
  <c r="C47" i="8"/>
  <c r="C52" i="4" s="1"/>
  <c r="C129" i="4" s="1"/>
  <c r="W136" i="9"/>
  <c r="X136" i="9"/>
  <c r="D147" i="9"/>
  <c r="I47" i="6"/>
  <c r="R48" i="6"/>
  <c r="S48" i="6"/>
  <c r="L47" i="6"/>
  <c r="P48" i="6"/>
  <c r="Q48" i="6"/>
  <c r="U48" i="6"/>
  <c r="B46" i="6"/>
  <c r="G46" i="6"/>
  <c r="D46" i="6"/>
  <c r="H5" i="6"/>
  <c r="E46" i="6"/>
  <c r="R5" i="6"/>
  <c r="S5" i="6"/>
  <c r="U5" i="6"/>
  <c r="Y48" i="6"/>
  <c r="V47" i="6"/>
  <c r="W47" i="6"/>
  <c r="Y47" i="6"/>
  <c r="N46" i="6"/>
  <c r="B47" i="6"/>
  <c r="O46" i="6"/>
  <c r="I5" i="6"/>
  <c r="J5" i="6"/>
  <c r="N5" i="6"/>
  <c r="Q5" i="6"/>
  <c r="K5" i="6"/>
  <c r="O5" i="6"/>
  <c r="J48" i="6"/>
  <c r="G48" i="6"/>
  <c r="K48" i="6"/>
  <c r="L48" i="6"/>
  <c r="V5" i="6"/>
  <c r="W5" i="6"/>
  <c r="V88" i="4"/>
  <c r="Y45" i="6"/>
  <c r="W88" i="4"/>
  <c r="N42" i="6"/>
  <c r="R43" i="6"/>
  <c r="V44" i="6"/>
  <c r="X88" i="4"/>
  <c r="O42" i="6"/>
  <c r="S43" i="6"/>
  <c r="W44" i="6"/>
  <c r="L42" i="6"/>
  <c r="Q43" i="6"/>
  <c r="E27" i="5"/>
  <c r="E5" i="5" s="1"/>
  <c r="Y88" i="4"/>
  <c r="L5" i="6"/>
  <c r="P42" i="6"/>
  <c r="P43" i="6"/>
  <c r="U44" i="6"/>
  <c r="M5" i="6"/>
  <c r="Q42" i="6"/>
  <c r="U43" i="6"/>
  <c r="Y44" i="6"/>
  <c r="R42" i="6"/>
  <c r="V43" i="6"/>
  <c r="B45" i="6"/>
  <c r="S42" i="6"/>
  <c r="W43" i="6"/>
  <c r="U88" i="4"/>
  <c r="P5" i="6"/>
  <c r="D45" i="6"/>
  <c r="B88" i="4"/>
  <c r="U42" i="6"/>
  <c r="Y43" i="6"/>
  <c r="E45" i="6"/>
  <c r="I46" i="6"/>
  <c r="E47" i="6"/>
  <c r="K27" i="5"/>
  <c r="K5" i="5" s="1"/>
  <c r="C88" i="4"/>
  <c r="L27" i="5"/>
  <c r="D88" i="4"/>
  <c r="W42" i="6"/>
  <c r="G45" i="6"/>
  <c r="K46" i="6"/>
  <c r="G47" i="6"/>
  <c r="W48" i="6"/>
  <c r="M27" i="5"/>
  <c r="M5" i="5" s="1"/>
  <c r="E88" i="4"/>
  <c r="T5" i="6"/>
  <c r="X42" i="6"/>
  <c r="D44" i="6"/>
  <c r="L46" i="6"/>
  <c r="H47" i="6"/>
  <c r="X48" i="6"/>
  <c r="F88" i="4"/>
  <c r="Y42" i="6"/>
  <c r="I45" i="6"/>
  <c r="B43" i="6"/>
  <c r="J45" i="6"/>
  <c r="G44" i="6"/>
  <c r="K45" i="6"/>
  <c r="H88" i="4"/>
  <c r="I88" i="4"/>
  <c r="X5" i="6"/>
  <c r="D43" i="6"/>
  <c r="L45" i="6"/>
  <c r="J88" i="4"/>
  <c r="Y5" i="6"/>
  <c r="I44" i="6"/>
  <c r="S27" i="5"/>
  <c r="B42" i="6"/>
  <c r="J44" i="6"/>
  <c r="N45" i="6"/>
  <c r="R46" i="6"/>
  <c r="N47" i="6"/>
  <c r="B48" i="6"/>
  <c r="C42" i="6"/>
  <c r="G43" i="6"/>
  <c r="K44" i="6"/>
  <c r="D42" i="6"/>
  <c r="L44" i="6"/>
  <c r="P45" i="6"/>
  <c r="P47" i="6"/>
  <c r="D48" i="6"/>
  <c r="V27" i="5"/>
  <c r="E42" i="6"/>
  <c r="I43" i="6"/>
  <c r="M44" i="6"/>
  <c r="Q45" i="6"/>
  <c r="O88" i="4"/>
  <c r="B5" i="6"/>
  <c r="J43" i="6"/>
  <c r="N44" i="6"/>
  <c r="R45" i="6"/>
  <c r="X27" i="5"/>
  <c r="P88" i="4"/>
  <c r="C5" i="6"/>
  <c r="C45" i="6" s="1"/>
  <c r="G42" i="6"/>
  <c r="K43" i="6"/>
  <c r="O44" i="6"/>
  <c r="S45" i="6"/>
  <c r="Y27" i="5"/>
  <c r="Q88" i="4"/>
  <c r="D5" i="6"/>
  <c r="D47" i="6" s="1"/>
  <c r="L43" i="6"/>
  <c r="P44" i="6"/>
  <c r="R88" i="4"/>
  <c r="E5" i="6"/>
  <c r="I42" i="6"/>
  <c r="Q44" i="6"/>
  <c r="U45" i="6"/>
  <c r="S88" i="4"/>
  <c r="F5" i="6"/>
  <c r="J42" i="6"/>
  <c r="N43" i="6"/>
  <c r="R44" i="6"/>
  <c r="V45" i="6"/>
  <c r="T88" i="4"/>
  <c r="G5" i="6"/>
  <c r="S44" i="6"/>
  <c r="A1" i="51"/>
  <c r="A1" i="46"/>
  <c r="A1" i="50"/>
  <c r="A1" i="47"/>
  <c r="A1" i="49"/>
  <c r="A1" i="48"/>
  <c r="A1" i="44"/>
  <c r="A1" i="43"/>
  <c r="A1" i="45"/>
  <c r="A1" i="42"/>
  <c r="A1" i="41"/>
  <c r="A1" i="40"/>
  <c r="A1" i="38"/>
  <c r="A1" i="35"/>
  <c r="A1" i="39"/>
  <c r="A1" i="37"/>
  <c r="A1" i="36"/>
  <c r="A1" i="33"/>
  <c r="A1" i="32"/>
  <c r="A1" i="34"/>
  <c r="A1" i="31"/>
  <c r="A1" i="30"/>
  <c r="A1" i="29"/>
  <c r="A1" i="28"/>
  <c r="A1" i="27"/>
  <c r="A1" i="26"/>
  <c r="A1" i="25"/>
  <c r="A1" i="24"/>
  <c r="A1" i="23"/>
  <c r="A1" i="22"/>
  <c r="A1" i="19"/>
  <c r="A1" i="21"/>
  <c r="A1" i="20"/>
  <c r="A1" i="18"/>
  <c r="A1" i="17"/>
  <c r="A1" i="16"/>
  <c r="A1" i="15"/>
  <c r="A1" i="14"/>
  <c r="A1" i="13"/>
  <c r="A1" i="12"/>
  <c r="A1" i="11"/>
  <c r="A1" i="10"/>
  <c r="A1" i="9"/>
  <c r="A1" i="6"/>
  <c r="A1" i="8"/>
  <c r="A1" i="7"/>
  <c r="A1" i="5"/>
  <c r="A1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S5" i="5"/>
  <c r="S42" i="5" s="1"/>
  <c r="S48" i="5"/>
  <c r="C143" i="4"/>
  <c r="K143" i="4"/>
  <c r="S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L5" i="5"/>
  <c r="L44" i="5" s="1"/>
  <c r="L48" i="5"/>
  <c r="D143" i="4"/>
  <c r="L143" i="4"/>
  <c r="T143" i="4"/>
  <c r="D144" i="4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X5" i="5"/>
  <c r="X46" i="5" s="1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S45" i="5"/>
  <c r="S46" i="5"/>
  <c r="S47" i="5"/>
  <c r="Y5" i="5"/>
  <c r="Y45" i="5" s="1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L46" i="5"/>
  <c r="E62" i="8"/>
  <c r="E58" i="8"/>
  <c r="M62" i="8"/>
  <c r="M58" i="8"/>
  <c r="U62" i="8"/>
  <c r="U58" i="8"/>
  <c r="F62" i="8"/>
  <c r="F58" i="8"/>
  <c r="N62" i="8"/>
  <c r="N58" i="8"/>
  <c r="V62" i="8"/>
  <c r="V58" i="8"/>
  <c r="K128" i="11"/>
  <c r="I58" i="8"/>
  <c r="Q58" i="8"/>
  <c r="Y58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B54" i="11"/>
  <c r="B128" i="11" s="1"/>
  <c r="J54" i="11"/>
  <c r="R54" i="11"/>
  <c r="R128" i="11" s="1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I111" i="11"/>
  <c r="Q111" i="11"/>
  <c r="Y111" i="11"/>
  <c r="I112" i="11"/>
  <c r="Q112" i="11"/>
  <c r="Y112" i="11"/>
  <c r="I113" i="11"/>
  <c r="Q113" i="11"/>
  <c r="Y113" i="11"/>
  <c r="I115" i="11"/>
  <c r="Q115" i="11"/>
  <c r="Y115" i="11"/>
  <c r="I122" i="11"/>
  <c r="Q122" i="11"/>
  <c r="Y122" i="11"/>
  <c r="Q123" i="11"/>
  <c r="Y123" i="11"/>
  <c r="Q125" i="11"/>
  <c r="Y125" i="11"/>
  <c r="Q126" i="11"/>
  <c r="Y126" i="11"/>
  <c r="Q128" i="11"/>
  <c r="Y128" i="11"/>
  <c r="Q129" i="11"/>
  <c r="Y129" i="11"/>
  <c r="Q130" i="11"/>
  <c r="Y130" i="11"/>
  <c r="Q132" i="11"/>
  <c r="Y132" i="11"/>
  <c r="K156" i="11"/>
  <c r="W156" i="11"/>
  <c r="G3" i="12"/>
  <c r="T82" i="12"/>
  <c r="L87" i="12"/>
  <c r="B58" i="8"/>
  <c r="J58" i="8"/>
  <c r="R58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C54" i="11"/>
  <c r="C128" i="11" s="1"/>
  <c r="K54" i="11"/>
  <c r="S54" i="11"/>
  <c r="S128" i="11" s="1"/>
  <c r="B105" i="11"/>
  <c r="J105" i="11"/>
  <c r="R105" i="11"/>
  <c r="B106" i="11"/>
  <c r="J106" i="11"/>
  <c r="B107" i="11"/>
  <c r="J107" i="11"/>
  <c r="B108" i="11"/>
  <c r="J108" i="11"/>
  <c r="R108" i="11"/>
  <c r="B109" i="11"/>
  <c r="J109" i="11"/>
  <c r="R109" i="11"/>
  <c r="B111" i="11"/>
  <c r="J111" i="11"/>
  <c r="R111" i="11"/>
  <c r="B112" i="11"/>
  <c r="J112" i="11"/>
  <c r="R112" i="11"/>
  <c r="B113" i="11"/>
  <c r="J113" i="11"/>
  <c r="R113" i="11"/>
  <c r="B115" i="11"/>
  <c r="J115" i="11"/>
  <c r="R115" i="11"/>
  <c r="J128" i="11"/>
  <c r="L156" i="11"/>
  <c r="X156" i="11"/>
  <c r="I82" i="12"/>
  <c r="Q82" i="12"/>
  <c r="Y82" i="12"/>
  <c r="F97" i="12"/>
  <c r="F158" i="4" s="1"/>
  <c r="F85" i="12"/>
  <c r="N97" i="12"/>
  <c r="N158" i="4" s="1"/>
  <c r="N85" i="12"/>
  <c r="V97" i="12"/>
  <c r="V158" i="4" s="1"/>
  <c r="V85" i="12"/>
  <c r="N86" i="12"/>
  <c r="V98" i="12"/>
  <c r="V159" i="4" s="1"/>
  <c r="V86" i="12"/>
  <c r="F99" i="12"/>
  <c r="F160" i="4" s="1"/>
  <c r="F87" i="12"/>
  <c r="N99" i="12"/>
  <c r="N160" i="4" s="1"/>
  <c r="N87" i="12"/>
  <c r="V99" i="12"/>
  <c r="V160" i="4" s="1"/>
  <c r="V87" i="12"/>
  <c r="F100" i="12"/>
  <c r="F161" i="4" s="1"/>
  <c r="F88" i="12"/>
  <c r="N100" i="12"/>
  <c r="N161" i="4" s="1"/>
  <c r="N88" i="12"/>
  <c r="V100" i="12"/>
  <c r="V161" i="4" s="1"/>
  <c r="V88" i="12"/>
  <c r="F89" i="12"/>
  <c r="N89" i="12"/>
  <c r="V89" i="12"/>
  <c r="C85" i="12"/>
  <c r="S87" i="12"/>
  <c r="C58" i="8"/>
  <c r="K58" i="8"/>
  <c r="S58" i="8"/>
  <c r="C59" i="8"/>
  <c r="K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D54" i="11"/>
  <c r="L54" i="11"/>
  <c r="T54" i="11"/>
  <c r="C105" i="11"/>
  <c r="K105" i="11"/>
  <c r="C106" i="11"/>
  <c r="K106" i="11"/>
  <c r="C107" i="11"/>
  <c r="K107" i="11"/>
  <c r="S107" i="11"/>
  <c r="C108" i="11"/>
  <c r="K108" i="11"/>
  <c r="S108" i="11"/>
  <c r="C109" i="11"/>
  <c r="K109" i="11"/>
  <c r="S109" i="11"/>
  <c r="C111" i="11"/>
  <c r="K111" i="11"/>
  <c r="S111" i="11"/>
  <c r="C112" i="11"/>
  <c r="K112" i="11"/>
  <c r="S112" i="11"/>
  <c r="C113" i="11"/>
  <c r="K113" i="11"/>
  <c r="S113" i="11"/>
  <c r="C115" i="11"/>
  <c r="K115" i="11"/>
  <c r="O156" i="11"/>
  <c r="C82" i="12"/>
  <c r="D85" i="12"/>
  <c r="T87" i="12"/>
  <c r="D58" i="8"/>
  <c r="L58" i="8"/>
  <c r="T58" i="8"/>
  <c r="D59" i="8"/>
  <c r="T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E54" i="11"/>
  <c r="M54" i="11"/>
  <c r="U54" i="11"/>
  <c r="D105" i="11"/>
  <c r="L105" i="11"/>
  <c r="T105" i="11"/>
  <c r="D106" i="11"/>
  <c r="L106" i="11"/>
  <c r="T106" i="11"/>
  <c r="D107" i="11"/>
  <c r="L107" i="11"/>
  <c r="T107" i="11"/>
  <c r="D108" i="11"/>
  <c r="L108" i="11"/>
  <c r="T108" i="11"/>
  <c r="D109" i="11"/>
  <c r="L109" i="11"/>
  <c r="T109" i="11"/>
  <c r="D111" i="11"/>
  <c r="L111" i="11"/>
  <c r="T111" i="11"/>
  <c r="D112" i="11"/>
  <c r="L112" i="11"/>
  <c r="T112" i="11"/>
  <c r="D113" i="11"/>
  <c r="L113" i="11"/>
  <c r="T113" i="11"/>
  <c r="D115" i="11"/>
  <c r="L115" i="11"/>
  <c r="T115" i="11"/>
  <c r="T128" i="11"/>
  <c r="P156" i="11"/>
  <c r="J3" i="12"/>
  <c r="D82" i="12"/>
  <c r="K85" i="12"/>
  <c r="E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F54" i="11"/>
  <c r="N54" i="11"/>
  <c r="N128" i="11" s="1"/>
  <c r="V54" i="11"/>
  <c r="V128" i="11" s="1"/>
  <c r="E105" i="11"/>
  <c r="M105" i="11"/>
  <c r="E106" i="11"/>
  <c r="M106" i="11"/>
  <c r="U106" i="11"/>
  <c r="E107" i="11"/>
  <c r="M107" i="11"/>
  <c r="U107" i="11"/>
  <c r="E108" i="11"/>
  <c r="M108" i="11"/>
  <c r="U108" i="11"/>
  <c r="E109" i="11"/>
  <c r="M109" i="11"/>
  <c r="U109" i="11"/>
  <c r="E111" i="11"/>
  <c r="M111" i="11"/>
  <c r="U111" i="11"/>
  <c r="E112" i="11"/>
  <c r="M112" i="11"/>
  <c r="U112" i="11"/>
  <c r="E113" i="11"/>
  <c r="M113" i="11"/>
  <c r="E115" i="11"/>
  <c r="M115" i="11"/>
  <c r="G156" i="11"/>
  <c r="I97" i="12"/>
  <c r="I158" i="4" s="1"/>
  <c r="I85" i="12"/>
  <c r="Q97" i="12"/>
  <c r="Q158" i="4" s="1"/>
  <c r="Q85" i="12"/>
  <c r="Y97" i="12"/>
  <c r="Y158" i="4" s="1"/>
  <c r="Y85" i="12"/>
  <c r="I98" i="12"/>
  <c r="I159" i="4" s="1"/>
  <c r="I86" i="12"/>
  <c r="Q86" i="12"/>
  <c r="E101" i="16"/>
  <c r="E164" i="4" s="1"/>
  <c r="E91" i="16"/>
  <c r="E52" i="16"/>
  <c r="F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F105" i="11"/>
  <c r="N105" i="11"/>
  <c r="F106" i="11"/>
  <c r="N106" i="11"/>
  <c r="V106" i="11"/>
  <c r="F107" i="11"/>
  <c r="N107" i="11"/>
  <c r="V107" i="11"/>
  <c r="F108" i="11"/>
  <c r="N108" i="11"/>
  <c r="V108" i="11"/>
  <c r="F109" i="11"/>
  <c r="N109" i="11"/>
  <c r="V109" i="11"/>
  <c r="F111" i="11"/>
  <c r="N111" i="11"/>
  <c r="F112" i="11"/>
  <c r="N112" i="11"/>
  <c r="F113" i="11"/>
  <c r="N113" i="11"/>
  <c r="F115" i="11"/>
  <c r="N115" i="11"/>
  <c r="H156" i="11"/>
  <c r="E82" i="12"/>
  <c r="E3" i="12"/>
  <c r="M82" i="12"/>
  <c r="M3" i="12"/>
  <c r="U82" i="12"/>
  <c r="U3" i="12"/>
  <c r="B97" i="12"/>
  <c r="B158" i="4" s="1"/>
  <c r="B85" i="12"/>
  <c r="J97" i="12"/>
  <c r="J158" i="4" s="1"/>
  <c r="J85" i="12"/>
  <c r="R97" i="12"/>
  <c r="R158" i="4" s="1"/>
  <c r="R85" i="12"/>
  <c r="J86" i="12"/>
  <c r="B99" i="12"/>
  <c r="B160" i="4" s="1"/>
  <c r="B87" i="12"/>
  <c r="J99" i="12"/>
  <c r="J160" i="4" s="1"/>
  <c r="J87" i="12"/>
  <c r="R99" i="12"/>
  <c r="R160" i="4" s="1"/>
  <c r="R87" i="12"/>
  <c r="B100" i="12"/>
  <c r="B161" i="4" s="1"/>
  <c r="B88" i="12"/>
  <c r="J100" i="12"/>
  <c r="J161" i="4" s="1"/>
  <c r="J88" i="12"/>
  <c r="R100" i="12"/>
  <c r="R161" i="4" s="1"/>
  <c r="R88" i="12"/>
  <c r="B101" i="12"/>
  <c r="B162" i="4" s="1"/>
  <c r="B89" i="12"/>
  <c r="J101" i="12"/>
  <c r="J162" i="4" s="1"/>
  <c r="J89" i="12"/>
  <c r="R89" i="12"/>
  <c r="K82" i="12"/>
  <c r="S85" i="12"/>
  <c r="C87" i="12"/>
  <c r="G58" i="8"/>
  <c r="O58" i="8"/>
  <c r="W58" i="8"/>
  <c r="G59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E156" i="11"/>
  <c r="M156" i="11"/>
  <c r="U156" i="11"/>
  <c r="G105" i="11"/>
  <c r="O105" i="11"/>
  <c r="W105" i="11"/>
  <c r="G106" i="11"/>
  <c r="G107" i="11"/>
  <c r="G108" i="11"/>
  <c r="G109" i="11"/>
  <c r="G111" i="11"/>
  <c r="G112" i="11"/>
  <c r="O112" i="11"/>
  <c r="W112" i="11"/>
  <c r="G113" i="11"/>
  <c r="W113" i="11"/>
  <c r="G115" i="11"/>
  <c r="O115" i="11"/>
  <c r="W115" i="11"/>
  <c r="G122" i="11"/>
  <c r="O122" i="11"/>
  <c r="W122" i="11"/>
  <c r="G123" i="11"/>
  <c r="O123" i="11"/>
  <c r="W123" i="11"/>
  <c r="G125" i="11"/>
  <c r="O125" i="11"/>
  <c r="W125" i="11"/>
  <c r="G126" i="11"/>
  <c r="O126" i="11"/>
  <c r="W126" i="11"/>
  <c r="G129" i="11"/>
  <c r="O129" i="11"/>
  <c r="W129" i="11"/>
  <c r="G130" i="11"/>
  <c r="O130" i="11"/>
  <c r="W130" i="11"/>
  <c r="G132" i="11"/>
  <c r="O132" i="11"/>
  <c r="W132" i="11"/>
  <c r="W3" i="12"/>
  <c r="S98" i="12"/>
  <c r="S159" i="4" s="1"/>
  <c r="C100" i="12"/>
  <c r="C161" i="4" s="1"/>
  <c r="K100" i="12"/>
  <c r="K161" i="4" s="1"/>
  <c r="K88" i="12"/>
  <c r="S100" i="12"/>
  <c r="S161" i="4" s="1"/>
  <c r="S88" i="12"/>
  <c r="C101" i="12"/>
  <c r="C162" i="4" s="1"/>
  <c r="C89" i="12"/>
  <c r="K101" i="12"/>
  <c r="K162" i="4" s="1"/>
  <c r="K89" i="12"/>
  <c r="S89" i="12"/>
  <c r="L82" i="12"/>
  <c r="T85" i="12"/>
  <c r="D87" i="12"/>
  <c r="D253" i="15"/>
  <c r="D220" i="15"/>
  <c r="D218" i="15"/>
  <c r="D217" i="15"/>
  <c r="D214" i="15"/>
  <c r="D213" i="15"/>
  <c r="D211" i="15"/>
  <c r="D210" i="15"/>
  <c r="D209" i="15"/>
  <c r="L253" i="15"/>
  <c r="L220" i="15"/>
  <c r="L218" i="15"/>
  <c r="L217" i="15"/>
  <c r="L214" i="15"/>
  <c r="L213" i="15"/>
  <c r="L211" i="15"/>
  <c r="L210" i="15"/>
  <c r="L209" i="15"/>
  <c r="T253" i="15"/>
  <c r="T220" i="15"/>
  <c r="T218" i="15"/>
  <c r="T217" i="15"/>
  <c r="T214" i="15"/>
  <c r="T213" i="15"/>
  <c r="T211" i="15"/>
  <c r="T210" i="15"/>
  <c r="T209" i="15"/>
  <c r="H58" i="8"/>
  <c r="P58" i="8"/>
  <c r="X58" i="8"/>
  <c r="H59" i="8"/>
  <c r="P59" i="8"/>
  <c r="X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F156" i="11"/>
  <c r="N156" i="11"/>
  <c r="V156" i="11"/>
  <c r="H115" i="11"/>
  <c r="H122" i="11"/>
  <c r="P122" i="11"/>
  <c r="X122" i="11"/>
  <c r="H123" i="11"/>
  <c r="P123" i="11"/>
  <c r="X123" i="11"/>
  <c r="H125" i="11"/>
  <c r="P125" i="11"/>
  <c r="X125" i="11"/>
  <c r="H126" i="11"/>
  <c r="P126" i="11"/>
  <c r="X126" i="11"/>
  <c r="H129" i="11"/>
  <c r="P129" i="11"/>
  <c r="X129" i="11"/>
  <c r="H130" i="11"/>
  <c r="P130" i="11"/>
  <c r="X130" i="11"/>
  <c r="H132" i="11"/>
  <c r="P132" i="11"/>
  <c r="X132" i="11"/>
  <c r="D100" i="12"/>
  <c r="D161" i="4" s="1"/>
  <c r="L100" i="12"/>
  <c r="L161" i="4" s="1"/>
  <c r="T100" i="12"/>
  <c r="T161" i="4" s="1"/>
  <c r="T88" i="12"/>
  <c r="D101" i="12"/>
  <c r="D162" i="4" s="1"/>
  <c r="D89" i="12"/>
  <c r="L101" i="12"/>
  <c r="L162" i="4" s="1"/>
  <c r="L89" i="12"/>
  <c r="T101" i="12"/>
  <c r="T162" i="4" s="1"/>
  <c r="T89" i="12"/>
  <c r="S82" i="12"/>
  <c r="C86" i="12"/>
  <c r="K87" i="12"/>
  <c r="G85" i="12"/>
  <c r="O85" i="12"/>
  <c r="W85" i="12"/>
  <c r="O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F115" i="15"/>
  <c r="F216" i="15" s="1"/>
  <c r="N115" i="15"/>
  <c r="N216" i="15" s="1"/>
  <c r="V115" i="15"/>
  <c r="D181" i="15"/>
  <c r="L181" i="15"/>
  <c r="T181" i="15"/>
  <c r="D199" i="15"/>
  <c r="L199" i="15"/>
  <c r="T199" i="15"/>
  <c r="D216" i="15"/>
  <c r="L216" i="15"/>
  <c r="T216" i="15"/>
  <c r="D261" i="15"/>
  <c r="L261" i="15"/>
  <c r="T261" i="15"/>
  <c r="E90" i="16"/>
  <c r="G91" i="16"/>
  <c r="U92" i="16"/>
  <c r="W93" i="16"/>
  <c r="G101" i="16"/>
  <c r="G164" i="4" s="1"/>
  <c r="W101" i="16"/>
  <c r="W164" i="4" s="1"/>
  <c r="O102" i="16"/>
  <c r="O165" i="4" s="1"/>
  <c r="G103" i="16"/>
  <c r="G166" i="4" s="1"/>
  <c r="X103" i="16"/>
  <c r="X166" i="4" s="1"/>
  <c r="H172" i="18"/>
  <c r="H168" i="18"/>
  <c r="H164" i="18"/>
  <c r="H175" i="18"/>
  <c r="H167" i="18"/>
  <c r="H163" i="18"/>
  <c r="H217" i="18"/>
  <c r="H174" i="18"/>
  <c r="H170" i="18"/>
  <c r="H162" i="18"/>
  <c r="H173" i="18"/>
  <c r="H169" i="18"/>
  <c r="H165" i="18"/>
  <c r="H161" i="18"/>
  <c r="H171" i="18"/>
  <c r="H85" i="12"/>
  <c r="P85" i="12"/>
  <c r="X85" i="12"/>
  <c r="H86" i="12"/>
  <c r="X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G115" i="15"/>
  <c r="G216" i="15" s="1"/>
  <c r="O115" i="15"/>
  <c r="W115" i="15"/>
  <c r="E181" i="15"/>
  <c r="M181" i="15"/>
  <c r="U181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I102" i="16"/>
  <c r="I165" i="4" s="1"/>
  <c r="I92" i="16"/>
  <c r="Q102" i="16"/>
  <c r="Q165" i="4" s="1"/>
  <c r="Q92" i="16"/>
  <c r="Y102" i="16"/>
  <c r="Y165" i="4" s="1"/>
  <c r="Y92" i="16"/>
  <c r="I103" i="16"/>
  <c r="I166" i="4" s="1"/>
  <c r="I93" i="16"/>
  <c r="Q103" i="16"/>
  <c r="Q166" i="4" s="1"/>
  <c r="Q93" i="16"/>
  <c r="Y103" i="16"/>
  <c r="Y166" i="4" s="1"/>
  <c r="Y93" i="16"/>
  <c r="F71" i="16"/>
  <c r="X71" i="16"/>
  <c r="H91" i="16"/>
  <c r="U91" i="16"/>
  <c r="W92" i="16"/>
  <c r="L93" i="16"/>
  <c r="B217" i="19"/>
  <c r="B175" i="17"/>
  <c r="B174" i="17"/>
  <c r="B173" i="17"/>
  <c r="B172" i="17"/>
  <c r="B170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D229" i="17"/>
  <c r="L229" i="17"/>
  <c r="T229" i="17"/>
  <c r="E240" i="17"/>
  <c r="M240" i="17"/>
  <c r="U240" i="17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199" i="14"/>
  <c r="O199" i="14"/>
  <c r="W199" i="14"/>
  <c r="G216" i="14"/>
  <c r="O216" i="14"/>
  <c r="W216" i="14"/>
  <c r="F181" i="15"/>
  <c r="N181" i="15"/>
  <c r="V181" i="15"/>
  <c r="F199" i="15"/>
  <c r="N199" i="15"/>
  <c r="V199" i="15"/>
  <c r="V216" i="15"/>
  <c r="U90" i="16"/>
  <c r="L92" i="16"/>
  <c r="M93" i="16"/>
  <c r="C169" i="17"/>
  <c r="C167" i="17"/>
  <c r="C165" i="17"/>
  <c r="C164" i="17"/>
  <c r="C163" i="17"/>
  <c r="C162" i="17"/>
  <c r="C161" i="17"/>
  <c r="C53" i="16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181" i="15"/>
  <c r="O181" i="15"/>
  <c r="W181" i="15"/>
  <c r="G199" i="15"/>
  <c r="O199" i="15"/>
  <c r="W199" i="15"/>
  <c r="O216" i="15"/>
  <c r="U52" i="16"/>
  <c r="M92" i="16"/>
  <c r="O93" i="16"/>
  <c r="D102" i="16"/>
  <c r="D165" i="4" s="1"/>
  <c r="T102" i="16"/>
  <c r="T165" i="4" s="1"/>
  <c r="F229" i="17"/>
  <c r="N229" i="17"/>
  <c r="V229" i="17"/>
  <c r="G240" i="17"/>
  <c r="O240" i="17"/>
  <c r="W240" i="17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181" i="15"/>
  <c r="P181" i="15"/>
  <c r="X181" i="15"/>
  <c r="H199" i="15"/>
  <c r="P199" i="15"/>
  <c r="X199" i="15"/>
  <c r="H209" i="15"/>
  <c r="P209" i="15"/>
  <c r="X209" i="15"/>
  <c r="H210" i="15"/>
  <c r="P210" i="15"/>
  <c r="X210" i="15"/>
  <c r="H211" i="15"/>
  <c r="P211" i="15"/>
  <c r="X211" i="15"/>
  <c r="H213" i="15"/>
  <c r="P213" i="15"/>
  <c r="X213" i="15"/>
  <c r="H214" i="15"/>
  <c r="P214" i="15"/>
  <c r="X214" i="15"/>
  <c r="H216" i="15"/>
  <c r="P216" i="15"/>
  <c r="X216" i="15"/>
  <c r="H217" i="15"/>
  <c r="P217" i="15"/>
  <c r="X217" i="15"/>
  <c r="H218" i="15"/>
  <c r="P218" i="15"/>
  <c r="X218" i="15"/>
  <c r="H220" i="15"/>
  <c r="P220" i="15"/>
  <c r="X220" i="15"/>
  <c r="M91" i="16"/>
  <c r="D93" i="16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S53" i="16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181" i="15"/>
  <c r="Q181" i="15"/>
  <c r="Y181" i="15"/>
  <c r="I199" i="15"/>
  <c r="Q199" i="15"/>
  <c r="Y199" i="15"/>
  <c r="I209" i="15"/>
  <c r="Q209" i="15"/>
  <c r="Y209" i="15"/>
  <c r="I210" i="15"/>
  <c r="Q210" i="15"/>
  <c r="Y210" i="15"/>
  <c r="I211" i="15"/>
  <c r="Q211" i="15"/>
  <c r="Y211" i="15"/>
  <c r="I213" i="15"/>
  <c r="Q213" i="15"/>
  <c r="Y213" i="15"/>
  <c r="I214" i="15"/>
  <c r="Q214" i="15"/>
  <c r="Y214" i="15"/>
  <c r="I216" i="15"/>
  <c r="Q216" i="15"/>
  <c r="Y216" i="15"/>
  <c r="I217" i="15"/>
  <c r="Q217" i="15"/>
  <c r="Y217" i="15"/>
  <c r="I218" i="15"/>
  <c r="Q218" i="15"/>
  <c r="Y218" i="15"/>
  <c r="I220" i="15"/>
  <c r="Q220" i="15"/>
  <c r="Y220" i="15"/>
  <c r="J71" i="16"/>
  <c r="M90" i="16"/>
  <c r="D92" i="16"/>
  <c r="E93" i="16"/>
  <c r="F5" i="17"/>
  <c r="F226" i="17"/>
  <c r="F217" i="17" s="1"/>
  <c r="F171" i="17"/>
  <c r="N5" i="17"/>
  <c r="N217" i="19" s="1"/>
  <c r="N226" i="17"/>
  <c r="N217" i="17" s="1"/>
  <c r="N171" i="17"/>
  <c r="V5" i="17"/>
  <c r="V171" i="17" s="1"/>
  <c r="V226" i="17"/>
  <c r="V217" i="17" s="1"/>
  <c r="E85" i="12"/>
  <c r="M85" i="12"/>
  <c r="U85" i="12"/>
  <c r="E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B34" i="15"/>
  <c r="J34" i="15"/>
  <c r="R34" i="15"/>
  <c r="B181" i="15"/>
  <c r="J181" i="15"/>
  <c r="R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F92" i="16"/>
  <c r="N102" i="16"/>
  <c r="N165" i="4" s="1"/>
  <c r="N92" i="16"/>
  <c r="V92" i="16"/>
  <c r="F103" i="16"/>
  <c r="F166" i="4" s="1"/>
  <c r="F93" i="16"/>
  <c r="N103" i="16"/>
  <c r="N166" i="4" s="1"/>
  <c r="N93" i="16"/>
  <c r="V103" i="16"/>
  <c r="V166" i="4" s="1"/>
  <c r="V93" i="16"/>
  <c r="B71" i="16"/>
  <c r="E92" i="16"/>
  <c r="T93" i="16"/>
  <c r="J217" i="19"/>
  <c r="J175" i="17"/>
  <c r="J174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J160" i="17" s="1"/>
  <c r="J53" i="16"/>
  <c r="W175" i="17"/>
  <c r="W174" i="17"/>
  <c r="W173" i="17"/>
  <c r="W172" i="17"/>
  <c r="W171" i="17"/>
  <c r="W170" i="17"/>
  <c r="W169" i="17"/>
  <c r="W168" i="17"/>
  <c r="W167" i="17"/>
  <c r="W166" i="17"/>
  <c r="W165" i="17"/>
  <c r="W164" i="17"/>
  <c r="W163" i="17"/>
  <c r="W162" i="17"/>
  <c r="W161" i="17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181" i="15"/>
  <c r="K181" i="15"/>
  <c r="S181" i="15"/>
  <c r="C199" i="15"/>
  <c r="K199" i="15"/>
  <c r="S199" i="15"/>
  <c r="C209" i="15"/>
  <c r="K209" i="15"/>
  <c r="C210" i="15"/>
  <c r="K210" i="15"/>
  <c r="S210" i="15"/>
  <c r="C211" i="15"/>
  <c r="K211" i="15"/>
  <c r="S211" i="15"/>
  <c r="C213" i="15"/>
  <c r="K213" i="15"/>
  <c r="S213" i="15"/>
  <c r="C214" i="15"/>
  <c r="K214" i="15"/>
  <c r="S214" i="15"/>
  <c r="C216" i="15"/>
  <c r="K216" i="15"/>
  <c r="S216" i="15"/>
  <c r="C217" i="15"/>
  <c r="K217" i="15"/>
  <c r="S217" i="15"/>
  <c r="C218" i="15"/>
  <c r="K218" i="15"/>
  <c r="S218" i="15"/>
  <c r="C220" i="15"/>
  <c r="K220" i="15"/>
  <c r="S220" i="15"/>
  <c r="U93" i="16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K53" i="16"/>
  <c r="D161" i="17"/>
  <c r="L161" i="17"/>
  <c r="T161" i="17"/>
  <c r="D162" i="17"/>
  <c r="T162" i="17"/>
  <c r="D163" i="17"/>
  <c r="T163" i="17"/>
  <c r="D164" i="17"/>
  <c r="L164" i="17"/>
  <c r="T164" i="17"/>
  <c r="D165" i="17"/>
  <c r="L165" i="17"/>
  <c r="T165" i="17"/>
  <c r="D166" i="17"/>
  <c r="L166" i="17"/>
  <c r="T166" i="17"/>
  <c r="D167" i="17"/>
  <c r="L167" i="17"/>
  <c r="T167" i="17"/>
  <c r="D168" i="17"/>
  <c r="L168" i="17"/>
  <c r="T168" i="17"/>
  <c r="D169" i="17"/>
  <c r="L169" i="17"/>
  <c r="T169" i="17"/>
  <c r="D170" i="17"/>
  <c r="L170" i="17"/>
  <c r="T170" i="17"/>
  <c r="D171" i="17"/>
  <c r="L171" i="17"/>
  <c r="T171" i="17"/>
  <c r="D172" i="17"/>
  <c r="T172" i="17"/>
  <c r="D173" i="17"/>
  <c r="L173" i="17"/>
  <c r="T173" i="17"/>
  <c r="D174" i="17"/>
  <c r="L174" i="17"/>
  <c r="T174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C217" i="18"/>
  <c r="C175" i="18"/>
  <c r="C174" i="18"/>
  <c r="C173" i="18"/>
  <c r="C172" i="18"/>
  <c r="C170" i="18"/>
  <c r="C169" i="18"/>
  <c r="C168" i="18"/>
  <c r="C167" i="18"/>
  <c r="C165" i="18"/>
  <c r="C164" i="18"/>
  <c r="C163" i="18"/>
  <c r="C162" i="18"/>
  <c r="C161" i="18"/>
  <c r="K217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S217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S161" i="18"/>
  <c r="B226" i="18"/>
  <c r="J226" i="18"/>
  <c r="R226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G161" i="18"/>
  <c r="E162" i="18"/>
  <c r="O162" i="18"/>
  <c r="Y162" i="18"/>
  <c r="M163" i="18"/>
  <c r="W163" i="18"/>
  <c r="E166" i="18"/>
  <c r="Y166" i="18"/>
  <c r="M167" i="18"/>
  <c r="W167" i="18"/>
  <c r="U168" i="18"/>
  <c r="G169" i="18"/>
  <c r="Q169" i="18"/>
  <c r="E170" i="18"/>
  <c r="Y170" i="18"/>
  <c r="W171" i="18"/>
  <c r="I172" i="18"/>
  <c r="G173" i="18"/>
  <c r="Y174" i="18"/>
  <c r="W175" i="18"/>
  <c r="W217" i="18"/>
  <c r="X223" i="18"/>
  <c r="P217" i="19"/>
  <c r="J226" i="19"/>
  <c r="R226" i="19"/>
  <c r="H235" i="19"/>
  <c r="P235" i="19"/>
  <c r="G237" i="19"/>
  <c r="O237" i="19"/>
  <c r="W237" i="19"/>
  <c r="Q246" i="19"/>
  <c r="Y246" i="19"/>
  <c r="H248" i="19"/>
  <c r="X248" i="19"/>
  <c r="B92" i="16"/>
  <c r="J92" i="16"/>
  <c r="R92" i="16"/>
  <c r="B93" i="16"/>
  <c r="J93" i="16"/>
  <c r="R93" i="16"/>
  <c r="I5" i="17"/>
  <c r="I217" i="18" s="1"/>
  <c r="Q5" i="17"/>
  <c r="Q217" i="19" s="1"/>
  <c r="Y5" i="17"/>
  <c r="Y217" i="19" s="1"/>
  <c r="E171" i="17"/>
  <c r="M171" i="17"/>
  <c r="U171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E226" i="17"/>
  <c r="E217" i="17" s="1"/>
  <c r="M226" i="17"/>
  <c r="M217" i="17" s="1"/>
  <c r="U226" i="17"/>
  <c r="U217" i="17" s="1"/>
  <c r="C223" i="18"/>
  <c r="C166" i="18"/>
  <c r="K223" i="18"/>
  <c r="K166" i="18"/>
  <c r="S223" i="18"/>
  <c r="S166" i="18"/>
  <c r="C226" i="18"/>
  <c r="C171" i="18"/>
  <c r="K226" i="18"/>
  <c r="K171" i="18"/>
  <c r="S226" i="18"/>
  <c r="S171" i="18"/>
  <c r="E235" i="18"/>
  <c r="M235" i="18"/>
  <c r="U235" i="18"/>
  <c r="D237" i="18"/>
  <c r="D190" i="18"/>
  <c r="L237" i="18"/>
  <c r="L190" i="18"/>
  <c r="T237" i="18"/>
  <c r="T190" i="18"/>
  <c r="F246" i="18"/>
  <c r="N246" i="18"/>
  <c r="V246" i="18"/>
  <c r="E248" i="18"/>
  <c r="E209" i="18"/>
  <c r="M248" i="18"/>
  <c r="M209" i="18"/>
  <c r="U248" i="18"/>
  <c r="U209" i="18"/>
  <c r="R161" i="18"/>
  <c r="F162" i="18"/>
  <c r="B163" i="18"/>
  <c r="N163" i="18"/>
  <c r="J164" i="18"/>
  <c r="V164" i="18"/>
  <c r="R165" i="18"/>
  <c r="F166" i="18"/>
  <c r="B167" i="18"/>
  <c r="N167" i="18"/>
  <c r="J168" i="18"/>
  <c r="V168" i="18"/>
  <c r="R169" i="18"/>
  <c r="F170" i="18"/>
  <c r="B171" i="18"/>
  <c r="N171" i="18"/>
  <c r="J172" i="18"/>
  <c r="R173" i="18"/>
  <c r="B175" i="18"/>
  <c r="G226" i="18"/>
  <c r="F217" i="19"/>
  <c r="C226" i="19"/>
  <c r="K226" i="19"/>
  <c r="S226" i="19"/>
  <c r="I235" i="19"/>
  <c r="Q235" i="19"/>
  <c r="H237" i="19"/>
  <c r="P237" i="19"/>
  <c r="X237" i="19"/>
  <c r="B246" i="19"/>
  <c r="I248" i="19"/>
  <c r="Y248" i="19"/>
  <c r="H76" i="20"/>
  <c r="H167" i="4" s="1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M217" i="18"/>
  <c r="D223" i="18"/>
  <c r="D166" i="18"/>
  <c r="L223" i="18"/>
  <c r="L166" i="18"/>
  <c r="T223" i="18"/>
  <c r="T166" i="18"/>
  <c r="D226" i="18"/>
  <c r="D171" i="18"/>
  <c r="L226" i="18"/>
  <c r="L171" i="18"/>
  <c r="T226" i="18"/>
  <c r="T171" i="18"/>
  <c r="F235" i="18"/>
  <c r="N235" i="18"/>
  <c r="V235" i="18"/>
  <c r="E237" i="18"/>
  <c r="M237" i="18"/>
  <c r="U237" i="18"/>
  <c r="G246" i="18"/>
  <c r="O246" i="18"/>
  <c r="W246" i="18"/>
  <c r="F248" i="18"/>
  <c r="F209" i="18"/>
  <c r="N248" i="18"/>
  <c r="N209" i="18"/>
  <c r="V248" i="18"/>
  <c r="V209" i="18"/>
  <c r="Q162" i="18"/>
  <c r="E163" i="18"/>
  <c r="Y163" i="18"/>
  <c r="M164" i="18"/>
  <c r="W164" i="18"/>
  <c r="U165" i="18"/>
  <c r="G166" i="18"/>
  <c r="E167" i="18"/>
  <c r="Y167" i="18"/>
  <c r="M168" i="18"/>
  <c r="W168" i="18"/>
  <c r="I169" i="18"/>
  <c r="U169" i="18"/>
  <c r="G170" i="18"/>
  <c r="O171" i="18"/>
  <c r="M172" i="18"/>
  <c r="W172" i="18"/>
  <c r="I173" i="18"/>
  <c r="U173" i="18"/>
  <c r="G174" i="18"/>
  <c r="E175" i="18"/>
  <c r="Y175" i="18"/>
  <c r="U190" i="18"/>
  <c r="Y217" i="18"/>
  <c r="H226" i="18"/>
  <c r="G217" i="19"/>
  <c r="D217" i="19"/>
  <c r="D176" i="19"/>
  <c r="D173" i="19"/>
  <c r="D172" i="19"/>
  <c r="D169" i="19"/>
  <c r="D168" i="19"/>
  <c r="D167" i="19"/>
  <c r="D165" i="19"/>
  <c r="L217" i="19"/>
  <c r="L176" i="19"/>
  <c r="L173" i="19"/>
  <c r="L172" i="19"/>
  <c r="L169" i="19"/>
  <c r="L168" i="19"/>
  <c r="L167" i="19"/>
  <c r="L165" i="19"/>
  <c r="T217" i="19"/>
  <c r="T176" i="19"/>
  <c r="T173" i="19"/>
  <c r="T172" i="19"/>
  <c r="T169" i="19"/>
  <c r="T168" i="19"/>
  <c r="T167" i="19"/>
  <c r="T165" i="19"/>
  <c r="J235" i="19"/>
  <c r="R235" i="19"/>
  <c r="I237" i="19"/>
  <c r="Q237" i="19"/>
  <c r="Y237" i="19"/>
  <c r="C246" i="19"/>
  <c r="B248" i="19"/>
  <c r="J248" i="19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O226" i="17"/>
  <c r="O217" i="17" s="1"/>
  <c r="W226" i="17"/>
  <c r="W217" i="17" s="1"/>
  <c r="G237" i="17"/>
  <c r="G229" i="17" s="1"/>
  <c r="O237" i="17"/>
  <c r="O229" i="17" s="1"/>
  <c r="W237" i="17"/>
  <c r="W229" i="17" s="1"/>
  <c r="N217" i="18"/>
  <c r="V217" i="18"/>
  <c r="E226" i="18"/>
  <c r="M226" i="18"/>
  <c r="U226" i="18"/>
  <c r="O235" i="18"/>
  <c r="W235" i="18"/>
  <c r="F237" i="18"/>
  <c r="N237" i="18"/>
  <c r="V237" i="18"/>
  <c r="H246" i="18"/>
  <c r="P246" i="18"/>
  <c r="X246" i="18"/>
  <c r="G248" i="18"/>
  <c r="O248" i="18"/>
  <c r="W248" i="18"/>
  <c r="J161" i="18"/>
  <c r="V161" i="18"/>
  <c r="R162" i="18"/>
  <c r="F163" i="18"/>
  <c r="B164" i="18"/>
  <c r="N164" i="18"/>
  <c r="J165" i="18"/>
  <c r="V165" i="18"/>
  <c r="H166" i="18"/>
  <c r="R166" i="18"/>
  <c r="F167" i="18"/>
  <c r="B168" i="18"/>
  <c r="N168" i="18"/>
  <c r="J169" i="18"/>
  <c r="V169" i="18"/>
  <c r="R170" i="18"/>
  <c r="B172" i="18"/>
  <c r="N172" i="18"/>
  <c r="J173" i="18"/>
  <c r="V173" i="18"/>
  <c r="R174" i="18"/>
  <c r="F175" i="18"/>
  <c r="N184" i="18"/>
  <c r="V190" i="18"/>
  <c r="W203" i="18"/>
  <c r="O209" i="18"/>
  <c r="H217" i="19"/>
  <c r="V217" i="19"/>
  <c r="E217" i="19"/>
  <c r="E176" i="19"/>
  <c r="E173" i="19"/>
  <c r="E172" i="19"/>
  <c r="E169" i="19"/>
  <c r="E168" i="19"/>
  <c r="E167" i="19"/>
  <c r="E165" i="19"/>
  <c r="M217" i="19"/>
  <c r="M176" i="19"/>
  <c r="M173" i="19"/>
  <c r="M172" i="19"/>
  <c r="M169" i="19"/>
  <c r="M168" i="19"/>
  <c r="M167" i="19"/>
  <c r="M165" i="19"/>
  <c r="U217" i="19"/>
  <c r="U176" i="19"/>
  <c r="U173" i="19"/>
  <c r="U172" i="19"/>
  <c r="U169" i="19"/>
  <c r="U168" i="19"/>
  <c r="U167" i="19"/>
  <c r="U165" i="19"/>
  <c r="C235" i="19"/>
  <c r="K235" i="19"/>
  <c r="B237" i="19"/>
  <c r="J237" i="19"/>
  <c r="R237" i="19"/>
  <c r="C248" i="19"/>
  <c r="K248" i="19"/>
  <c r="S248" i="19"/>
  <c r="H184" i="17"/>
  <c r="P184" i="17"/>
  <c r="X184" i="17"/>
  <c r="H190" i="17"/>
  <c r="H203" i="17"/>
  <c r="P203" i="17"/>
  <c r="X203" i="17"/>
  <c r="H209" i="17"/>
  <c r="P209" i="17"/>
  <c r="X209" i="17"/>
  <c r="H235" i="17"/>
  <c r="P235" i="17"/>
  <c r="X235" i="17"/>
  <c r="H237" i="17"/>
  <c r="P237" i="17"/>
  <c r="X237" i="17"/>
  <c r="F226" i="18"/>
  <c r="N226" i="18"/>
  <c r="V226" i="18"/>
  <c r="I246" i="18"/>
  <c r="Q246" i="18"/>
  <c r="Y246" i="18"/>
  <c r="H248" i="18"/>
  <c r="P248" i="18"/>
  <c r="X248" i="18"/>
  <c r="M161" i="18"/>
  <c r="W161" i="18"/>
  <c r="I162" i="18"/>
  <c r="U162" i="18"/>
  <c r="G163" i="18"/>
  <c r="Q163" i="18"/>
  <c r="E164" i="18"/>
  <c r="O164" i="18"/>
  <c r="Y164" i="18"/>
  <c r="M165" i="18"/>
  <c r="W165" i="18"/>
  <c r="Q167" i="18"/>
  <c r="E168" i="18"/>
  <c r="Y168" i="18"/>
  <c r="M169" i="18"/>
  <c r="W169" i="18"/>
  <c r="I170" i="18"/>
  <c r="U170" i="18"/>
  <c r="G171" i="18"/>
  <c r="E172" i="18"/>
  <c r="Y172" i="18"/>
  <c r="M173" i="18"/>
  <c r="W173" i="18"/>
  <c r="I174" i="18"/>
  <c r="U174" i="18"/>
  <c r="G175" i="18"/>
  <c r="Q175" i="18"/>
  <c r="O184" i="18"/>
  <c r="M190" i="18"/>
  <c r="X203" i="18"/>
  <c r="H223" i="18"/>
  <c r="I217" i="19"/>
  <c r="W217" i="19"/>
  <c r="F226" i="19"/>
  <c r="N226" i="19"/>
  <c r="V226" i="19"/>
  <c r="C237" i="19"/>
  <c r="K237" i="19"/>
  <c r="S237" i="19"/>
  <c r="I171" i="17"/>
  <c r="Y171" i="17"/>
  <c r="I203" i="17"/>
  <c r="Q203" i="17"/>
  <c r="Y203" i="17"/>
  <c r="I209" i="17"/>
  <c r="Q209" i="17"/>
  <c r="Y209" i="17"/>
  <c r="Y226" i="17"/>
  <c r="Y217" i="17" s="1"/>
  <c r="P5" i="18"/>
  <c r="P171" i="18" s="1"/>
  <c r="X5" i="18"/>
  <c r="X166" i="18" s="1"/>
  <c r="I235" i="18"/>
  <c r="Q235" i="18"/>
  <c r="Y235" i="18"/>
  <c r="B246" i="18"/>
  <c r="J246" i="18"/>
  <c r="R246" i="18"/>
  <c r="I248" i="18"/>
  <c r="Q248" i="18"/>
  <c r="Y248" i="18"/>
  <c r="B161" i="18"/>
  <c r="N161" i="18"/>
  <c r="J162" i="18"/>
  <c r="V162" i="18"/>
  <c r="R163" i="18"/>
  <c r="B165" i="18"/>
  <c r="N165" i="18"/>
  <c r="J166" i="18"/>
  <c r="V166" i="18"/>
  <c r="R167" i="18"/>
  <c r="F168" i="18"/>
  <c r="B169" i="18"/>
  <c r="N169" i="18"/>
  <c r="J170" i="18"/>
  <c r="V170" i="18"/>
  <c r="R171" i="18"/>
  <c r="F172" i="18"/>
  <c r="N173" i="18"/>
  <c r="V174" i="18"/>
  <c r="F184" i="18"/>
  <c r="N190" i="18"/>
  <c r="O217" i="18"/>
  <c r="X217" i="19"/>
  <c r="G226" i="19"/>
  <c r="O226" i="19"/>
  <c r="W226" i="19"/>
  <c r="E229" i="19"/>
  <c r="E192" i="19"/>
  <c r="E191" i="19"/>
  <c r="E188" i="19"/>
  <c r="E187" i="19"/>
  <c r="E185" i="19"/>
  <c r="E183" i="19"/>
  <c r="M229" i="19"/>
  <c r="M192" i="19"/>
  <c r="M191" i="19"/>
  <c r="M188" i="19"/>
  <c r="M187" i="19"/>
  <c r="M185" i="19"/>
  <c r="M183" i="19"/>
  <c r="U229" i="19"/>
  <c r="U192" i="19"/>
  <c r="U191" i="19"/>
  <c r="U188" i="19"/>
  <c r="U187" i="19"/>
  <c r="U185" i="19"/>
  <c r="U183" i="19"/>
  <c r="D229" i="19"/>
  <c r="D192" i="19"/>
  <c r="D191" i="19"/>
  <c r="D188" i="19"/>
  <c r="D187" i="19"/>
  <c r="D185" i="19"/>
  <c r="D184" i="19"/>
  <c r="D183" i="19"/>
  <c r="L229" i="19"/>
  <c r="L192" i="19"/>
  <c r="L191" i="19"/>
  <c r="L188" i="19"/>
  <c r="L187" i="19"/>
  <c r="L185" i="19"/>
  <c r="L184" i="19"/>
  <c r="L183" i="19"/>
  <c r="T229" i="19"/>
  <c r="T192" i="19"/>
  <c r="T191" i="19"/>
  <c r="T188" i="19"/>
  <c r="T187" i="19"/>
  <c r="T185" i="19"/>
  <c r="T184" i="19"/>
  <c r="T183" i="19"/>
  <c r="F246" i="19"/>
  <c r="N246" i="19"/>
  <c r="V246" i="19"/>
  <c r="B171" i="17"/>
  <c r="J171" i="17"/>
  <c r="B190" i="17"/>
  <c r="J190" i="17"/>
  <c r="R190" i="17"/>
  <c r="B203" i="17"/>
  <c r="J203" i="17"/>
  <c r="R203" i="17"/>
  <c r="B209" i="17"/>
  <c r="J209" i="17"/>
  <c r="R209" i="17"/>
  <c r="B226" i="17"/>
  <c r="B217" i="17" s="1"/>
  <c r="B235" i="18"/>
  <c r="J235" i="18"/>
  <c r="R235" i="18"/>
  <c r="I237" i="18"/>
  <c r="Q237" i="18"/>
  <c r="Y237" i="18"/>
  <c r="C246" i="18"/>
  <c r="C203" i="18"/>
  <c r="K246" i="18"/>
  <c r="K203" i="18"/>
  <c r="S246" i="18"/>
  <c r="S203" i="18"/>
  <c r="B248" i="18"/>
  <c r="J248" i="18"/>
  <c r="R248" i="18"/>
  <c r="E161" i="18"/>
  <c r="O161" i="18"/>
  <c r="Y161" i="18"/>
  <c r="M162" i="18"/>
  <c r="W162" i="18"/>
  <c r="I163" i="18"/>
  <c r="U163" i="18"/>
  <c r="G164" i="18"/>
  <c r="E165" i="18"/>
  <c r="Y165" i="18"/>
  <c r="M166" i="18"/>
  <c r="W166" i="18"/>
  <c r="U167" i="18"/>
  <c r="Y169" i="18"/>
  <c r="M170" i="18"/>
  <c r="W170" i="18"/>
  <c r="U171" i="18"/>
  <c r="Q172" i="18"/>
  <c r="E173" i="18"/>
  <c r="M174" i="18"/>
  <c r="U175" i="18"/>
  <c r="G184" i="18"/>
  <c r="E190" i="18"/>
  <c r="Y190" i="18"/>
  <c r="O203" i="18"/>
  <c r="B209" i="18"/>
  <c r="R209" i="18"/>
  <c r="P226" i="19"/>
  <c r="X226" i="19"/>
  <c r="F235" i="19"/>
  <c r="N229" i="19"/>
  <c r="N192" i="19"/>
  <c r="N191" i="19"/>
  <c r="N188" i="19"/>
  <c r="N187" i="19"/>
  <c r="N185" i="19"/>
  <c r="N183" i="19"/>
  <c r="V235" i="19"/>
  <c r="G246" i="19"/>
  <c r="O246" i="19"/>
  <c r="W246" i="19"/>
  <c r="F248" i="19"/>
  <c r="N248" i="19"/>
  <c r="V248" i="19"/>
  <c r="C171" i="17"/>
  <c r="K171" i="17"/>
  <c r="S171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S235" i="17"/>
  <c r="S229" i="17" s="1"/>
  <c r="B217" i="18"/>
  <c r="J217" i="18"/>
  <c r="I226" i="18"/>
  <c r="Q226" i="18"/>
  <c r="Y226" i="18"/>
  <c r="C235" i="18"/>
  <c r="C184" i="18"/>
  <c r="K235" i="18"/>
  <c r="K184" i="18"/>
  <c r="S235" i="18"/>
  <c r="S184" i="18"/>
  <c r="B237" i="18"/>
  <c r="J237" i="18"/>
  <c r="R237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F161" i="18"/>
  <c r="B162" i="18"/>
  <c r="N162" i="18"/>
  <c r="J163" i="18"/>
  <c r="V163" i="18"/>
  <c r="R164" i="18"/>
  <c r="B166" i="18"/>
  <c r="N166" i="18"/>
  <c r="J167" i="18"/>
  <c r="V167" i="18"/>
  <c r="R168" i="18"/>
  <c r="F169" i="18"/>
  <c r="B170" i="18"/>
  <c r="N170" i="18"/>
  <c r="J171" i="18"/>
  <c r="V171" i="18"/>
  <c r="R172" i="18"/>
  <c r="F173" i="18"/>
  <c r="B174" i="18"/>
  <c r="N174" i="18"/>
  <c r="J175" i="18"/>
  <c r="V175" i="18"/>
  <c r="R184" i="18"/>
  <c r="F190" i="18"/>
  <c r="P203" i="18"/>
  <c r="G209" i="18"/>
  <c r="W209" i="18"/>
  <c r="O217" i="19"/>
  <c r="I226" i="19"/>
  <c r="Q226" i="19"/>
  <c r="G235" i="19"/>
  <c r="O229" i="19"/>
  <c r="O192" i="19"/>
  <c r="O191" i="19"/>
  <c r="O188" i="19"/>
  <c r="O187" i="19"/>
  <c r="O185" i="19"/>
  <c r="O183" i="19"/>
  <c r="W235" i="19"/>
  <c r="F237" i="19"/>
  <c r="N237" i="19"/>
  <c r="V237" i="19"/>
  <c r="P246" i="19"/>
  <c r="X246" i="19"/>
  <c r="G248" i="19"/>
  <c r="O248" i="19"/>
  <c r="W248" i="19"/>
  <c r="D246" i="19"/>
  <c r="L246" i="19"/>
  <c r="T246" i="19"/>
  <c r="F165" i="19"/>
  <c r="F160" i="19" s="1"/>
  <c r="N165" i="19"/>
  <c r="V165" i="19"/>
  <c r="F167" i="19"/>
  <c r="N167" i="19"/>
  <c r="V167" i="19"/>
  <c r="F168" i="19"/>
  <c r="N168" i="19"/>
  <c r="V168" i="19"/>
  <c r="F169" i="19"/>
  <c r="N169" i="19"/>
  <c r="V169" i="19"/>
  <c r="F171" i="19"/>
  <c r="N171" i="19"/>
  <c r="V171" i="19"/>
  <c r="F172" i="19"/>
  <c r="N172" i="19"/>
  <c r="V172" i="19"/>
  <c r="F173" i="19"/>
  <c r="N173" i="19"/>
  <c r="V173" i="19"/>
  <c r="F176" i="19"/>
  <c r="N176" i="19"/>
  <c r="V176" i="19"/>
  <c r="N184" i="19"/>
  <c r="N190" i="19"/>
  <c r="F203" i="19"/>
  <c r="N203" i="19"/>
  <c r="V203" i="19"/>
  <c r="F209" i="19"/>
  <c r="N209" i="19"/>
  <c r="V209" i="19"/>
  <c r="H226" i="19"/>
  <c r="P229" i="19"/>
  <c r="B235" i="19"/>
  <c r="N235" i="19"/>
  <c r="X235" i="19"/>
  <c r="H246" i="19"/>
  <c r="R246" i="19"/>
  <c r="P248" i="19"/>
  <c r="B69" i="20"/>
  <c r="N69" i="20"/>
  <c r="X69" i="20"/>
  <c r="J70" i="20"/>
  <c r="V70" i="20"/>
  <c r="H71" i="20"/>
  <c r="R71" i="20"/>
  <c r="M141" i="21"/>
  <c r="M132" i="21" s="1"/>
  <c r="Y141" i="21"/>
  <c r="Y132" i="21" s="1"/>
  <c r="B201" i="22"/>
  <c r="J201" i="22"/>
  <c r="R201" i="22"/>
  <c r="J202" i="22"/>
  <c r="R202" i="22"/>
  <c r="B203" i="22"/>
  <c r="R203" i="22"/>
  <c r="C211" i="22"/>
  <c r="K211" i="22"/>
  <c r="M213" i="22"/>
  <c r="U213" i="22"/>
  <c r="C5" i="19"/>
  <c r="K5" i="19"/>
  <c r="S5" i="19"/>
  <c r="D235" i="19"/>
  <c r="L235" i="19"/>
  <c r="T235" i="19"/>
  <c r="E246" i="19"/>
  <c r="M246" i="19"/>
  <c r="U246" i="19"/>
  <c r="D248" i="19"/>
  <c r="L248" i="19"/>
  <c r="T248" i="19"/>
  <c r="G165" i="19"/>
  <c r="O165" i="19"/>
  <c r="O160" i="19" s="1"/>
  <c r="W165" i="19"/>
  <c r="G167" i="19"/>
  <c r="O167" i="19"/>
  <c r="W167" i="19"/>
  <c r="G168" i="19"/>
  <c r="O168" i="19"/>
  <c r="W168" i="19"/>
  <c r="G169" i="19"/>
  <c r="O169" i="19"/>
  <c r="W169" i="19"/>
  <c r="G171" i="19"/>
  <c r="O171" i="19"/>
  <c r="W171" i="19"/>
  <c r="G172" i="19"/>
  <c r="O172" i="19"/>
  <c r="W172" i="19"/>
  <c r="G173" i="19"/>
  <c r="O173" i="19"/>
  <c r="W173" i="19"/>
  <c r="G176" i="19"/>
  <c r="O176" i="19"/>
  <c r="W176" i="19"/>
  <c r="O184" i="19"/>
  <c r="O190" i="19"/>
  <c r="G203" i="19"/>
  <c r="O203" i="19"/>
  <c r="W203" i="19"/>
  <c r="G209" i="19"/>
  <c r="O209" i="19"/>
  <c r="W209" i="19"/>
  <c r="Q229" i="19"/>
  <c r="O235" i="19"/>
  <c r="Y235" i="19"/>
  <c r="I246" i="19"/>
  <c r="S246" i="19"/>
  <c r="Q248" i="19"/>
  <c r="C69" i="20"/>
  <c r="O69" i="20"/>
  <c r="Y69" i="20"/>
  <c r="K70" i="20"/>
  <c r="W70" i="20"/>
  <c r="I71" i="20"/>
  <c r="S71" i="20"/>
  <c r="N141" i="21"/>
  <c r="N132" i="21" s="1"/>
  <c r="C201" i="22"/>
  <c r="K201" i="22"/>
  <c r="S201" i="22"/>
  <c r="K202" i="22"/>
  <c r="S202" i="22"/>
  <c r="C203" i="22"/>
  <c r="S203" i="22"/>
  <c r="D211" i="22"/>
  <c r="L211" i="22"/>
  <c r="V213" i="22"/>
  <c r="F61" i="19"/>
  <c r="F190" i="19" s="1"/>
  <c r="V61" i="19"/>
  <c r="V190" i="19" s="1"/>
  <c r="E235" i="19"/>
  <c r="M235" i="19"/>
  <c r="U235" i="19"/>
  <c r="D237" i="19"/>
  <c r="L237" i="19"/>
  <c r="T237" i="19"/>
  <c r="E248" i="19"/>
  <c r="M248" i="19"/>
  <c r="U248" i="19"/>
  <c r="H165" i="19"/>
  <c r="P165" i="19"/>
  <c r="X165" i="19"/>
  <c r="H167" i="19"/>
  <c r="P167" i="19"/>
  <c r="X167" i="19"/>
  <c r="H168" i="19"/>
  <c r="P168" i="19"/>
  <c r="X168" i="19"/>
  <c r="H169" i="19"/>
  <c r="P169" i="19"/>
  <c r="X169" i="19"/>
  <c r="P171" i="19"/>
  <c r="X171" i="19"/>
  <c r="H172" i="19"/>
  <c r="P172" i="19"/>
  <c r="X172" i="19"/>
  <c r="H173" i="19"/>
  <c r="P173" i="19"/>
  <c r="X173" i="19"/>
  <c r="H176" i="19"/>
  <c r="P176" i="19"/>
  <c r="X176" i="19"/>
  <c r="H183" i="19"/>
  <c r="P183" i="19"/>
  <c r="P178" i="19" s="1"/>
  <c r="X183" i="19"/>
  <c r="H184" i="19"/>
  <c r="P184" i="19"/>
  <c r="H185" i="19"/>
  <c r="P185" i="19"/>
  <c r="X185" i="19"/>
  <c r="H187" i="19"/>
  <c r="P187" i="19"/>
  <c r="X187" i="19"/>
  <c r="H188" i="19"/>
  <c r="P188" i="19"/>
  <c r="X188" i="19"/>
  <c r="H190" i="19"/>
  <c r="P190" i="19"/>
  <c r="X190" i="19"/>
  <c r="H191" i="19"/>
  <c r="P191" i="19"/>
  <c r="X191" i="19"/>
  <c r="H192" i="19"/>
  <c r="X192" i="19"/>
  <c r="P203" i="19"/>
  <c r="X203" i="19"/>
  <c r="H209" i="19"/>
  <c r="X209" i="19"/>
  <c r="R229" i="19"/>
  <c r="J246" i="19"/>
  <c r="R248" i="19"/>
  <c r="F69" i="20"/>
  <c r="P69" i="20"/>
  <c r="B70" i="20"/>
  <c r="N70" i="20"/>
  <c r="X70" i="20"/>
  <c r="J71" i="20"/>
  <c r="V71" i="20"/>
  <c r="O141" i="21"/>
  <c r="O132" i="21" s="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D226" i="19"/>
  <c r="L226" i="19"/>
  <c r="T226" i="19"/>
  <c r="G61" i="19"/>
  <c r="G184" i="19" s="1"/>
  <c r="W61" i="19"/>
  <c r="E237" i="19"/>
  <c r="M237" i="19"/>
  <c r="U237" i="19"/>
  <c r="I165" i="19"/>
  <c r="Q165" i="19"/>
  <c r="Y165" i="19"/>
  <c r="I167" i="19"/>
  <c r="Q167" i="19"/>
  <c r="Y167" i="19"/>
  <c r="I168" i="19"/>
  <c r="Q168" i="19"/>
  <c r="Y168" i="19"/>
  <c r="I169" i="19"/>
  <c r="Q169" i="19"/>
  <c r="Y169" i="19"/>
  <c r="I171" i="19"/>
  <c r="Q171" i="19"/>
  <c r="Y171" i="19"/>
  <c r="I172" i="19"/>
  <c r="Q172" i="19"/>
  <c r="Y172" i="19"/>
  <c r="I173" i="19"/>
  <c r="Q173" i="19"/>
  <c r="Y173" i="19"/>
  <c r="I176" i="19"/>
  <c r="Q176" i="19"/>
  <c r="Y176" i="19"/>
  <c r="I183" i="19"/>
  <c r="Q183" i="19"/>
  <c r="Y183" i="19"/>
  <c r="I184" i="19"/>
  <c r="Q184" i="19"/>
  <c r="I185" i="19"/>
  <c r="Q185" i="19"/>
  <c r="Y185" i="19"/>
  <c r="I187" i="19"/>
  <c r="Q187" i="19"/>
  <c r="Y187" i="19"/>
  <c r="I188" i="19"/>
  <c r="Q188" i="19"/>
  <c r="Y188" i="19"/>
  <c r="I190" i="19"/>
  <c r="Q190" i="19"/>
  <c r="Y190" i="19"/>
  <c r="I191" i="19"/>
  <c r="Q191" i="19"/>
  <c r="Y191" i="19"/>
  <c r="I192" i="19"/>
  <c r="Y192" i="19"/>
  <c r="Q203" i="19"/>
  <c r="Y203" i="19"/>
  <c r="I209" i="19"/>
  <c r="Y209" i="19"/>
  <c r="S229" i="19"/>
  <c r="K246" i="19"/>
  <c r="G69" i="20"/>
  <c r="Q69" i="20"/>
  <c r="O70" i="20"/>
  <c r="Y70" i="20"/>
  <c r="W71" i="20"/>
  <c r="Q201" i="21"/>
  <c r="Q153" i="21"/>
  <c r="Y201" i="21"/>
  <c r="Y153" i="21"/>
  <c r="I202" i="21"/>
  <c r="I157" i="21"/>
  <c r="Q202" i="21"/>
  <c r="Q157" i="21"/>
  <c r="Y202" i="21"/>
  <c r="Y157" i="21"/>
  <c r="I203" i="21"/>
  <c r="I160" i="21"/>
  <c r="Q203" i="21"/>
  <c r="Q160" i="21"/>
  <c r="Y203" i="21"/>
  <c r="Y160" i="21"/>
  <c r="B211" i="21"/>
  <c r="B205" i="21" s="1"/>
  <c r="B171" i="21"/>
  <c r="J211" i="21"/>
  <c r="J205" i="21" s="1"/>
  <c r="J171" i="21"/>
  <c r="R211" i="21"/>
  <c r="R205" i="21" s="1"/>
  <c r="R171" i="21"/>
  <c r="D213" i="21"/>
  <c r="D175" i="21"/>
  <c r="L213" i="21"/>
  <c r="L175" i="21"/>
  <c r="T213" i="21"/>
  <c r="T175" i="21"/>
  <c r="E141" i="21"/>
  <c r="E132" i="21" s="1"/>
  <c r="Q141" i="21"/>
  <c r="Q132" i="21" s="1"/>
  <c r="I153" i="21"/>
  <c r="B192" i="22"/>
  <c r="J192" i="22"/>
  <c r="R192" i="22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W161" i="23"/>
  <c r="W155" i="23"/>
  <c r="W154" i="23"/>
  <c r="W158" i="23"/>
  <c r="W163" i="23"/>
  <c r="W151" i="23"/>
  <c r="E226" i="19"/>
  <c r="M226" i="19"/>
  <c r="U226" i="19"/>
  <c r="B183" i="19"/>
  <c r="J183" i="19"/>
  <c r="R183" i="19"/>
  <c r="J184" i="19"/>
  <c r="R184" i="19"/>
  <c r="B185" i="19"/>
  <c r="J185" i="19"/>
  <c r="R185" i="19"/>
  <c r="B187" i="19"/>
  <c r="J187" i="19"/>
  <c r="R187" i="19"/>
  <c r="B188" i="19"/>
  <c r="J188" i="19"/>
  <c r="R188" i="19"/>
  <c r="B190" i="19"/>
  <c r="J190" i="19"/>
  <c r="R190" i="19"/>
  <c r="B191" i="19"/>
  <c r="J191" i="19"/>
  <c r="R191" i="19"/>
  <c r="B192" i="19"/>
  <c r="J192" i="19"/>
  <c r="B203" i="19"/>
  <c r="B209" i="19"/>
  <c r="J209" i="19"/>
  <c r="H69" i="20"/>
  <c r="P70" i="20"/>
  <c r="X71" i="20"/>
  <c r="B201" i="21"/>
  <c r="B153" i="21"/>
  <c r="J201" i="21"/>
  <c r="J153" i="21"/>
  <c r="R201" i="21"/>
  <c r="R153" i="21"/>
  <c r="B202" i="21"/>
  <c r="B157" i="21"/>
  <c r="J202" i="21"/>
  <c r="J157" i="21"/>
  <c r="R202" i="21"/>
  <c r="R157" i="21"/>
  <c r="B203" i="21"/>
  <c r="B160" i="21"/>
  <c r="J203" i="21"/>
  <c r="J160" i="21"/>
  <c r="R203" i="21"/>
  <c r="R160" i="21"/>
  <c r="C211" i="21"/>
  <c r="C205" i="21" s="1"/>
  <c r="C171" i="21"/>
  <c r="K211" i="21"/>
  <c r="K205" i="21" s="1"/>
  <c r="K171" i="21"/>
  <c r="S211" i="21"/>
  <c r="S205" i="21" s="1"/>
  <c r="S171" i="21"/>
  <c r="E213" i="21"/>
  <c r="E175" i="21"/>
  <c r="M213" i="21"/>
  <c r="M175" i="21"/>
  <c r="U213" i="21"/>
  <c r="U175" i="21"/>
  <c r="H163" i="23"/>
  <c r="H161" i="23"/>
  <c r="H158" i="23"/>
  <c r="H155" i="23"/>
  <c r="H154" i="23"/>
  <c r="H151" i="23"/>
  <c r="C183" i="19"/>
  <c r="K183" i="19"/>
  <c r="S183" i="19"/>
  <c r="C184" i="19"/>
  <c r="K184" i="19"/>
  <c r="S184" i="19"/>
  <c r="C185" i="19"/>
  <c r="K185" i="19"/>
  <c r="S185" i="19"/>
  <c r="C187" i="19"/>
  <c r="K187" i="19"/>
  <c r="S187" i="19"/>
  <c r="C188" i="19"/>
  <c r="K188" i="19"/>
  <c r="S188" i="19"/>
  <c r="C190" i="19"/>
  <c r="K190" i="19"/>
  <c r="S190" i="19"/>
  <c r="C191" i="19"/>
  <c r="K191" i="19"/>
  <c r="S191" i="19"/>
  <c r="C192" i="19"/>
  <c r="K192" i="19"/>
  <c r="C203" i="19"/>
  <c r="I69" i="20"/>
  <c r="G70" i="20"/>
  <c r="Q70" i="20"/>
  <c r="O71" i="20"/>
  <c r="Y71" i="20"/>
  <c r="H192" i="21"/>
  <c r="H183" i="21" s="1"/>
  <c r="H141" i="21"/>
  <c r="H132" i="21" s="1"/>
  <c r="P192" i="21"/>
  <c r="P183" i="21" s="1"/>
  <c r="P141" i="21"/>
  <c r="P132" i="21" s="1"/>
  <c r="X192" i="21"/>
  <c r="X183" i="21" s="1"/>
  <c r="X141" i="21"/>
  <c r="X132" i="21" s="1"/>
  <c r="C201" i="21"/>
  <c r="C153" i="21"/>
  <c r="K201" i="21"/>
  <c r="K153" i="21"/>
  <c r="S201" i="21"/>
  <c r="S153" i="21"/>
  <c r="C202" i="21"/>
  <c r="C157" i="21"/>
  <c r="K202" i="21"/>
  <c r="K157" i="21"/>
  <c r="S202" i="21"/>
  <c r="S157" i="21"/>
  <c r="C203" i="21"/>
  <c r="C160" i="21"/>
  <c r="K203" i="21"/>
  <c r="K160" i="21"/>
  <c r="S203" i="21"/>
  <c r="S160" i="21"/>
  <c r="D211" i="21"/>
  <c r="D205" i="21" s="1"/>
  <c r="D171" i="21"/>
  <c r="L211" i="21"/>
  <c r="L205" i="21" s="1"/>
  <c r="L171" i="21"/>
  <c r="T211" i="21"/>
  <c r="T205" i="21" s="1"/>
  <c r="T171" i="21"/>
  <c r="F213" i="21"/>
  <c r="F175" i="21"/>
  <c r="N213" i="21"/>
  <c r="N175" i="21"/>
  <c r="V213" i="21"/>
  <c r="V175" i="21"/>
  <c r="G141" i="21"/>
  <c r="G132" i="21" s="1"/>
  <c r="D171" i="19"/>
  <c r="L171" i="19"/>
  <c r="T171" i="19"/>
  <c r="D190" i="19"/>
  <c r="L190" i="19"/>
  <c r="T190" i="19"/>
  <c r="J69" i="20"/>
  <c r="H70" i="20"/>
  <c r="R70" i="20"/>
  <c r="P71" i="20"/>
  <c r="D201" i="21"/>
  <c r="D153" i="21"/>
  <c r="L201" i="21"/>
  <c r="L153" i="21"/>
  <c r="T201" i="21"/>
  <c r="T153" i="21"/>
  <c r="D202" i="21"/>
  <c r="D157" i="21"/>
  <c r="L202" i="21"/>
  <c r="L157" i="21"/>
  <c r="T202" i="21"/>
  <c r="T157" i="21"/>
  <c r="D203" i="21"/>
  <c r="D160" i="21"/>
  <c r="L203" i="21"/>
  <c r="L160" i="21"/>
  <c r="T203" i="21"/>
  <c r="T160" i="21"/>
  <c r="E211" i="21"/>
  <c r="E171" i="21"/>
  <c r="M211" i="21"/>
  <c r="M171" i="21"/>
  <c r="U211" i="21"/>
  <c r="U171" i="21"/>
  <c r="G213" i="21"/>
  <c r="G205" i="21" s="1"/>
  <c r="G175" i="21"/>
  <c r="O213" i="21"/>
  <c r="O205" i="21" s="1"/>
  <c r="O175" i="21"/>
  <c r="W213" i="21"/>
  <c r="W205" i="21" s="1"/>
  <c r="W175" i="21"/>
  <c r="I141" i="21"/>
  <c r="I132" i="21" s="1"/>
  <c r="V141" i="21"/>
  <c r="V132" i="21" s="1"/>
  <c r="E192" i="22"/>
  <c r="M192" i="22"/>
  <c r="E171" i="19"/>
  <c r="M171" i="19"/>
  <c r="U171" i="19"/>
  <c r="E184" i="19"/>
  <c r="M184" i="19"/>
  <c r="U184" i="19"/>
  <c r="E190" i="19"/>
  <c r="M190" i="19"/>
  <c r="U190" i="19"/>
  <c r="E209" i="19"/>
  <c r="M209" i="19"/>
  <c r="U209" i="19"/>
  <c r="W69" i="20"/>
  <c r="I70" i="20"/>
  <c r="G71" i="20"/>
  <c r="Q71" i="20"/>
  <c r="B192" i="21"/>
  <c r="B183" i="21" s="1"/>
  <c r="B141" i="21"/>
  <c r="B132" i="21" s="1"/>
  <c r="J192" i="21"/>
  <c r="J183" i="21" s="1"/>
  <c r="J141" i="21"/>
  <c r="J132" i="21" s="1"/>
  <c r="R192" i="21"/>
  <c r="R183" i="21" s="1"/>
  <c r="R141" i="21"/>
  <c r="R132" i="21" s="1"/>
  <c r="E201" i="21"/>
  <c r="E153" i="21"/>
  <c r="M201" i="21"/>
  <c r="M153" i="21"/>
  <c r="U201" i="21"/>
  <c r="U153" i="21"/>
  <c r="E202" i="21"/>
  <c r="E157" i="21"/>
  <c r="M202" i="21"/>
  <c r="M157" i="21"/>
  <c r="U202" i="21"/>
  <c r="U157" i="21"/>
  <c r="E203" i="21"/>
  <c r="E160" i="21"/>
  <c r="M203" i="21"/>
  <c r="M160" i="21"/>
  <c r="U203" i="21"/>
  <c r="U160" i="21"/>
  <c r="F211" i="21"/>
  <c r="F171" i="21"/>
  <c r="N211" i="21"/>
  <c r="N171" i="21"/>
  <c r="V211" i="21"/>
  <c r="V171" i="21"/>
  <c r="H213" i="21"/>
  <c r="H205" i="21" s="1"/>
  <c r="H175" i="21"/>
  <c r="P213" i="21"/>
  <c r="P205" i="21" s="1"/>
  <c r="P175" i="21"/>
  <c r="X213" i="21"/>
  <c r="X205" i="21" s="1"/>
  <c r="X175" i="21"/>
  <c r="W141" i="21"/>
  <c r="W132" i="21" s="1"/>
  <c r="N192" i="22"/>
  <c r="I201" i="22"/>
  <c r="Q201" i="22"/>
  <c r="Y201" i="22"/>
  <c r="I202" i="22"/>
  <c r="Q202" i="22"/>
  <c r="Y202" i="22"/>
  <c r="I203" i="22"/>
  <c r="Q203" i="22"/>
  <c r="Y203" i="22"/>
  <c r="B211" i="22"/>
  <c r="J211" i="22"/>
  <c r="L213" i="22"/>
  <c r="T213" i="22"/>
  <c r="D69" i="20"/>
  <c r="L69" i="20"/>
  <c r="T69" i="20"/>
  <c r="D70" i="20"/>
  <c r="L70" i="20"/>
  <c r="T70" i="20"/>
  <c r="D71" i="20"/>
  <c r="L71" i="20"/>
  <c r="T71" i="20"/>
  <c r="B175" i="21"/>
  <c r="J175" i="21"/>
  <c r="R175" i="21"/>
  <c r="G213" i="22"/>
  <c r="G175" i="22"/>
  <c r="O213" i="22"/>
  <c r="O175" i="22"/>
  <c r="W213" i="22"/>
  <c r="W175" i="22"/>
  <c r="J175" i="22"/>
  <c r="T175" i="22"/>
  <c r="F192" i="22"/>
  <c r="N201" i="22"/>
  <c r="B202" i="22"/>
  <c r="V202" i="22"/>
  <c r="J203" i="22"/>
  <c r="R211" i="22"/>
  <c r="D213" i="22"/>
  <c r="N213" i="22"/>
  <c r="I144" i="23"/>
  <c r="I143" i="23"/>
  <c r="I140" i="23"/>
  <c r="I139" i="23"/>
  <c r="I137" i="23"/>
  <c r="Q144" i="23"/>
  <c r="Q143" i="23"/>
  <c r="Q140" i="23"/>
  <c r="Q139" i="23"/>
  <c r="Q137" i="23"/>
  <c r="Y144" i="23"/>
  <c r="Y143" i="23"/>
  <c r="Y140" i="23"/>
  <c r="Y139" i="23"/>
  <c r="Y137" i="23"/>
  <c r="I192" i="23"/>
  <c r="I183" i="23" s="1"/>
  <c r="I141" i="23"/>
  <c r="Q192" i="23"/>
  <c r="Q183" i="23" s="1"/>
  <c r="Q141" i="23"/>
  <c r="Y192" i="23"/>
  <c r="Y183" i="23" s="1"/>
  <c r="Y141" i="23"/>
  <c r="U163" i="23"/>
  <c r="U151" i="23"/>
  <c r="U161" i="23"/>
  <c r="U155" i="23"/>
  <c r="U154" i="23"/>
  <c r="U158" i="23"/>
  <c r="J172" i="23"/>
  <c r="J179" i="23"/>
  <c r="J171" i="23"/>
  <c r="J176" i="23"/>
  <c r="J170" i="23"/>
  <c r="J165" i="23" s="1"/>
  <c r="I179" i="23"/>
  <c r="I176" i="23"/>
  <c r="I172" i="23"/>
  <c r="I170" i="23"/>
  <c r="I165" i="23" s="1"/>
  <c r="Q179" i="23"/>
  <c r="Q176" i="23"/>
  <c r="Q172" i="23"/>
  <c r="Q170" i="23"/>
  <c r="Y179" i="23"/>
  <c r="Y176" i="23"/>
  <c r="Y172" i="23"/>
  <c r="Y170" i="23"/>
  <c r="Y165" i="23" s="1"/>
  <c r="G183" i="23"/>
  <c r="O183" i="23"/>
  <c r="W183" i="23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75" i="21"/>
  <c r="K175" i="21"/>
  <c r="S175" i="21"/>
  <c r="H213" i="22"/>
  <c r="H175" i="22"/>
  <c r="P213" i="22"/>
  <c r="P175" i="22"/>
  <c r="X213" i="22"/>
  <c r="X175" i="22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K175" i="22"/>
  <c r="U175" i="22"/>
  <c r="S192" i="22"/>
  <c r="C202" i="22"/>
  <c r="K203" i="22"/>
  <c r="S211" i="22"/>
  <c r="E213" i="22"/>
  <c r="Q213" i="22"/>
  <c r="B144" i="23"/>
  <c r="B143" i="23"/>
  <c r="B140" i="23"/>
  <c r="B139" i="23"/>
  <c r="B137" i="23"/>
  <c r="J144" i="23"/>
  <c r="J143" i="23"/>
  <c r="J140" i="23"/>
  <c r="J139" i="23"/>
  <c r="J137" i="23"/>
  <c r="R144" i="23"/>
  <c r="R143" i="23"/>
  <c r="R140" i="23"/>
  <c r="R139" i="23"/>
  <c r="R137" i="23"/>
  <c r="B141" i="23"/>
  <c r="B192" i="23"/>
  <c r="B183" i="23" s="1"/>
  <c r="J141" i="23"/>
  <c r="J192" i="23"/>
  <c r="J183" i="23" s="1"/>
  <c r="R192" i="23"/>
  <c r="R183" i="23" s="1"/>
  <c r="R141" i="23"/>
  <c r="I163" i="23"/>
  <c r="I161" i="23"/>
  <c r="I158" i="23"/>
  <c r="I155" i="23"/>
  <c r="I154" i="23"/>
  <c r="I151" i="23"/>
  <c r="E153" i="23"/>
  <c r="E201" i="23"/>
  <c r="M201" i="23"/>
  <c r="M153" i="23"/>
  <c r="E160" i="23"/>
  <c r="M160" i="23"/>
  <c r="U160" i="23"/>
  <c r="G211" i="22"/>
  <c r="O211" i="22"/>
  <c r="W211" i="22"/>
  <c r="B153" i="22"/>
  <c r="J153" i="22"/>
  <c r="R153" i="22"/>
  <c r="J157" i="22"/>
  <c r="R157" i="22"/>
  <c r="B160" i="22"/>
  <c r="R160" i="22"/>
  <c r="B171" i="22"/>
  <c r="J171" i="22"/>
  <c r="B175" i="22"/>
  <c r="L175" i="22"/>
  <c r="V175" i="22"/>
  <c r="T192" i="22"/>
  <c r="F201" i="22"/>
  <c r="N202" i="22"/>
  <c r="V203" i="22"/>
  <c r="T211" i="22"/>
  <c r="F213" i="22"/>
  <c r="R213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41" i="23"/>
  <c r="C192" i="23"/>
  <c r="C183" i="23" s="1"/>
  <c r="K141" i="23"/>
  <c r="K192" i="23"/>
  <c r="K183" i="23" s="1"/>
  <c r="S192" i="23"/>
  <c r="S183" i="23" s="1"/>
  <c r="S141" i="23"/>
  <c r="J163" i="23"/>
  <c r="J157" i="23"/>
  <c r="J151" i="23"/>
  <c r="J161" i="23"/>
  <c r="J155" i="23"/>
  <c r="J160" i="23"/>
  <c r="J154" i="23"/>
  <c r="J158" i="23"/>
  <c r="F153" i="23"/>
  <c r="N153" i="23"/>
  <c r="N160" i="23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C141" i="22"/>
  <c r="C132" i="22" s="1"/>
  <c r="K141" i="22"/>
  <c r="K132" i="22" s="1"/>
  <c r="C153" i="22"/>
  <c r="K153" i="22"/>
  <c r="S153" i="22"/>
  <c r="K157" i="22"/>
  <c r="S157" i="22"/>
  <c r="C160" i="22"/>
  <c r="S160" i="22"/>
  <c r="C171" i="22"/>
  <c r="K171" i="22"/>
  <c r="C175" i="22"/>
  <c r="M175" i="22"/>
  <c r="Y175" i="22"/>
  <c r="U192" i="22"/>
  <c r="I213" i="22"/>
  <c r="S213" i="22"/>
  <c r="D144" i="23"/>
  <c r="D143" i="23"/>
  <c r="D140" i="23"/>
  <c r="D139" i="23"/>
  <c r="D137" i="23"/>
  <c r="L144" i="23"/>
  <c r="L143" i="23"/>
  <c r="L140" i="23"/>
  <c r="L139" i="23"/>
  <c r="L137" i="23"/>
  <c r="T144" i="23"/>
  <c r="T143" i="23"/>
  <c r="T140" i="23"/>
  <c r="T139" i="23"/>
  <c r="T137" i="23"/>
  <c r="D141" i="23"/>
  <c r="D192" i="23"/>
  <c r="D183" i="23" s="1"/>
  <c r="L141" i="23"/>
  <c r="L192" i="23"/>
  <c r="L183" i="23" s="1"/>
  <c r="T141" i="23"/>
  <c r="T192" i="23"/>
  <c r="T183" i="23" s="1"/>
  <c r="M161" i="23"/>
  <c r="M155" i="23"/>
  <c r="M154" i="23"/>
  <c r="M158" i="23"/>
  <c r="M163" i="23"/>
  <c r="M151" i="23"/>
  <c r="Y163" i="23"/>
  <c r="Y161" i="23"/>
  <c r="Y158" i="23"/>
  <c r="Y155" i="23"/>
  <c r="Y154" i="23"/>
  <c r="Y151" i="23"/>
  <c r="G153" i="23"/>
  <c r="G201" i="23"/>
  <c r="G194" i="23" s="1"/>
  <c r="O201" i="23"/>
  <c r="W201" i="23"/>
  <c r="W153" i="23"/>
  <c r="O160" i="23"/>
  <c r="W160" i="23"/>
  <c r="B194" i="23"/>
  <c r="J194" i="23"/>
  <c r="R194" i="23"/>
  <c r="H201" i="22"/>
  <c r="P201" i="22"/>
  <c r="X201" i="22"/>
  <c r="H202" i="22"/>
  <c r="P202" i="22"/>
  <c r="X202" i="22"/>
  <c r="H203" i="22"/>
  <c r="P203" i="22"/>
  <c r="X203" i="22"/>
  <c r="D141" i="22"/>
  <c r="D132" i="22" s="1"/>
  <c r="L141" i="22"/>
  <c r="L132" i="22" s="1"/>
  <c r="D171" i="22"/>
  <c r="L171" i="22"/>
  <c r="V192" i="22"/>
  <c r="F202" i="22"/>
  <c r="N203" i="22"/>
  <c r="E144" i="23"/>
  <c r="E143" i="23"/>
  <c r="E140" i="23"/>
  <c r="E139" i="23"/>
  <c r="E137" i="23"/>
  <c r="M144" i="23"/>
  <c r="M143" i="23"/>
  <c r="M140" i="23"/>
  <c r="M139" i="23"/>
  <c r="M137" i="23"/>
  <c r="U144" i="23"/>
  <c r="U143" i="23"/>
  <c r="U140" i="23"/>
  <c r="U139" i="23"/>
  <c r="U137" i="23"/>
  <c r="E192" i="23"/>
  <c r="E183" i="23" s="1"/>
  <c r="E141" i="23"/>
  <c r="M192" i="23"/>
  <c r="M141" i="23"/>
  <c r="U192" i="23"/>
  <c r="U183" i="23" s="1"/>
  <c r="U141" i="23"/>
  <c r="B161" i="23"/>
  <c r="B155" i="23"/>
  <c r="B160" i="23"/>
  <c r="B154" i="23"/>
  <c r="B158" i="23"/>
  <c r="B153" i="23"/>
  <c r="B163" i="23"/>
  <c r="B151" i="23"/>
  <c r="N154" i="23"/>
  <c r="N158" i="23"/>
  <c r="N163" i="23"/>
  <c r="N151" i="23"/>
  <c r="N161" i="23"/>
  <c r="N155" i="23"/>
  <c r="H201" i="23"/>
  <c r="H153" i="23"/>
  <c r="P201" i="23"/>
  <c r="P48" i="23"/>
  <c r="P160" i="23" s="1"/>
  <c r="X201" i="23"/>
  <c r="X48" i="23"/>
  <c r="X160" i="23" s="1"/>
  <c r="H202" i="23"/>
  <c r="H157" i="23"/>
  <c r="P202" i="23"/>
  <c r="X202" i="23"/>
  <c r="H203" i="23"/>
  <c r="H160" i="23"/>
  <c r="P203" i="23"/>
  <c r="X203" i="23"/>
  <c r="B179" i="23"/>
  <c r="B171" i="23"/>
  <c r="B176" i="23"/>
  <c r="B170" i="23"/>
  <c r="B172" i="23"/>
  <c r="E141" i="22"/>
  <c r="E132" i="22" s="1"/>
  <c r="M141" i="22"/>
  <c r="M132" i="22" s="1"/>
  <c r="E154" i="23"/>
  <c r="E158" i="23"/>
  <c r="E163" i="23"/>
  <c r="E151" i="23"/>
  <c r="E146" i="23" s="1"/>
  <c r="E161" i="23"/>
  <c r="E155" i="23"/>
  <c r="O48" i="23"/>
  <c r="O153" i="23" s="1"/>
  <c r="H153" i="21"/>
  <c r="P153" i="21"/>
  <c r="X153" i="21"/>
  <c r="H157" i="21"/>
  <c r="P157" i="21"/>
  <c r="X157" i="21"/>
  <c r="H160" i="21"/>
  <c r="P160" i="21"/>
  <c r="X160" i="21"/>
  <c r="G192" i="22"/>
  <c r="O192" i="22"/>
  <c r="W192" i="22"/>
  <c r="N141" i="22"/>
  <c r="N132" i="22" s="1"/>
  <c r="V153" i="22"/>
  <c r="F160" i="22"/>
  <c r="F158" i="23"/>
  <c r="F163" i="23"/>
  <c r="F151" i="23"/>
  <c r="F146" i="23" s="1"/>
  <c r="F161" i="23"/>
  <c r="F155" i="23"/>
  <c r="F154" i="23"/>
  <c r="Q163" i="23"/>
  <c r="Q161" i="23"/>
  <c r="Q158" i="23"/>
  <c r="Q155" i="23"/>
  <c r="Q154" i="23"/>
  <c r="Q151" i="23"/>
  <c r="M183" i="23"/>
  <c r="I171" i="21"/>
  <c r="Q171" i="21"/>
  <c r="Y171" i="21"/>
  <c r="H192" i="22"/>
  <c r="P192" i="22"/>
  <c r="X192" i="22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H144" i="23"/>
  <c r="H143" i="23"/>
  <c r="H140" i="23"/>
  <c r="H139" i="23"/>
  <c r="H137" i="23"/>
  <c r="P144" i="23"/>
  <c r="P143" i="23"/>
  <c r="P140" i="23"/>
  <c r="P139" i="23"/>
  <c r="P137" i="23"/>
  <c r="X144" i="23"/>
  <c r="X143" i="23"/>
  <c r="X140" i="23"/>
  <c r="X139" i="23"/>
  <c r="X137" i="23"/>
  <c r="H192" i="23"/>
  <c r="H183" i="23" s="1"/>
  <c r="H141" i="23"/>
  <c r="P192" i="23"/>
  <c r="P183" i="23" s="1"/>
  <c r="P141" i="23"/>
  <c r="X192" i="23"/>
  <c r="X183" i="23" s="1"/>
  <c r="X141" i="23"/>
  <c r="G158" i="23"/>
  <c r="G163" i="23"/>
  <c r="G151" i="23"/>
  <c r="G161" i="23"/>
  <c r="G155" i="23"/>
  <c r="G154" i="23"/>
  <c r="R158" i="23"/>
  <c r="R153" i="23"/>
  <c r="R163" i="23"/>
  <c r="R157" i="23"/>
  <c r="R151" i="23"/>
  <c r="R161" i="23"/>
  <c r="R155" i="23"/>
  <c r="R154" i="23"/>
  <c r="C201" i="23"/>
  <c r="C194" i="23" s="1"/>
  <c r="C153" i="23"/>
  <c r="C48" i="23"/>
  <c r="C157" i="23" s="1"/>
  <c r="K201" i="23"/>
  <c r="K153" i="23"/>
  <c r="K48" i="23"/>
  <c r="S201" i="23"/>
  <c r="S194" i="23" s="1"/>
  <c r="S48" i="23"/>
  <c r="S160" i="23" s="1"/>
  <c r="C202" i="23"/>
  <c r="K202" i="23"/>
  <c r="K157" i="23"/>
  <c r="K160" i="23"/>
  <c r="H179" i="23"/>
  <c r="H176" i="23"/>
  <c r="H172" i="23"/>
  <c r="H170" i="23"/>
  <c r="P179" i="23"/>
  <c r="P176" i="23"/>
  <c r="P172" i="23"/>
  <c r="P170" i="23"/>
  <c r="X179" i="23"/>
  <c r="X176" i="23"/>
  <c r="X172" i="23"/>
  <c r="X170" i="23"/>
  <c r="F183" i="23"/>
  <c r="N183" i="23"/>
  <c r="V183" i="23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C99" i="23"/>
  <c r="C175" i="23" s="1"/>
  <c r="K99" i="23"/>
  <c r="K175" i="23" s="1"/>
  <c r="S99" i="23"/>
  <c r="S175" i="23" s="1"/>
  <c r="V151" i="23"/>
  <c r="J153" i="23"/>
  <c r="B157" i="23"/>
  <c r="V157" i="23"/>
  <c r="F160" i="23"/>
  <c r="R160" i="23"/>
  <c r="V163" i="23"/>
  <c r="F170" i="23"/>
  <c r="R170" i="23"/>
  <c r="V172" i="23"/>
  <c r="J175" i="23"/>
  <c r="F176" i="23"/>
  <c r="R176" i="23"/>
  <c r="D201" i="23"/>
  <c r="N201" i="23"/>
  <c r="T203" i="23"/>
  <c r="T194" i="23" s="1"/>
  <c r="E211" i="23"/>
  <c r="E205" i="23" s="1"/>
  <c r="U211" i="23"/>
  <c r="U205" i="23" s="1"/>
  <c r="E75" i="24"/>
  <c r="E172" i="4" s="1"/>
  <c r="E67" i="24"/>
  <c r="M75" i="24"/>
  <c r="M172" i="4" s="1"/>
  <c r="M67" i="24"/>
  <c r="U75" i="24"/>
  <c r="U172" i="4" s="1"/>
  <c r="U67" i="24"/>
  <c r="E76" i="24"/>
  <c r="E173" i="4" s="1"/>
  <c r="E68" i="24"/>
  <c r="F146" i="25"/>
  <c r="D48" i="23"/>
  <c r="D153" i="23" s="1"/>
  <c r="L48" i="23"/>
  <c r="L157" i="23" s="1"/>
  <c r="T48" i="23"/>
  <c r="T153" i="23" s="1"/>
  <c r="D99" i="23"/>
  <c r="D171" i="23" s="1"/>
  <c r="L99" i="23"/>
  <c r="L171" i="23" s="1"/>
  <c r="T99" i="23"/>
  <c r="T171" i="23" s="1"/>
  <c r="F137" i="23"/>
  <c r="N137" i="23"/>
  <c r="V137" i="23"/>
  <c r="F139" i="23"/>
  <c r="N139" i="23"/>
  <c r="V139" i="23"/>
  <c r="F140" i="23"/>
  <c r="N140" i="23"/>
  <c r="V140" i="23"/>
  <c r="F141" i="23"/>
  <c r="N141" i="23"/>
  <c r="V141" i="23"/>
  <c r="F143" i="23"/>
  <c r="N143" i="23"/>
  <c r="V143" i="23"/>
  <c r="U153" i="23"/>
  <c r="M157" i="23"/>
  <c r="W157" i="23"/>
  <c r="G160" i="23"/>
  <c r="G170" i="23"/>
  <c r="O171" i="23"/>
  <c r="M172" i="23"/>
  <c r="M165" i="23" s="1"/>
  <c r="W172" i="23"/>
  <c r="U175" i="23"/>
  <c r="G176" i="23"/>
  <c r="E179" i="23"/>
  <c r="O179" i="23"/>
  <c r="K203" i="23"/>
  <c r="U203" i="23"/>
  <c r="U194" i="23" s="1"/>
  <c r="G211" i="23"/>
  <c r="W211" i="23"/>
  <c r="W205" i="23" s="1"/>
  <c r="O213" i="23"/>
  <c r="O205" i="23" s="1"/>
  <c r="G146" i="25"/>
  <c r="O146" i="25"/>
  <c r="W146" i="25"/>
  <c r="V153" i="23"/>
  <c r="N157" i="23"/>
  <c r="V158" i="23"/>
  <c r="F171" i="23"/>
  <c r="R171" i="23"/>
  <c r="B175" i="23"/>
  <c r="V175" i="23"/>
  <c r="F179" i="23"/>
  <c r="R179" i="23"/>
  <c r="F201" i="23"/>
  <c r="F194" i="23" s="1"/>
  <c r="L203" i="23"/>
  <c r="L194" i="23" s="1"/>
  <c r="V203" i="23"/>
  <c r="V194" i="23" s="1"/>
  <c r="C213" i="23"/>
  <c r="C205" i="23" s="1"/>
  <c r="S213" i="23"/>
  <c r="S205" i="23" s="1"/>
  <c r="E157" i="23"/>
  <c r="O157" i="23"/>
  <c r="U170" i="23"/>
  <c r="U165" i="23" s="1"/>
  <c r="E172" i="23"/>
  <c r="O172" i="23"/>
  <c r="M175" i="23"/>
  <c r="W175" i="23"/>
  <c r="U176" i="23"/>
  <c r="G179" i="23"/>
  <c r="C203" i="23"/>
  <c r="M203" i="23"/>
  <c r="W203" i="23"/>
  <c r="L211" i="23"/>
  <c r="L205" i="23" s="1"/>
  <c r="H213" i="23"/>
  <c r="H175" i="23"/>
  <c r="P213" i="23"/>
  <c r="P175" i="23"/>
  <c r="X213" i="23"/>
  <c r="X175" i="23"/>
  <c r="V154" i="23"/>
  <c r="F157" i="23"/>
  <c r="V170" i="23"/>
  <c r="V176" i="23"/>
  <c r="D203" i="23"/>
  <c r="N203" i="23"/>
  <c r="M211" i="23"/>
  <c r="M205" i="23" s="1"/>
  <c r="I213" i="23"/>
  <c r="I175" i="23"/>
  <c r="Q213" i="23"/>
  <c r="Q175" i="23"/>
  <c r="Y213" i="23"/>
  <c r="Y175" i="23"/>
  <c r="G157" i="23"/>
  <c r="M170" i="23"/>
  <c r="W170" i="23"/>
  <c r="E175" i="23"/>
  <c r="M176" i="23"/>
  <c r="W176" i="23"/>
  <c r="U179" i="23"/>
  <c r="E203" i="23"/>
  <c r="O203" i="23"/>
  <c r="G213" i="23"/>
  <c r="H211" i="23"/>
  <c r="H171" i="23"/>
  <c r="P211" i="23"/>
  <c r="P171" i="23"/>
  <c r="X211" i="23"/>
  <c r="X205" i="23" s="1"/>
  <c r="X171" i="23"/>
  <c r="V155" i="23"/>
  <c r="V171" i="23"/>
  <c r="F175" i="23"/>
  <c r="R175" i="23"/>
  <c r="C75" i="24"/>
  <c r="C172" i="4" s="1"/>
  <c r="C67" i="24"/>
  <c r="K75" i="24"/>
  <c r="K172" i="4" s="1"/>
  <c r="K67" i="24"/>
  <c r="D146" i="25"/>
  <c r="L146" i="25"/>
  <c r="T146" i="25"/>
  <c r="I211" i="23"/>
  <c r="I171" i="23"/>
  <c r="Q211" i="23"/>
  <c r="Q171" i="23"/>
  <c r="Y211" i="23"/>
  <c r="Y205" i="23" s="1"/>
  <c r="Y171" i="23"/>
  <c r="U157" i="23"/>
  <c r="E170" i="23"/>
  <c r="O170" i="23"/>
  <c r="D75" i="24"/>
  <c r="D172" i="4" s="1"/>
  <c r="D67" i="24"/>
  <c r="L75" i="24"/>
  <c r="L172" i="4" s="1"/>
  <c r="L67" i="24"/>
  <c r="T75" i="24"/>
  <c r="T172" i="4" s="1"/>
  <c r="T67" i="24"/>
  <c r="E146" i="25"/>
  <c r="M146" i="25"/>
  <c r="U146" i="25"/>
  <c r="H67" i="24"/>
  <c r="P67" i="24"/>
  <c r="X67" i="24"/>
  <c r="H68" i="24"/>
  <c r="P68" i="24"/>
  <c r="X68" i="24"/>
  <c r="H69" i="24"/>
  <c r="P69" i="24"/>
  <c r="X69" i="24"/>
  <c r="E105" i="25"/>
  <c r="M105" i="25"/>
  <c r="U105" i="25"/>
  <c r="E116" i="25"/>
  <c r="M116" i="25"/>
  <c r="U116" i="25"/>
  <c r="E119" i="25"/>
  <c r="M119" i="25"/>
  <c r="U119" i="25"/>
  <c r="E122" i="25"/>
  <c r="M122" i="25"/>
  <c r="U122" i="25"/>
  <c r="B143" i="26"/>
  <c r="B105" i="26"/>
  <c r="J143" i="26"/>
  <c r="J105" i="26"/>
  <c r="R143" i="26"/>
  <c r="R105" i="26"/>
  <c r="E152" i="26"/>
  <c r="M152" i="26"/>
  <c r="U152" i="26"/>
  <c r="B153" i="26"/>
  <c r="B119" i="26"/>
  <c r="J153" i="26"/>
  <c r="J119" i="26"/>
  <c r="R153" i="26"/>
  <c r="R119" i="26"/>
  <c r="G154" i="26"/>
  <c r="O154" i="26"/>
  <c r="W154" i="26"/>
  <c r="M105" i="26"/>
  <c r="U116" i="26"/>
  <c r="O122" i="26"/>
  <c r="E143" i="26"/>
  <c r="X143" i="26"/>
  <c r="H153" i="26"/>
  <c r="P154" i="26"/>
  <c r="E143" i="27"/>
  <c r="M143" i="27"/>
  <c r="U143" i="27"/>
  <c r="H152" i="27"/>
  <c r="P152" i="27"/>
  <c r="X152" i="27"/>
  <c r="E153" i="27"/>
  <c r="M153" i="27"/>
  <c r="U153" i="27"/>
  <c r="B154" i="27"/>
  <c r="J154" i="27"/>
  <c r="R154" i="27"/>
  <c r="I67" i="24"/>
  <c r="Q67" i="24"/>
  <c r="Y67" i="24"/>
  <c r="I68" i="24"/>
  <c r="Q68" i="24"/>
  <c r="Y68" i="24"/>
  <c r="I69" i="24"/>
  <c r="Q69" i="24"/>
  <c r="Y69" i="24"/>
  <c r="F105" i="25"/>
  <c r="N105" i="25"/>
  <c r="V105" i="25"/>
  <c r="F116" i="25"/>
  <c r="N116" i="25"/>
  <c r="V116" i="25"/>
  <c r="F119" i="25"/>
  <c r="N119" i="25"/>
  <c r="V119" i="25"/>
  <c r="F122" i="25"/>
  <c r="N122" i="25"/>
  <c r="V122" i="25"/>
  <c r="N152" i="25"/>
  <c r="N146" i="25" s="1"/>
  <c r="V152" i="25"/>
  <c r="V146" i="25" s="1"/>
  <c r="C143" i="26"/>
  <c r="K143" i="26"/>
  <c r="S143" i="26"/>
  <c r="C153" i="26"/>
  <c r="K153" i="26"/>
  <c r="S153" i="26"/>
  <c r="N105" i="26"/>
  <c r="F122" i="26"/>
  <c r="F143" i="26"/>
  <c r="N153" i="26"/>
  <c r="V154" i="26"/>
  <c r="F143" i="27"/>
  <c r="N143" i="27"/>
  <c r="V143" i="27"/>
  <c r="I152" i="27"/>
  <c r="Q152" i="27"/>
  <c r="Y152" i="27"/>
  <c r="F153" i="27"/>
  <c r="N153" i="27"/>
  <c r="V153" i="27"/>
  <c r="C154" i="27"/>
  <c r="K154" i="27"/>
  <c r="S154" i="27"/>
  <c r="B67" i="24"/>
  <c r="J67" i="24"/>
  <c r="R67" i="24"/>
  <c r="B68" i="24"/>
  <c r="J68" i="24"/>
  <c r="R68" i="24"/>
  <c r="B69" i="24"/>
  <c r="J69" i="24"/>
  <c r="R69" i="24"/>
  <c r="G105" i="25"/>
  <c r="O105" i="25"/>
  <c r="W105" i="25"/>
  <c r="G116" i="25"/>
  <c r="O116" i="25"/>
  <c r="W116" i="25"/>
  <c r="G119" i="25"/>
  <c r="O119" i="25"/>
  <c r="W119" i="25"/>
  <c r="G122" i="25"/>
  <c r="O122" i="25"/>
  <c r="W122" i="25"/>
  <c r="D143" i="26"/>
  <c r="L143" i="26"/>
  <c r="T143" i="26"/>
  <c r="G152" i="26"/>
  <c r="O152" i="26"/>
  <c r="W152" i="26"/>
  <c r="D153" i="26"/>
  <c r="L153" i="26"/>
  <c r="T153" i="26"/>
  <c r="I154" i="26"/>
  <c r="I122" i="26"/>
  <c r="Q154" i="26"/>
  <c r="Q122" i="26"/>
  <c r="Y154" i="26"/>
  <c r="Y122" i="26"/>
  <c r="W116" i="26"/>
  <c r="S122" i="26"/>
  <c r="H152" i="26"/>
  <c r="P153" i="26"/>
  <c r="X154" i="26"/>
  <c r="G143" i="27"/>
  <c r="O143" i="27"/>
  <c r="W143" i="27"/>
  <c r="B152" i="27"/>
  <c r="J152" i="27"/>
  <c r="R152" i="27"/>
  <c r="G153" i="27"/>
  <c r="O153" i="27"/>
  <c r="W153" i="27"/>
  <c r="D154" i="27"/>
  <c r="L154" i="27"/>
  <c r="T154" i="27"/>
  <c r="S67" i="24"/>
  <c r="C68" i="24"/>
  <c r="K68" i="24"/>
  <c r="S68" i="24"/>
  <c r="C69" i="24"/>
  <c r="K69" i="24"/>
  <c r="S69" i="24"/>
  <c r="H105" i="25"/>
  <c r="P105" i="25"/>
  <c r="X105" i="25"/>
  <c r="H119" i="25"/>
  <c r="P119" i="25"/>
  <c r="X119" i="25"/>
  <c r="H122" i="25"/>
  <c r="P122" i="25"/>
  <c r="X122" i="25"/>
  <c r="M153" i="26"/>
  <c r="U153" i="26"/>
  <c r="B154" i="26"/>
  <c r="B122" i="26"/>
  <c r="J154" i="26"/>
  <c r="J122" i="26"/>
  <c r="R154" i="26"/>
  <c r="R122" i="26"/>
  <c r="X116" i="26"/>
  <c r="L119" i="26"/>
  <c r="V119" i="26"/>
  <c r="H143" i="27"/>
  <c r="P143" i="27"/>
  <c r="X143" i="27"/>
  <c r="C152" i="27"/>
  <c r="K152" i="27"/>
  <c r="S152" i="27"/>
  <c r="H153" i="27"/>
  <c r="P153" i="27"/>
  <c r="X153" i="27"/>
  <c r="E154" i="27"/>
  <c r="M154" i="27"/>
  <c r="U154" i="27"/>
  <c r="Y113" i="29"/>
  <c r="D68" i="24"/>
  <c r="L68" i="24"/>
  <c r="T68" i="24"/>
  <c r="D69" i="24"/>
  <c r="L69" i="24"/>
  <c r="T69" i="24"/>
  <c r="I105" i="25"/>
  <c r="Q105" i="25"/>
  <c r="Y105" i="25"/>
  <c r="I119" i="25"/>
  <c r="Q119" i="25"/>
  <c r="Y119" i="25"/>
  <c r="I122" i="25"/>
  <c r="Q122" i="25"/>
  <c r="Y122" i="25"/>
  <c r="I152" i="26"/>
  <c r="I116" i="26"/>
  <c r="Q152" i="26"/>
  <c r="Q116" i="26"/>
  <c r="Y152" i="26"/>
  <c r="Y116" i="26"/>
  <c r="M119" i="26"/>
  <c r="K122" i="26"/>
  <c r="P152" i="26"/>
  <c r="X153" i="26"/>
  <c r="I143" i="27"/>
  <c r="Q143" i="27"/>
  <c r="Y143" i="27"/>
  <c r="D152" i="27"/>
  <c r="L152" i="27"/>
  <c r="T152" i="27"/>
  <c r="I153" i="27"/>
  <c r="Q153" i="27"/>
  <c r="Y153" i="27"/>
  <c r="F154" i="27"/>
  <c r="N154" i="27"/>
  <c r="V154" i="27"/>
  <c r="M68" i="24"/>
  <c r="U68" i="24"/>
  <c r="E69" i="24"/>
  <c r="M69" i="24"/>
  <c r="U69" i="24"/>
  <c r="B105" i="25"/>
  <c r="J105" i="25"/>
  <c r="R105" i="25"/>
  <c r="B119" i="25"/>
  <c r="J119" i="25"/>
  <c r="R119" i="25"/>
  <c r="G143" i="26"/>
  <c r="O143" i="26"/>
  <c r="W143" i="26"/>
  <c r="B152" i="26"/>
  <c r="B116" i="26"/>
  <c r="J152" i="26"/>
  <c r="J116" i="26"/>
  <c r="R152" i="26"/>
  <c r="R116" i="26"/>
  <c r="G153" i="26"/>
  <c r="O153" i="26"/>
  <c r="W153" i="26"/>
  <c r="D154" i="26"/>
  <c r="L154" i="26"/>
  <c r="T154" i="26"/>
  <c r="D119" i="26"/>
  <c r="L122" i="26"/>
  <c r="B143" i="27"/>
  <c r="J143" i="27"/>
  <c r="R143" i="27"/>
  <c r="E152" i="27"/>
  <c r="M152" i="27"/>
  <c r="U152" i="27"/>
  <c r="B153" i="27"/>
  <c r="J153" i="27"/>
  <c r="R153" i="27"/>
  <c r="G154" i="27"/>
  <c r="O154" i="27"/>
  <c r="W154" i="27"/>
  <c r="F67" i="24"/>
  <c r="N67" i="24"/>
  <c r="V67" i="24"/>
  <c r="F68" i="24"/>
  <c r="N68" i="24"/>
  <c r="V68" i="24"/>
  <c r="F69" i="24"/>
  <c r="N69" i="24"/>
  <c r="V69" i="24"/>
  <c r="C105" i="25"/>
  <c r="K105" i="25"/>
  <c r="S105" i="25"/>
  <c r="C116" i="25"/>
  <c r="K116" i="25"/>
  <c r="S116" i="25"/>
  <c r="C119" i="25"/>
  <c r="K119" i="25"/>
  <c r="S119" i="25"/>
  <c r="C152" i="26"/>
  <c r="K152" i="26"/>
  <c r="S152" i="26"/>
  <c r="E154" i="26"/>
  <c r="M154" i="26"/>
  <c r="U154" i="26"/>
  <c r="U105" i="26"/>
  <c r="G116" i="26"/>
  <c r="S116" i="26"/>
  <c r="E119" i="26"/>
  <c r="O119" i="26"/>
  <c r="C122" i="26"/>
  <c r="M122" i="26"/>
  <c r="C143" i="27"/>
  <c r="K143" i="27"/>
  <c r="S143" i="27"/>
  <c r="F152" i="27"/>
  <c r="N152" i="27"/>
  <c r="V152" i="27"/>
  <c r="C153" i="27"/>
  <c r="K153" i="27"/>
  <c r="S153" i="27"/>
  <c r="H154" i="27"/>
  <c r="P154" i="27"/>
  <c r="X154" i="27"/>
  <c r="G67" i="24"/>
  <c r="O67" i="24"/>
  <c r="W67" i="24"/>
  <c r="G68" i="24"/>
  <c r="O68" i="24"/>
  <c r="W68" i="24"/>
  <c r="G69" i="24"/>
  <c r="O69" i="24"/>
  <c r="W69" i="24"/>
  <c r="D105" i="25"/>
  <c r="L105" i="25"/>
  <c r="T105" i="25"/>
  <c r="D116" i="25"/>
  <c r="L116" i="25"/>
  <c r="T116" i="25"/>
  <c r="D119" i="25"/>
  <c r="L119" i="25"/>
  <c r="T119" i="25"/>
  <c r="D122" i="25"/>
  <c r="L122" i="25"/>
  <c r="T122" i="25"/>
  <c r="I143" i="26"/>
  <c r="I105" i="26"/>
  <c r="Q143" i="26"/>
  <c r="Q105" i="26"/>
  <c r="Y143" i="26"/>
  <c r="Y105" i="26"/>
  <c r="D152" i="26"/>
  <c r="L152" i="26"/>
  <c r="T152" i="26"/>
  <c r="I153" i="26"/>
  <c r="I119" i="26"/>
  <c r="Q153" i="26"/>
  <c r="Q119" i="26"/>
  <c r="Y153" i="26"/>
  <c r="Y119" i="26"/>
  <c r="L105" i="26"/>
  <c r="V105" i="26"/>
  <c r="T116" i="26"/>
  <c r="F119" i="26"/>
  <c r="D122" i="26"/>
  <c r="N122" i="26"/>
  <c r="D143" i="27"/>
  <c r="L143" i="27"/>
  <c r="T143" i="27"/>
  <c r="G152" i="27"/>
  <c r="O152" i="27"/>
  <c r="W152" i="27"/>
  <c r="D153" i="27"/>
  <c r="L153" i="27"/>
  <c r="T153" i="27"/>
  <c r="I154" i="27"/>
  <c r="Q154" i="27"/>
  <c r="Y154" i="27"/>
  <c r="F105" i="27"/>
  <c r="N105" i="27"/>
  <c r="V105" i="27"/>
  <c r="F116" i="27"/>
  <c r="N116" i="27"/>
  <c r="V116" i="27"/>
  <c r="F119" i="27"/>
  <c r="N119" i="27"/>
  <c r="V119" i="27"/>
  <c r="F122" i="27"/>
  <c r="N122" i="27"/>
  <c r="V122" i="27"/>
  <c r="B90" i="29"/>
  <c r="J90" i="29"/>
  <c r="R90" i="29"/>
  <c r="B94" i="29"/>
  <c r="J94" i="29"/>
  <c r="R94" i="29"/>
  <c r="B99" i="29"/>
  <c r="J99" i="29"/>
  <c r="R99" i="29"/>
  <c r="D105" i="29"/>
  <c r="N105" i="29"/>
  <c r="X105" i="29"/>
  <c r="H119" i="29"/>
  <c r="T119" i="29"/>
  <c r="T113" i="29" s="1"/>
  <c r="F120" i="29"/>
  <c r="P120" i="29"/>
  <c r="D122" i="29"/>
  <c r="D113" i="29" s="1"/>
  <c r="N122" i="29"/>
  <c r="N113" i="29" s="1"/>
  <c r="X122" i="29"/>
  <c r="L123" i="29"/>
  <c r="L113" i="29" s="1"/>
  <c r="V123" i="29"/>
  <c r="E119" i="30"/>
  <c r="M119" i="30"/>
  <c r="U119" i="30"/>
  <c r="F120" i="30"/>
  <c r="N120" i="30"/>
  <c r="V120" i="30"/>
  <c r="E122" i="30"/>
  <c r="M122" i="30"/>
  <c r="U122" i="30"/>
  <c r="C123" i="30"/>
  <c r="C105" i="30"/>
  <c r="K123" i="30"/>
  <c r="K105" i="30"/>
  <c r="S123" i="30"/>
  <c r="S105" i="30"/>
  <c r="E99" i="30"/>
  <c r="U99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B72" i="33"/>
  <c r="G105" i="27"/>
  <c r="O105" i="27"/>
  <c r="W105" i="27"/>
  <c r="G116" i="27"/>
  <c r="O116" i="27"/>
  <c r="W116" i="27"/>
  <c r="G119" i="27"/>
  <c r="O119" i="27"/>
  <c r="W119" i="27"/>
  <c r="G122" i="27"/>
  <c r="O122" i="27"/>
  <c r="W122" i="27"/>
  <c r="C90" i="29"/>
  <c r="K90" i="29"/>
  <c r="S90" i="29"/>
  <c r="C94" i="29"/>
  <c r="K94" i="29"/>
  <c r="S94" i="29"/>
  <c r="C99" i="29"/>
  <c r="K99" i="29"/>
  <c r="S99" i="29"/>
  <c r="E105" i="29"/>
  <c r="O105" i="29"/>
  <c r="Y105" i="29"/>
  <c r="U119" i="29"/>
  <c r="G120" i="29"/>
  <c r="Q120" i="29"/>
  <c r="Q113" i="29" s="1"/>
  <c r="E122" i="29"/>
  <c r="E113" i="29" s="1"/>
  <c r="O122" i="29"/>
  <c r="O113" i="29" s="1"/>
  <c r="M123" i="29"/>
  <c r="M113" i="29" s="1"/>
  <c r="W123" i="29"/>
  <c r="F119" i="30"/>
  <c r="N119" i="30"/>
  <c r="V119" i="30"/>
  <c r="G120" i="30"/>
  <c r="O120" i="30"/>
  <c r="W120" i="30"/>
  <c r="F122" i="30"/>
  <c r="N122" i="30"/>
  <c r="V122" i="30"/>
  <c r="D123" i="30"/>
  <c r="D105" i="30"/>
  <c r="L123" i="30"/>
  <c r="L105" i="30"/>
  <c r="T123" i="30"/>
  <c r="T105" i="30"/>
  <c r="F94" i="30"/>
  <c r="F99" i="30"/>
  <c r="V99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H105" i="27"/>
  <c r="P105" i="27"/>
  <c r="X105" i="27"/>
  <c r="H116" i="27"/>
  <c r="P116" i="27"/>
  <c r="X116" i="27"/>
  <c r="H119" i="27"/>
  <c r="P119" i="27"/>
  <c r="X119" i="27"/>
  <c r="H122" i="27"/>
  <c r="P122" i="27"/>
  <c r="X122" i="27"/>
  <c r="D90" i="29"/>
  <c r="L90" i="29"/>
  <c r="D94" i="29"/>
  <c r="L94" i="29"/>
  <c r="T94" i="29"/>
  <c r="L99" i="29"/>
  <c r="T99" i="29"/>
  <c r="F105" i="29"/>
  <c r="V119" i="29"/>
  <c r="V113" i="29" s="1"/>
  <c r="H120" i="29"/>
  <c r="F122" i="29"/>
  <c r="P122" i="29"/>
  <c r="G119" i="30"/>
  <c r="O119" i="30"/>
  <c r="W119" i="30"/>
  <c r="H120" i="30"/>
  <c r="P120" i="30"/>
  <c r="X120" i="30"/>
  <c r="G122" i="30"/>
  <c r="O122" i="30"/>
  <c r="W122" i="30"/>
  <c r="E123" i="30"/>
  <c r="M123" i="30"/>
  <c r="U123" i="30"/>
  <c r="G99" i="30"/>
  <c r="W99" i="30"/>
  <c r="U105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I105" i="27"/>
  <c r="Q105" i="27"/>
  <c r="Y105" i="27"/>
  <c r="I116" i="27"/>
  <c r="Q116" i="27"/>
  <c r="Y116" i="27"/>
  <c r="I119" i="27"/>
  <c r="Q119" i="27"/>
  <c r="Y119" i="27"/>
  <c r="I122" i="27"/>
  <c r="Q122" i="27"/>
  <c r="Y122" i="27"/>
  <c r="B123" i="29"/>
  <c r="B113" i="29" s="1"/>
  <c r="B105" i="29"/>
  <c r="J123" i="29"/>
  <c r="J113" i="29" s="1"/>
  <c r="J105" i="29"/>
  <c r="R123" i="29"/>
  <c r="R113" i="29" s="1"/>
  <c r="R105" i="29"/>
  <c r="E90" i="29"/>
  <c r="M90" i="29"/>
  <c r="E94" i="29"/>
  <c r="M94" i="29"/>
  <c r="U94" i="29"/>
  <c r="M99" i="29"/>
  <c r="U99" i="29"/>
  <c r="G105" i="29"/>
  <c r="Q105" i="29"/>
  <c r="W119" i="29"/>
  <c r="I120" i="29"/>
  <c r="I113" i="29" s="1"/>
  <c r="G122" i="29"/>
  <c r="E123" i="29"/>
  <c r="O123" i="29"/>
  <c r="I120" i="30"/>
  <c r="Q120" i="30"/>
  <c r="Y120" i="30"/>
  <c r="H94" i="30"/>
  <c r="G119" i="31"/>
  <c r="O119" i="31"/>
  <c r="W119" i="31"/>
  <c r="H120" i="31"/>
  <c r="P120" i="31"/>
  <c r="X120" i="31"/>
  <c r="G122" i="31"/>
  <c r="O122" i="31"/>
  <c r="W122" i="31"/>
  <c r="B105" i="27"/>
  <c r="J105" i="27"/>
  <c r="R105" i="27"/>
  <c r="B119" i="27"/>
  <c r="J119" i="27"/>
  <c r="R119" i="27"/>
  <c r="B122" i="27"/>
  <c r="J122" i="27"/>
  <c r="R122" i="27"/>
  <c r="C123" i="29"/>
  <c r="C113" i="29" s="1"/>
  <c r="C105" i="29"/>
  <c r="K123" i="29"/>
  <c r="K113" i="29" s="1"/>
  <c r="K105" i="29"/>
  <c r="S123" i="29"/>
  <c r="S113" i="29" s="1"/>
  <c r="S105" i="29"/>
  <c r="F90" i="29"/>
  <c r="N90" i="29"/>
  <c r="N94" i="29"/>
  <c r="V94" i="29"/>
  <c r="V99" i="29"/>
  <c r="T105" i="29"/>
  <c r="X119" i="29"/>
  <c r="H122" i="29"/>
  <c r="I119" i="30"/>
  <c r="Q119" i="30"/>
  <c r="Y119" i="30"/>
  <c r="B120" i="30"/>
  <c r="J120" i="30"/>
  <c r="R120" i="30"/>
  <c r="I122" i="30"/>
  <c r="Q122" i="30"/>
  <c r="Y122" i="30"/>
  <c r="W90" i="30"/>
  <c r="E105" i="30"/>
  <c r="H119" i="31"/>
  <c r="P119" i="31"/>
  <c r="X119" i="31"/>
  <c r="I120" i="31"/>
  <c r="Q120" i="31"/>
  <c r="Y120" i="31"/>
  <c r="H122" i="31"/>
  <c r="P122" i="31"/>
  <c r="X122" i="31"/>
  <c r="C105" i="27"/>
  <c r="K105" i="27"/>
  <c r="S105" i="27"/>
  <c r="C116" i="27"/>
  <c r="K116" i="27"/>
  <c r="S116" i="27"/>
  <c r="C119" i="27"/>
  <c r="K119" i="27"/>
  <c r="S119" i="27"/>
  <c r="G90" i="29"/>
  <c r="O90" i="29"/>
  <c r="O94" i="29"/>
  <c r="W94" i="29"/>
  <c r="W99" i="29"/>
  <c r="I105" i="29"/>
  <c r="U105" i="29"/>
  <c r="B119" i="30"/>
  <c r="B90" i="30"/>
  <c r="J119" i="30"/>
  <c r="J90" i="30"/>
  <c r="R119" i="30"/>
  <c r="R90" i="30"/>
  <c r="C120" i="30"/>
  <c r="K120" i="30"/>
  <c r="S120" i="30"/>
  <c r="B122" i="30"/>
  <c r="B99" i="30"/>
  <c r="J122" i="30"/>
  <c r="J99" i="30"/>
  <c r="R122" i="30"/>
  <c r="R99" i="30"/>
  <c r="H123" i="30"/>
  <c r="H105" i="30"/>
  <c r="P123" i="30"/>
  <c r="P105" i="30"/>
  <c r="X123" i="30"/>
  <c r="X105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D105" i="27"/>
  <c r="L105" i="27"/>
  <c r="T105" i="27"/>
  <c r="D116" i="27"/>
  <c r="L116" i="27"/>
  <c r="T116" i="27"/>
  <c r="D119" i="27"/>
  <c r="L119" i="27"/>
  <c r="T119" i="27"/>
  <c r="D122" i="27"/>
  <c r="L122" i="27"/>
  <c r="T122" i="27"/>
  <c r="H90" i="29"/>
  <c r="P90" i="29"/>
  <c r="X90" i="29"/>
  <c r="X94" i="29"/>
  <c r="H99" i="29"/>
  <c r="P99" i="29"/>
  <c r="X99" i="29"/>
  <c r="P119" i="29"/>
  <c r="C119" i="30"/>
  <c r="K119" i="30"/>
  <c r="S119" i="30"/>
  <c r="D120" i="30"/>
  <c r="L120" i="30"/>
  <c r="T120" i="30"/>
  <c r="C122" i="30"/>
  <c r="C99" i="30"/>
  <c r="K122" i="30"/>
  <c r="K99" i="30"/>
  <c r="S122" i="30"/>
  <c r="S99" i="30"/>
  <c r="I123" i="30"/>
  <c r="I105" i="30"/>
  <c r="Q123" i="30"/>
  <c r="Q105" i="30"/>
  <c r="Y123" i="30"/>
  <c r="Y105" i="30"/>
  <c r="O90" i="30"/>
  <c r="C94" i="30"/>
  <c r="O99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P72" i="33"/>
  <c r="E105" i="27"/>
  <c r="M105" i="27"/>
  <c r="U105" i="27"/>
  <c r="E116" i="27"/>
  <c r="M116" i="27"/>
  <c r="U116" i="27"/>
  <c r="E119" i="27"/>
  <c r="M119" i="27"/>
  <c r="U119" i="27"/>
  <c r="F123" i="31"/>
  <c r="F123" i="30"/>
  <c r="N123" i="31"/>
  <c r="N123" i="30"/>
  <c r="V123" i="31"/>
  <c r="V123" i="30"/>
  <c r="Y94" i="29"/>
  <c r="M105" i="29"/>
  <c r="U123" i="29"/>
  <c r="D119" i="30"/>
  <c r="L119" i="30"/>
  <c r="T119" i="30"/>
  <c r="E120" i="30"/>
  <c r="M120" i="30"/>
  <c r="U120" i="30"/>
  <c r="D122" i="30"/>
  <c r="D99" i="30"/>
  <c r="L122" i="30"/>
  <c r="L99" i="30"/>
  <c r="T122" i="30"/>
  <c r="T99" i="30"/>
  <c r="B123" i="30"/>
  <c r="B105" i="30"/>
  <c r="J123" i="30"/>
  <c r="J105" i="30"/>
  <c r="R123" i="30"/>
  <c r="R105" i="30"/>
  <c r="D94" i="30"/>
  <c r="X94" i="30"/>
  <c r="M105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I90" i="30"/>
  <c r="Q90" i="30"/>
  <c r="Y90" i="30"/>
  <c r="I94" i="30"/>
  <c r="Q94" i="30"/>
  <c r="Y94" i="30"/>
  <c r="I99" i="30"/>
  <c r="Q99" i="30"/>
  <c r="Y99" i="30"/>
  <c r="H90" i="31"/>
  <c r="P90" i="31"/>
  <c r="X90" i="31"/>
  <c r="H94" i="31"/>
  <c r="P94" i="31"/>
  <c r="X94" i="31"/>
  <c r="H99" i="31"/>
  <c r="P99" i="31"/>
  <c r="X99" i="31"/>
  <c r="H105" i="31"/>
  <c r="P105" i="31"/>
  <c r="X105" i="31"/>
  <c r="I57" i="33"/>
  <c r="Q57" i="33"/>
  <c r="Y57" i="33"/>
  <c r="I60" i="33"/>
  <c r="Q60" i="33"/>
  <c r="Y60" i="33"/>
  <c r="I63" i="33"/>
  <c r="Q63" i="33"/>
  <c r="Y63" i="33"/>
  <c r="I78" i="33"/>
  <c r="Q78" i="33"/>
  <c r="Y78" i="33"/>
  <c r="I79" i="33"/>
  <c r="Q79" i="33"/>
  <c r="Y79" i="33"/>
  <c r="I80" i="33"/>
  <c r="Q80" i="33"/>
  <c r="Y80" i="33"/>
  <c r="I79" i="34"/>
  <c r="I60" i="34"/>
  <c r="Q79" i="34"/>
  <c r="Q60" i="34"/>
  <c r="Y79" i="34"/>
  <c r="Y60" i="34"/>
  <c r="E57" i="34"/>
  <c r="M57" i="34"/>
  <c r="U60" i="34"/>
  <c r="R63" i="34"/>
  <c r="M79" i="34"/>
  <c r="W79" i="34"/>
  <c r="J80" i="34"/>
  <c r="U80" i="34"/>
  <c r="E78" i="35"/>
  <c r="M78" i="35"/>
  <c r="U78" i="35"/>
  <c r="G79" i="35"/>
  <c r="O79" i="35"/>
  <c r="W79" i="35"/>
  <c r="E80" i="35"/>
  <c r="M80" i="35"/>
  <c r="U80" i="35"/>
  <c r="B79" i="35"/>
  <c r="C72" i="37"/>
  <c r="K72" i="37"/>
  <c r="B94" i="30"/>
  <c r="J94" i="30"/>
  <c r="R94" i="30"/>
  <c r="I90" i="31"/>
  <c r="Q90" i="31"/>
  <c r="Y90" i="31"/>
  <c r="I94" i="31"/>
  <c r="Q94" i="31"/>
  <c r="Y94" i="31"/>
  <c r="I99" i="31"/>
  <c r="Q99" i="31"/>
  <c r="Y99" i="31"/>
  <c r="I105" i="31"/>
  <c r="Q105" i="31"/>
  <c r="Y105" i="31"/>
  <c r="B57" i="33"/>
  <c r="J57" i="33"/>
  <c r="R57" i="33"/>
  <c r="B60" i="33"/>
  <c r="J60" i="33"/>
  <c r="R60" i="33"/>
  <c r="B63" i="33"/>
  <c r="J63" i="33"/>
  <c r="R63" i="33"/>
  <c r="J79" i="33"/>
  <c r="J72" i="33" s="1"/>
  <c r="R79" i="33"/>
  <c r="R72" i="33" s="1"/>
  <c r="F57" i="34"/>
  <c r="N57" i="34"/>
  <c r="L60" i="34"/>
  <c r="V60" i="34"/>
  <c r="T63" i="34"/>
  <c r="D79" i="34"/>
  <c r="N79" i="34"/>
  <c r="X79" i="34"/>
  <c r="L80" i="34"/>
  <c r="V80" i="34"/>
  <c r="F78" i="35"/>
  <c r="F57" i="35"/>
  <c r="N78" i="35"/>
  <c r="N57" i="35"/>
  <c r="V78" i="35"/>
  <c r="V57" i="35"/>
  <c r="H79" i="35"/>
  <c r="P79" i="35"/>
  <c r="X79" i="35"/>
  <c r="F80" i="35"/>
  <c r="F63" i="35"/>
  <c r="N80" i="35"/>
  <c r="N63" i="35"/>
  <c r="V80" i="35"/>
  <c r="V63" i="35"/>
  <c r="J79" i="35"/>
  <c r="B90" i="31"/>
  <c r="J90" i="31"/>
  <c r="R90" i="31"/>
  <c r="B94" i="31"/>
  <c r="J94" i="31"/>
  <c r="R94" i="31"/>
  <c r="B99" i="31"/>
  <c r="J99" i="31"/>
  <c r="R99" i="31"/>
  <c r="B105" i="31"/>
  <c r="J105" i="31"/>
  <c r="R105" i="31"/>
  <c r="C60" i="33"/>
  <c r="K60" i="33"/>
  <c r="S60" i="33"/>
  <c r="I78" i="34"/>
  <c r="Q78" i="34"/>
  <c r="Q57" i="34"/>
  <c r="Y78" i="34"/>
  <c r="Y57" i="34"/>
  <c r="C79" i="34"/>
  <c r="C60" i="34"/>
  <c r="K79" i="34"/>
  <c r="K60" i="34"/>
  <c r="S79" i="34"/>
  <c r="S60" i="34"/>
  <c r="I80" i="34"/>
  <c r="I63" i="34"/>
  <c r="Q80" i="34"/>
  <c r="Q63" i="34"/>
  <c r="Y80" i="34"/>
  <c r="Y63" i="34"/>
  <c r="G78" i="34"/>
  <c r="R78" i="34"/>
  <c r="E79" i="34"/>
  <c r="O79" i="34"/>
  <c r="B80" i="34"/>
  <c r="M80" i="34"/>
  <c r="W80" i="34"/>
  <c r="G78" i="35"/>
  <c r="O78" i="35"/>
  <c r="W78" i="35"/>
  <c r="G80" i="35"/>
  <c r="O80" i="35"/>
  <c r="W80" i="35"/>
  <c r="J57" i="35"/>
  <c r="R63" i="35"/>
  <c r="R79" i="35"/>
  <c r="C90" i="31"/>
  <c r="K90" i="31"/>
  <c r="S90" i="31"/>
  <c r="C94" i="31"/>
  <c r="K94" i="31"/>
  <c r="S94" i="31"/>
  <c r="C99" i="31"/>
  <c r="K99" i="31"/>
  <c r="S99" i="31"/>
  <c r="C105" i="31"/>
  <c r="K105" i="31"/>
  <c r="S105" i="31"/>
  <c r="D60" i="33"/>
  <c r="L60" i="33"/>
  <c r="T60" i="33"/>
  <c r="H78" i="34"/>
  <c r="T78" i="34"/>
  <c r="F79" i="34"/>
  <c r="P79" i="34"/>
  <c r="D80" i="34"/>
  <c r="N80" i="34"/>
  <c r="X80" i="34"/>
  <c r="H78" i="35"/>
  <c r="P78" i="35"/>
  <c r="X78" i="35"/>
  <c r="H80" i="35"/>
  <c r="P80" i="35"/>
  <c r="X80" i="35"/>
  <c r="B80" i="35"/>
  <c r="D90" i="31"/>
  <c r="L90" i="31"/>
  <c r="T90" i="31"/>
  <c r="D94" i="31"/>
  <c r="L94" i="31"/>
  <c r="T94" i="31"/>
  <c r="D99" i="31"/>
  <c r="L99" i="31"/>
  <c r="T99" i="31"/>
  <c r="D105" i="31"/>
  <c r="L105" i="31"/>
  <c r="T105" i="31"/>
  <c r="E57" i="33"/>
  <c r="M57" i="33"/>
  <c r="U57" i="33"/>
  <c r="E63" i="33"/>
  <c r="M63" i="33"/>
  <c r="U63" i="33"/>
  <c r="S78" i="34"/>
  <c r="S57" i="34"/>
  <c r="C80" i="34"/>
  <c r="C63" i="34"/>
  <c r="K80" i="34"/>
  <c r="K63" i="34"/>
  <c r="S80" i="34"/>
  <c r="S63" i="34"/>
  <c r="I57" i="34"/>
  <c r="J78" i="34"/>
  <c r="U78" i="34"/>
  <c r="G79" i="34"/>
  <c r="E80" i="34"/>
  <c r="O80" i="34"/>
  <c r="C79" i="35"/>
  <c r="K79" i="35"/>
  <c r="S79" i="35"/>
  <c r="J80" i="35"/>
  <c r="E90" i="31"/>
  <c r="M90" i="31"/>
  <c r="U90" i="31"/>
  <c r="E94" i="31"/>
  <c r="M94" i="31"/>
  <c r="U94" i="31"/>
  <c r="E99" i="31"/>
  <c r="M99" i="31"/>
  <c r="U99" i="31"/>
  <c r="F57" i="33"/>
  <c r="N57" i="33"/>
  <c r="V57" i="33"/>
  <c r="F63" i="33"/>
  <c r="N63" i="33"/>
  <c r="V63" i="33"/>
  <c r="B57" i="34"/>
  <c r="L78" i="34"/>
  <c r="V78" i="34"/>
  <c r="H79" i="34"/>
  <c r="T79" i="34"/>
  <c r="F80" i="34"/>
  <c r="P80" i="34"/>
  <c r="D79" i="35"/>
  <c r="D60" i="35"/>
  <c r="L79" i="35"/>
  <c r="L60" i="35"/>
  <c r="T79" i="35"/>
  <c r="T60" i="35"/>
  <c r="R57" i="35"/>
  <c r="B78" i="35"/>
  <c r="F90" i="31"/>
  <c r="N90" i="31"/>
  <c r="V90" i="31"/>
  <c r="F94" i="31"/>
  <c r="N94" i="31"/>
  <c r="V94" i="31"/>
  <c r="F99" i="31"/>
  <c r="N99" i="31"/>
  <c r="V99" i="31"/>
  <c r="G57" i="33"/>
  <c r="O57" i="33"/>
  <c r="W57" i="33"/>
  <c r="G60" i="33"/>
  <c r="O60" i="33"/>
  <c r="W60" i="33"/>
  <c r="G63" i="33"/>
  <c r="O63" i="33"/>
  <c r="W63" i="33"/>
  <c r="W78" i="33"/>
  <c r="W72" i="33" s="1"/>
  <c r="G80" i="33"/>
  <c r="G72" i="33" s="1"/>
  <c r="C57" i="34"/>
  <c r="K57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C80" i="35"/>
  <c r="C63" i="35"/>
  <c r="K80" i="35"/>
  <c r="K63" i="35"/>
  <c r="S80" i="35"/>
  <c r="S63" i="35"/>
  <c r="G94" i="31"/>
  <c r="O94" i="31"/>
  <c r="W94" i="31"/>
  <c r="G105" i="31"/>
  <c r="O105" i="31"/>
  <c r="W105" i="31"/>
  <c r="H57" i="33"/>
  <c r="P57" i="33"/>
  <c r="X57" i="33"/>
  <c r="H60" i="33"/>
  <c r="P60" i="33"/>
  <c r="X60" i="33"/>
  <c r="H63" i="33"/>
  <c r="P63" i="33"/>
  <c r="X63" i="33"/>
  <c r="X78" i="33"/>
  <c r="X72" i="33" s="1"/>
  <c r="H80" i="33"/>
  <c r="H72" i="33" s="1"/>
  <c r="D57" i="34"/>
  <c r="D78" i="35"/>
  <c r="D57" i="35"/>
  <c r="L78" i="35"/>
  <c r="L57" i="35"/>
  <c r="T78" i="35"/>
  <c r="T57" i="35"/>
  <c r="F79" i="35"/>
  <c r="F60" i="35"/>
  <c r="N79" i="35"/>
  <c r="N60" i="35"/>
  <c r="V79" i="35"/>
  <c r="V60" i="35"/>
  <c r="D80" i="35"/>
  <c r="D63" i="35"/>
  <c r="L80" i="35"/>
  <c r="L63" i="35"/>
  <c r="T80" i="35"/>
  <c r="T63" i="35"/>
  <c r="E57" i="35"/>
  <c r="M57" i="35"/>
  <c r="U57" i="35"/>
  <c r="E63" i="35"/>
  <c r="M63" i="35"/>
  <c r="U63" i="35"/>
  <c r="F57" i="37"/>
  <c r="N57" i="37"/>
  <c r="V57" i="37"/>
  <c r="F60" i="37"/>
  <c r="N60" i="37"/>
  <c r="V60" i="37"/>
  <c r="F63" i="37"/>
  <c r="N63" i="37"/>
  <c r="V63" i="37"/>
  <c r="F78" i="37"/>
  <c r="N78" i="37"/>
  <c r="V78" i="37"/>
  <c r="G79" i="37"/>
  <c r="P79" i="37"/>
  <c r="P72" i="37" s="1"/>
  <c r="D80" i="37"/>
  <c r="D72" i="37" s="1"/>
  <c r="N80" i="37"/>
  <c r="X80" i="37"/>
  <c r="X72" i="37" s="1"/>
  <c r="H78" i="38"/>
  <c r="P78" i="38"/>
  <c r="X78" i="38"/>
  <c r="H80" i="38"/>
  <c r="P80" i="38"/>
  <c r="X80" i="38"/>
  <c r="J57" i="38"/>
  <c r="K63" i="38"/>
  <c r="G79" i="38"/>
  <c r="H78" i="39"/>
  <c r="H57" i="39"/>
  <c r="P78" i="39"/>
  <c r="P57" i="39"/>
  <c r="X78" i="39"/>
  <c r="X57" i="39"/>
  <c r="B79" i="39"/>
  <c r="B60" i="39"/>
  <c r="J79" i="39"/>
  <c r="J60" i="39"/>
  <c r="R79" i="39"/>
  <c r="R60" i="39"/>
  <c r="H80" i="39"/>
  <c r="H63" i="39"/>
  <c r="P80" i="39"/>
  <c r="P63" i="39"/>
  <c r="X80" i="39"/>
  <c r="X63" i="39"/>
  <c r="K80" i="39"/>
  <c r="G57" i="37"/>
  <c r="O57" i="37"/>
  <c r="W57" i="37"/>
  <c r="O60" i="37"/>
  <c r="W60" i="37"/>
  <c r="G63" i="37"/>
  <c r="O63" i="37"/>
  <c r="W63" i="37"/>
  <c r="G78" i="37"/>
  <c r="O78" i="37"/>
  <c r="W78" i="37"/>
  <c r="H79" i="37"/>
  <c r="H72" i="37" s="1"/>
  <c r="S79" i="37"/>
  <c r="E80" i="37"/>
  <c r="O80" i="37"/>
  <c r="I78" i="38"/>
  <c r="Q78" i="38"/>
  <c r="Y78" i="38"/>
  <c r="I80" i="38"/>
  <c r="I63" i="38"/>
  <c r="Q80" i="38"/>
  <c r="Q63" i="38"/>
  <c r="Y80" i="38"/>
  <c r="Y63" i="38"/>
  <c r="K57" i="38"/>
  <c r="C60" i="38"/>
  <c r="J79" i="38"/>
  <c r="G80" i="38"/>
  <c r="I78" i="39"/>
  <c r="I57" i="39"/>
  <c r="Q78" i="39"/>
  <c r="Q57" i="39"/>
  <c r="Y78" i="39"/>
  <c r="Y57" i="39"/>
  <c r="I80" i="39"/>
  <c r="I63" i="39"/>
  <c r="Q80" i="39"/>
  <c r="Q63" i="39"/>
  <c r="Y80" i="39"/>
  <c r="Y63" i="39"/>
  <c r="K60" i="39"/>
  <c r="F79" i="39"/>
  <c r="D90" i="43"/>
  <c r="L90" i="43"/>
  <c r="T90" i="43"/>
  <c r="G57" i="35"/>
  <c r="O57" i="35"/>
  <c r="W57" i="35"/>
  <c r="G60" i="35"/>
  <c r="O60" i="35"/>
  <c r="W60" i="35"/>
  <c r="G63" i="35"/>
  <c r="O63" i="35"/>
  <c r="W63" i="35"/>
  <c r="H57" i="37"/>
  <c r="P57" i="37"/>
  <c r="X57" i="37"/>
  <c r="X60" i="37"/>
  <c r="P63" i="37"/>
  <c r="F80" i="37"/>
  <c r="D79" i="38"/>
  <c r="D60" i="38"/>
  <c r="L79" i="38"/>
  <c r="L60" i="38"/>
  <c r="T79" i="38"/>
  <c r="T60" i="38"/>
  <c r="W60" i="38"/>
  <c r="O78" i="38"/>
  <c r="B78" i="39"/>
  <c r="J78" i="39"/>
  <c r="R78" i="39"/>
  <c r="D79" i="39"/>
  <c r="L79" i="39"/>
  <c r="T79" i="39"/>
  <c r="B80" i="39"/>
  <c r="J80" i="39"/>
  <c r="R80" i="39"/>
  <c r="C78" i="39"/>
  <c r="V80" i="39"/>
  <c r="D90" i="42"/>
  <c r="L90" i="42"/>
  <c r="T90" i="42"/>
  <c r="I60" i="37"/>
  <c r="Q60" i="37"/>
  <c r="U79" i="37"/>
  <c r="U72" i="37" s="1"/>
  <c r="G80" i="37"/>
  <c r="S80" i="37"/>
  <c r="E79" i="38"/>
  <c r="E60" i="38"/>
  <c r="M79" i="38"/>
  <c r="M60" i="38"/>
  <c r="U79" i="38"/>
  <c r="U60" i="38"/>
  <c r="S63" i="38"/>
  <c r="O79" i="38"/>
  <c r="E79" i="39"/>
  <c r="M79" i="39"/>
  <c r="U79" i="39"/>
  <c r="N79" i="39"/>
  <c r="V79" i="37"/>
  <c r="T80" i="37"/>
  <c r="T72" i="37" s="1"/>
  <c r="D78" i="38"/>
  <c r="D57" i="38"/>
  <c r="L78" i="38"/>
  <c r="L57" i="38"/>
  <c r="T78" i="38"/>
  <c r="T57" i="38"/>
  <c r="F79" i="38"/>
  <c r="F60" i="38"/>
  <c r="N79" i="38"/>
  <c r="N60" i="38"/>
  <c r="V79" i="38"/>
  <c r="V60" i="38"/>
  <c r="D80" i="38"/>
  <c r="D63" i="38"/>
  <c r="L80" i="38"/>
  <c r="L63" i="38"/>
  <c r="T80" i="38"/>
  <c r="T63" i="38"/>
  <c r="R79" i="38"/>
  <c r="O80" i="38"/>
  <c r="D78" i="39"/>
  <c r="L78" i="39"/>
  <c r="T78" i="39"/>
  <c r="D80" i="39"/>
  <c r="L80" i="39"/>
  <c r="T80" i="39"/>
  <c r="K78" i="39"/>
  <c r="S79" i="39"/>
  <c r="S78" i="37"/>
  <c r="M79" i="37"/>
  <c r="M72" i="37" s="1"/>
  <c r="U80" i="37"/>
  <c r="E78" i="38"/>
  <c r="E57" i="38"/>
  <c r="M78" i="38"/>
  <c r="M57" i="38"/>
  <c r="U78" i="38"/>
  <c r="U57" i="38"/>
  <c r="E80" i="38"/>
  <c r="E63" i="38"/>
  <c r="M80" i="38"/>
  <c r="M63" i="38"/>
  <c r="U80" i="38"/>
  <c r="U63" i="38"/>
  <c r="W78" i="38"/>
  <c r="E78" i="39"/>
  <c r="E57" i="39"/>
  <c r="M78" i="39"/>
  <c r="M57" i="39"/>
  <c r="U78" i="39"/>
  <c r="U57" i="39"/>
  <c r="G79" i="39"/>
  <c r="O79" i="39"/>
  <c r="W79" i="39"/>
  <c r="E80" i="39"/>
  <c r="E63" i="39"/>
  <c r="M80" i="39"/>
  <c r="M63" i="39"/>
  <c r="U80" i="39"/>
  <c r="U63" i="39"/>
  <c r="D57" i="37"/>
  <c r="L57" i="37"/>
  <c r="T57" i="37"/>
  <c r="L63" i="37"/>
  <c r="E79" i="37"/>
  <c r="F78" i="38"/>
  <c r="F57" i="38"/>
  <c r="N78" i="38"/>
  <c r="N57" i="38"/>
  <c r="V78" i="38"/>
  <c r="V57" i="38"/>
  <c r="H79" i="38"/>
  <c r="H60" i="38"/>
  <c r="P79" i="38"/>
  <c r="P60" i="38"/>
  <c r="X79" i="38"/>
  <c r="X60" i="38"/>
  <c r="F80" i="38"/>
  <c r="F63" i="38"/>
  <c r="N80" i="38"/>
  <c r="N63" i="38"/>
  <c r="V80" i="38"/>
  <c r="V63" i="38"/>
  <c r="H79" i="39"/>
  <c r="P79" i="39"/>
  <c r="X79" i="39"/>
  <c r="C80" i="39"/>
  <c r="E57" i="37"/>
  <c r="M57" i="37"/>
  <c r="U57" i="37"/>
  <c r="M63" i="37"/>
  <c r="W80" i="37"/>
  <c r="I79" i="38"/>
  <c r="Q79" i="38"/>
  <c r="Y79" i="38"/>
  <c r="G78" i="38"/>
  <c r="B80" i="38"/>
  <c r="W80" i="38"/>
  <c r="I79" i="39"/>
  <c r="Q79" i="39"/>
  <c r="Y79" i="39"/>
  <c r="D90" i="41"/>
  <c r="D81" i="41" s="1"/>
  <c r="D72" i="41"/>
  <c r="L90" i="41"/>
  <c r="L81" i="41" s="1"/>
  <c r="L72" i="41"/>
  <c r="T90" i="41"/>
  <c r="T81" i="41" s="1"/>
  <c r="T72" i="41"/>
  <c r="I60" i="39"/>
  <c r="Q60" i="39"/>
  <c r="Y60" i="39"/>
  <c r="E72" i="41"/>
  <c r="M72" i="41"/>
  <c r="U72" i="41"/>
  <c r="E90" i="41"/>
  <c r="E81" i="41" s="1"/>
  <c r="M90" i="41"/>
  <c r="M81" i="41" s="1"/>
  <c r="U90" i="41"/>
  <c r="U81" i="41" s="1"/>
  <c r="D72" i="42"/>
  <c r="L72" i="42"/>
  <c r="T72" i="42"/>
  <c r="C72" i="43"/>
  <c r="K72" i="43"/>
  <c r="S72" i="43"/>
  <c r="I77" i="46"/>
  <c r="Q77" i="46"/>
  <c r="Y77" i="46"/>
  <c r="B57" i="39"/>
  <c r="J57" i="39"/>
  <c r="R57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I77" i="45"/>
  <c r="I69" i="45" s="1"/>
  <c r="I60" i="45"/>
  <c r="Q77" i="45"/>
  <c r="Q69" i="45" s="1"/>
  <c r="Q60" i="45"/>
  <c r="Y77" i="45"/>
  <c r="Y69" i="45" s="1"/>
  <c r="Y60" i="45"/>
  <c r="P60" i="45"/>
  <c r="B77" i="46"/>
  <c r="J77" i="46"/>
  <c r="R77" i="46"/>
  <c r="D77" i="47"/>
  <c r="L77" i="47"/>
  <c r="T77" i="47"/>
  <c r="R60" i="45"/>
  <c r="E77" i="47"/>
  <c r="M77" i="47"/>
  <c r="U77" i="47"/>
  <c r="H57" i="38"/>
  <c r="P57" i="38"/>
  <c r="X57" i="38"/>
  <c r="H63" i="38"/>
  <c r="P63" i="38"/>
  <c r="X63" i="38"/>
  <c r="D57" i="39"/>
  <c r="L57" i="39"/>
  <c r="T57" i="39"/>
  <c r="D60" i="39"/>
  <c r="L60" i="39"/>
  <c r="T60" i="39"/>
  <c r="D63" i="39"/>
  <c r="L63" i="39"/>
  <c r="T63" i="39"/>
  <c r="H72" i="41"/>
  <c r="P72" i="41"/>
  <c r="X72" i="41"/>
  <c r="D77" i="46"/>
  <c r="L77" i="46"/>
  <c r="T77" i="46"/>
  <c r="F77" i="47"/>
  <c r="N77" i="47"/>
  <c r="V77" i="47"/>
  <c r="I72" i="41"/>
  <c r="Q72" i="41"/>
  <c r="Y72" i="41"/>
  <c r="I90" i="41"/>
  <c r="I81" i="41" s="1"/>
  <c r="Q90" i="41"/>
  <c r="Q81" i="41" s="1"/>
  <c r="Y90" i="41"/>
  <c r="Y81" i="41" s="1"/>
  <c r="H72" i="42"/>
  <c r="P72" i="42"/>
  <c r="X72" i="42"/>
  <c r="G72" i="43"/>
  <c r="O72" i="43"/>
  <c r="W72" i="43"/>
  <c r="D77" i="45"/>
  <c r="D69" i="45" s="1"/>
  <c r="D60" i="45"/>
  <c r="L77" i="45"/>
  <c r="L69" i="45" s="1"/>
  <c r="L60" i="45"/>
  <c r="T77" i="45"/>
  <c r="T69" i="45" s="1"/>
  <c r="T60" i="45"/>
  <c r="B60" i="45"/>
  <c r="E77" i="46"/>
  <c r="M77" i="46"/>
  <c r="U77" i="46"/>
  <c r="I90" i="42"/>
  <c r="Q90" i="42"/>
  <c r="Y90" i="42"/>
  <c r="E77" i="45"/>
  <c r="E69" i="45" s="1"/>
  <c r="E60" i="45"/>
  <c r="M77" i="45"/>
  <c r="M69" i="45" s="1"/>
  <c r="M60" i="45"/>
  <c r="U77" i="45"/>
  <c r="U69" i="45" s="1"/>
  <c r="U60" i="45"/>
  <c r="F77" i="45"/>
  <c r="F69" i="45" s="1"/>
  <c r="F60" i="45"/>
  <c r="N77" i="45"/>
  <c r="N69" i="45" s="1"/>
  <c r="N60" i="45"/>
  <c r="V77" i="45"/>
  <c r="V69" i="45" s="1"/>
  <c r="V60" i="45"/>
  <c r="H60" i="39"/>
  <c r="P60" i="39"/>
  <c r="X60" i="39"/>
  <c r="C72" i="42"/>
  <c r="K72" i="42"/>
  <c r="S72" i="42"/>
  <c r="B72" i="43"/>
  <c r="J72" i="43"/>
  <c r="R72" i="43"/>
  <c r="J60" i="45"/>
  <c r="B77" i="47"/>
  <c r="J77" i="47"/>
  <c r="R77" i="47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G72" i="37" l="1"/>
  <c r="E72" i="37"/>
  <c r="N72" i="37"/>
  <c r="S72" i="37"/>
  <c r="G113" i="29"/>
  <c r="P113" i="29"/>
  <c r="F113" i="29"/>
  <c r="F74" i="24"/>
  <c r="F171" i="4" s="1"/>
  <c r="F69" i="4"/>
  <c r="F142" i="4" s="1"/>
  <c r="P74" i="24"/>
  <c r="P171" i="4" s="1"/>
  <c r="P69" i="4"/>
  <c r="P142" i="4" s="1"/>
  <c r="E74" i="24"/>
  <c r="E171" i="4" s="1"/>
  <c r="E69" i="4"/>
  <c r="E142" i="4" s="1"/>
  <c r="S74" i="24"/>
  <c r="S171" i="4" s="1"/>
  <c r="S69" i="4"/>
  <c r="S142" i="4" s="1"/>
  <c r="K74" i="24"/>
  <c r="K171" i="4" s="1"/>
  <c r="K69" i="4"/>
  <c r="K142" i="4" s="1"/>
  <c r="J74" i="24"/>
  <c r="J171" i="4" s="1"/>
  <c r="J69" i="4"/>
  <c r="J142" i="4" s="1"/>
  <c r="R74" i="24"/>
  <c r="R171" i="4" s="1"/>
  <c r="R69" i="4"/>
  <c r="R142" i="4" s="1"/>
  <c r="I74" i="24"/>
  <c r="I171" i="4" s="1"/>
  <c r="I69" i="4"/>
  <c r="I142" i="4" s="1"/>
  <c r="B74" i="24"/>
  <c r="B171" i="4" s="1"/>
  <c r="B69" i="4"/>
  <c r="B142" i="4" s="1"/>
  <c r="M74" i="24"/>
  <c r="M171" i="4" s="1"/>
  <c r="M69" i="4"/>
  <c r="M142" i="4" s="1"/>
  <c r="G74" i="24"/>
  <c r="G171" i="4" s="1"/>
  <c r="G69" i="4"/>
  <c r="G142" i="4" s="1"/>
  <c r="T74" i="24"/>
  <c r="T171" i="4" s="1"/>
  <c r="T69" i="4"/>
  <c r="T142" i="4" s="1"/>
  <c r="Q74" i="24"/>
  <c r="Q171" i="4" s="1"/>
  <c r="Q69" i="4"/>
  <c r="Q142" i="4" s="1"/>
  <c r="L74" i="24"/>
  <c r="L171" i="4" s="1"/>
  <c r="L69" i="4"/>
  <c r="L142" i="4" s="1"/>
  <c r="W78" i="20"/>
  <c r="W169" i="4" s="1"/>
  <c r="N170" i="23"/>
  <c r="T160" i="23"/>
  <c r="M77" i="20"/>
  <c r="M168" i="4" s="1"/>
  <c r="T157" i="23"/>
  <c r="L160" i="23"/>
  <c r="N176" i="23"/>
  <c r="N62" i="20"/>
  <c r="M59" i="20"/>
  <c r="J57" i="20"/>
  <c r="J56" i="20" s="1"/>
  <c r="P205" i="23"/>
  <c r="N146" i="23"/>
  <c r="N172" i="23"/>
  <c r="P79" i="20"/>
  <c r="P170" i="4" s="1"/>
  <c r="F172" i="23"/>
  <c r="F165" i="23" s="1"/>
  <c r="F62" i="20"/>
  <c r="E165" i="23"/>
  <c r="F57" i="20"/>
  <c r="F56" i="20" s="1"/>
  <c r="G146" i="23"/>
  <c r="W115" i="4"/>
  <c r="G141" i="23"/>
  <c r="G143" i="23"/>
  <c r="G140" i="23"/>
  <c r="G60" i="20"/>
  <c r="G137" i="23"/>
  <c r="G139" i="23"/>
  <c r="G57" i="20"/>
  <c r="G56" i="20" s="1"/>
  <c r="G144" i="23"/>
  <c r="E176" i="23"/>
  <c r="E62" i="20"/>
  <c r="D157" i="23"/>
  <c r="B165" i="23"/>
  <c r="J77" i="20"/>
  <c r="J168" i="4" s="1"/>
  <c r="M79" i="20"/>
  <c r="M170" i="4" s="1"/>
  <c r="C160" i="23"/>
  <c r="J59" i="20"/>
  <c r="J112" i="4" s="1"/>
  <c r="L153" i="23"/>
  <c r="V179" i="23"/>
  <c r="V165" i="23" s="1"/>
  <c r="V62" i="20"/>
  <c r="I205" i="23"/>
  <c r="Q165" i="23"/>
  <c r="V161" i="23"/>
  <c r="V146" i="23" s="1"/>
  <c r="V61" i="20"/>
  <c r="W140" i="23"/>
  <c r="W137" i="23"/>
  <c r="W139" i="23"/>
  <c r="W57" i="20"/>
  <c r="W56" i="20" s="1"/>
  <c r="W60" i="20"/>
  <c r="W144" i="23"/>
  <c r="W143" i="23"/>
  <c r="N179" i="23"/>
  <c r="J79" i="20"/>
  <c r="J170" i="4" s="1"/>
  <c r="I59" i="20"/>
  <c r="I112" i="4" s="1"/>
  <c r="R172" i="23"/>
  <c r="R62" i="20"/>
  <c r="U59" i="20"/>
  <c r="U112" i="4" s="1"/>
  <c r="U113" i="4"/>
  <c r="W165" i="23"/>
  <c r="Q132" i="23"/>
  <c r="J78" i="20"/>
  <c r="J169" i="4" s="1"/>
  <c r="W79" i="20"/>
  <c r="W170" i="4" s="1"/>
  <c r="N57" i="20"/>
  <c r="N56" i="20" s="1"/>
  <c r="E57" i="20"/>
  <c r="E56" i="20" s="1"/>
  <c r="S153" i="23"/>
  <c r="X157" i="23"/>
  <c r="O77" i="20"/>
  <c r="O168" i="4" s="1"/>
  <c r="B61" i="20"/>
  <c r="B57" i="20"/>
  <c r="B56" i="20" s="1"/>
  <c r="Q59" i="20"/>
  <c r="Q112" i="4" s="1"/>
  <c r="Q113" i="4"/>
  <c r="N132" i="23"/>
  <c r="N171" i="23"/>
  <c r="I146" i="23"/>
  <c r="O176" i="23"/>
  <c r="O165" i="23" s="1"/>
  <c r="O62" i="20"/>
  <c r="V144" i="23"/>
  <c r="V57" i="20"/>
  <c r="V56" i="20" s="1"/>
  <c r="V60" i="20"/>
  <c r="Q57" i="20"/>
  <c r="Q56" i="20" s="1"/>
  <c r="I194" i="21"/>
  <c r="O194" i="21"/>
  <c r="N194" i="21"/>
  <c r="M205" i="21"/>
  <c r="F205" i="21"/>
  <c r="K194" i="21"/>
  <c r="O194" i="23"/>
  <c r="B65" i="4"/>
  <c r="B138" i="4" s="1"/>
  <c r="I76" i="20"/>
  <c r="I167" i="4" s="1"/>
  <c r="H205" i="23"/>
  <c r="E65" i="4"/>
  <c r="E138" i="4" s="1"/>
  <c r="R65" i="4"/>
  <c r="R138" i="4" s="1"/>
  <c r="T194" i="21"/>
  <c r="R194" i="21"/>
  <c r="M194" i="21"/>
  <c r="Q76" i="20"/>
  <c r="Q167" i="4" s="1"/>
  <c r="Q65" i="4"/>
  <c r="Q138" i="4" s="1"/>
  <c r="U76" i="20"/>
  <c r="U167" i="4" s="1"/>
  <c r="U65" i="4"/>
  <c r="U138" i="4" s="1"/>
  <c r="G205" i="23"/>
  <c r="Y76" i="20"/>
  <c r="Y167" i="4" s="1"/>
  <c r="Y65" i="4"/>
  <c r="Y138" i="4" s="1"/>
  <c r="K194" i="23"/>
  <c r="V205" i="21"/>
  <c r="F65" i="4"/>
  <c r="F138" i="4" s="1"/>
  <c r="C102" i="16"/>
  <c r="C165" i="4" s="1"/>
  <c r="J160" i="19"/>
  <c r="E79" i="16"/>
  <c r="E108" i="4" s="1"/>
  <c r="E110" i="4"/>
  <c r="J79" i="16"/>
  <c r="J108" i="4" s="1"/>
  <c r="J109" i="4"/>
  <c r="X109" i="4"/>
  <c r="X79" i="16"/>
  <c r="X108" i="4" s="1"/>
  <c r="I79" i="16"/>
  <c r="I108" i="4" s="1"/>
  <c r="I109" i="4"/>
  <c r="C178" i="19"/>
  <c r="U77" i="16"/>
  <c r="U76" i="16" s="1"/>
  <c r="B160" i="19"/>
  <c r="D79" i="16"/>
  <c r="D108" i="4" s="1"/>
  <c r="D110" i="4"/>
  <c r="E102" i="16"/>
  <c r="E165" i="4" s="1"/>
  <c r="H77" i="16"/>
  <c r="H76" i="16" s="1"/>
  <c r="H80" i="16"/>
  <c r="H171" i="19"/>
  <c r="E77" i="16"/>
  <c r="E76" i="16" s="1"/>
  <c r="B178" i="19"/>
  <c r="D77" i="16"/>
  <c r="D76" i="16" s="1"/>
  <c r="B79" i="16"/>
  <c r="B108" i="4" s="1"/>
  <c r="Y79" i="16"/>
  <c r="Y108" i="4" s="1"/>
  <c r="Y109" i="4"/>
  <c r="M100" i="16"/>
  <c r="M163" i="4" s="1"/>
  <c r="P79" i="16"/>
  <c r="P108" i="4" s="1"/>
  <c r="I160" i="19"/>
  <c r="H160" i="19"/>
  <c r="K110" i="4"/>
  <c r="L77" i="16"/>
  <c r="L76" i="16" s="1"/>
  <c r="L81" i="16"/>
  <c r="U79" i="16"/>
  <c r="U108" i="4" s="1"/>
  <c r="F174" i="18"/>
  <c r="F97" i="16"/>
  <c r="E174" i="18"/>
  <c r="E97" i="16"/>
  <c r="E95" i="16" s="1"/>
  <c r="E171" i="18"/>
  <c r="I165" i="18"/>
  <c r="I168" i="18"/>
  <c r="O168" i="18"/>
  <c r="O163" i="18"/>
  <c r="O166" i="18"/>
  <c r="F95" i="16"/>
  <c r="N175" i="18"/>
  <c r="N160" i="18" s="1"/>
  <c r="N97" i="16"/>
  <c r="N95" i="16" s="1"/>
  <c r="F171" i="18"/>
  <c r="G165" i="18"/>
  <c r="O169" i="18"/>
  <c r="G167" i="18"/>
  <c r="G162" i="18"/>
  <c r="G160" i="18" s="1"/>
  <c r="U164" i="18"/>
  <c r="M175" i="18"/>
  <c r="M160" i="18" s="1"/>
  <c r="M97" i="16"/>
  <c r="M95" i="16" s="1"/>
  <c r="E169" i="18"/>
  <c r="E160" i="18" s="1"/>
  <c r="F164" i="18"/>
  <c r="U166" i="18"/>
  <c r="G217" i="18"/>
  <c r="U161" i="18"/>
  <c r="U160" i="18" s="1"/>
  <c r="I164" i="18"/>
  <c r="I160" i="18" s="1"/>
  <c r="I166" i="18"/>
  <c r="I161" i="18"/>
  <c r="I97" i="16"/>
  <c r="I95" i="16" s="1"/>
  <c r="F165" i="18"/>
  <c r="I167" i="18"/>
  <c r="F217" i="18"/>
  <c r="E217" i="18"/>
  <c r="X101" i="16"/>
  <c r="X164" i="4" s="1"/>
  <c r="X52" i="16"/>
  <c r="X62" i="4"/>
  <c r="X135" i="4" s="1"/>
  <c r="R175" i="17"/>
  <c r="R174" i="17"/>
  <c r="R173" i="17"/>
  <c r="H229" i="17"/>
  <c r="R53" i="16"/>
  <c r="R172" i="17"/>
  <c r="P172" i="17"/>
  <c r="P162" i="17"/>
  <c r="P161" i="17"/>
  <c r="P170" i="17"/>
  <c r="P169" i="17"/>
  <c r="P168" i="17"/>
  <c r="P167" i="17"/>
  <c r="P166" i="17"/>
  <c r="P175" i="17"/>
  <c r="P165" i="17"/>
  <c r="P174" i="17"/>
  <c r="P164" i="17"/>
  <c r="P173" i="17"/>
  <c r="P53" i="16"/>
  <c r="P163" i="17"/>
  <c r="R171" i="17"/>
  <c r="C166" i="17"/>
  <c r="C160" i="17" s="1"/>
  <c r="O173" i="18"/>
  <c r="O97" i="16"/>
  <c r="O95" i="16" s="1"/>
  <c r="R170" i="17"/>
  <c r="O91" i="16"/>
  <c r="O89" i="16" s="1"/>
  <c r="O52" i="16"/>
  <c r="O62" i="4"/>
  <c r="O135" i="4" s="1"/>
  <c r="R169" i="17"/>
  <c r="Q174" i="18"/>
  <c r="Q165" i="18"/>
  <c r="C168" i="17"/>
  <c r="R168" i="17"/>
  <c r="R167" i="17"/>
  <c r="C170" i="17"/>
  <c r="H160" i="17"/>
  <c r="Q171" i="18"/>
  <c r="R166" i="17"/>
  <c r="C172" i="17"/>
  <c r="R165" i="17"/>
  <c r="C173" i="17"/>
  <c r="X91" i="16"/>
  <c r="X89" i="16" s="1"/>
  <c r="L175" i="17"/>
  <c r="L53" i="16"/>
  <c r="Q168" i="18"/>
  <c r="R164" i="17"/>
  <c r="W160" i="17"/>
  <c r="C174" i="17"/>
  <c r="O173" i="17"/>
  <c r="R163" i="17"/>
  <c r="R160" i="17" s="1"/>
  <c r="W160" i="18"/>
  <c r="O174" i="17"/>
  <c r="G172" i="18"/>
  <c r="G97" i="16"/>
  <c r="G95" i="16" s="1"/>
  <c r="R217" i="18"/>
  <c r="R162" i="17"/>
  <c r="Q170" i="18"/>
  <c r="O175" i="17"/>
  <c r="R161" i="17"/>
  <c r="B53" i="16"/>
  <c r="B101" i="16" s="1"/>
  <c r="B164" i="4" s="1"/>
  <c r="U172" i="18"/>
  <c r="U97" i="16"/>
  <c r="U95" i="16" s="1"/>
  <c r="J160" i="18"/>
  <c r="Q161" i="18"/>
  <c r="B161" i="17"/>
  <c r="O101" i="16"/>
  <c r="O164" i="4" s="1"/>
  <c r="F160" i="18"/>
  <c r="C160" i="18"/>
  <c r="B162" i="17"/>
  <c r="O172" i="18"/>
  <c r="O174" i="18"/>
  <c r="L217" i="18"/>
  <c r="B163" i="17"/>
  <c r="O165" i="18"/>
  <c r="Q173" i="18"/>
  <c r="B164" i="17"/>
  <c r="B165" i="17"/>
  <c r="T175" i="17"/>
  <c r="T53" i="16"/>
  <c r="Q164" i="18"/>
  <c r="O167" i="18"/>
  <c r="L163" i="17"/>
  <c r="B166" i="17"/>
  <c r="R175" i="18"/>
  <c r="R97" i="16"/>
  <c r="R95" i="16" s="1"/>
  <c r="L172" i="17"/>
  <c r="B167" i="17"/>
  <c r="D175" i="17"/>
  <c r="D53" i="16"/>
  <c r="Q166" i="18"/>
  <c r="B168" i="17"/>
  <c r="B173" i="18"/>
  <c r="B160" i="18" s="1"/>
  <c r="B97" i="16"/>
  <c r="B95" i="16" s="1"/>
  <c r="O170" i="18"/>
  <c r="L162" i="17"/>
  <c r="P171" i="17"/>
  <c r="M233" i="15"/>
  <c r="M76" i="12"/>
  <c r="M71" i="12"/>
  <c r="M70" i="12" s="1"/>
  <c r="K233" i="15"/>
  <c r="K76" i="12"/>
  <c r="K71" i="12"/>
  <c r="K70" i="12" s="1"/>
  <c r="C233" i="15"/>
  <c r="C71" i="12"/>
  <c r="C70" i="12" s="1"/>
  <c r="C76" i="12"/>
  <c r="S253" i="15"/>
  <c r="S78" i="12"/>
  <c r="X233" i="15"/>
  <c r="X76" i="12"/>
  <c r="X71" i="12"/>
  <c r="X70" i="12" s="1"/>
  <c r="J53" i="7"/>
  <c r="W233" i="15"/>
  <c r="W76" i="12"/>
  <c r="R253" i="15"/>
  <c r="R78" i="12"/>
  <c r="T204" i="15"/>
  <c r="P233" i="15"/>
  <c r="P76" i="12"/>
  <c r="P71" i="12"/>
  <c r="P70" i="12" s="1"/>
  <c r="S209" i="15"/>
  <c r="S204" i="15" s="1"/>
  <c r="Q105" i="4"/>
  <c r="Q75" i="12"/>
  <c r="O233" i="15"/>
  <c r="O76" i="12"/>
  <c r="N233" i="15"/>
  <c r="N76" i="12"/>
  <c r="M63" i="12"/>
  <c r="W86" i="12"/>
  <c r="R63" i="12"/>
  <c r="R55" i="4" s="1"/>
  <c r="R130" i="4" s="1"/>
  <c r="R132" i="4"/>
  <c r="W63" i="12"/>
  <c r="W55" i="4" s="1"/>
  <c r="R86" i="12"/>
  <c r="X53" i="7"/>
  <c r="X52" i="7"/>
  <c r="G98" i="12"/>
  <c r="G159" i="4" s="1"/>
  <c r="G57" i="4"/>
  <c r="G132" i="4" s="1"/>
  <c r="G63" i="12"/>
  <c r="G55" i="4" s="1"/>
  <c r="U98" i="12"/>
  <c r="U159" i="4" s="1"/>
  <c r="U57" i="4"/>
  <c r="U132" i="4" s="1"/>
  <c r="P63" i="12"/>
  <c r="P57" i="4"/>
  <c r="P132" i="4" s="1"/>
  <c r="M55" i="4"/>
  <c r="L86" i="12"/>
  <c r="L57" i="4"/>
  <c r="L132" i="4" s="1"/>
  <c r="D86" i="12"/>
  <c r="D57" i="4"/>
  <c r="D132" i="4" s="1"/>
  <c r="N5" i="4"/>
  <c r="N130" i="4" s="1"/>
  <c r="N3" i="4"/>
  <c r="N128" i="4" s="1"/>
  <c r="D63" i="12"/>
  <c r="D55" i="4" s="1"/>
  <c r="X55" i="4"/>
  <c r="X130" i="4" s="1"/>
  <c r="O63" i="12"/>
  <c r="O55" i="4" s="1"/>
  <c r="O57" i="4"/>
  <c r="O132" i="4" s="1"/>
  <c r="N132" i="4"/>
  <c r="M53" i="7"/>
  <c r="U63" i="12"/>
  <c r="E53" i="7"/>
  <c r="S86" i="12"/>
  <c r="S63" i="12"/>
  <c r="S57" i="4"/>
  <c r="S132" i="4" s="1"/>
  <c r="U86" i="12"/>
  <c r="C53" i="7"/>
  <c r="P86" i="12"/>
  <c r="F86" i="12"/>
  <c r="X3" i="4"/>
  <c r="X128" i="4" s="1"/>
  <c r="I63" i="12"/>
  <c r="F98" i="12"/>
  <c r="F159" i="4" s="1"/>
  <c r="T63" i="12"/>
  <c r="T55" i="4" s="1"/>
  <c r="T130" i="4" s="1"/>
  <c r="K86" i="12"/>
  <c r="K57" i="4"/>
  <c r="K132" i="4" s="1"/>
  <c r="Q63" i="12"/>
  <c r="Q57" i="4"/>
  <c r="Q132" i="4" s="1"/>
  <c r="C63" i="12"/>
  <c r="B86" i="12"/>
  <c r="E98" i="12"/>
  <c r="E159" i="4" s="1"/>
  <c r="E57" i="4"/>
  <c r="E132" i="4" s="1"/>
  <c r="E63" i="12"/>
  <c r="F63" i="12"/>
  <c r="F55" i="4" s="1"/>
  <c r="F130" i="4" s="1"/>
  <c r="Y96" i="12"/>
  <c r="Y157" i="4" s="1"/>
  <c r="Y55" i="4"/>
  <c r="Y130" i="4" s="1"/>
  <c r="O3" i="4"/>
  <c r="O128" i="4" s="1"/>
  <c r="O5" i="4"/>
  <c r="B63" i="12"/>
  <c r="B55" i="4" s="1"/>
  <c r="B130" i="4" s="1"/>
  <c r="T86" i="12"/>
  <c r="M57" i="4"/>
  <c r="M132" i="4" s="1"/>
  <c r="H98" i="12"/>
  <c r="H159" i="4" s="1"/>
  <c r="H63" i="12"/>
  <c r="H57" i="4"/>
  <c r="H132" i="4" s="1"/>
  <c r="O136" i="11"/>
  <c r="O52" i="8"/>
  <c r="O51" i="8" s="1"/>
  <c r="O55" i="8"/>
  <c r="I147" i="11"/>
  <c r="I56" i="8"/>
  <c r="X136" i="11"/>
  <c r="X105" i="11"/>
  <c r="X113" i="11"/>
  <c r="X55" i="8"/>
  <c r="X52" i="8"/>
  <c r="X51" i="8" s="1"/>
  <c r="X112" i="11"/>
  <c r="X109" i="11"/>
  <c r="X108" i="11"/>
  <c r="X107" i="11"/>
  <c r="X106" i="11"/>
  <c r="I52" i="8"/>
  <c r="I51" i="8" s="1"/>
  <c r="P136" i="11"/>
  <c r="P105" i="11"/>
  <c r="P113" i="11"/>
  <c r="P112" i="11"/>
  <c r="P52" i="8"/>
  <c r="P51" i="8" s="1"/>
  <c r="P109" i="11"/>
  <c r="P108" i="11"/>
  <c r="P55" i="8"/>
  <c r="P107" i="11"/>
  <c r="P106" i="11"/>
  <c r="P111" i="11"/>
  <c r="W136" i="11"/>
  <c r="W55" i="8"/>
  <c r="W52" i="8"/>
  <c r="W51" i="8" s="1"/>
  <c r="O113" i="11"/>
  <c r="G54" i="8"/>
  <c r="G100" i="4"/>
  <c r="I132" i="11"/>
  <c r="K66" i="8"/>
  <c r="K155" i="4" s="1"/>
  <c r="V136" i="11"/>
  <c r="V55" i="8"/>
  <c r="V105" i="11"/>
  <c r="I130" i="11"/>
  <c r="W111" i="11"/>
  <c r="J66" i="8"/>
  <c r="J155" i="4" s="1"/>
  <c r="U136" i="11"/>
  <c r="U55" i="8"/>
  <c r="O111" i="11"/>
  <c r="I129" i="11"/>
  <c r="S136" i="11"/>
  <c r="S55" i="8"/>
  <c r="W109" i="11"/>
  <c r="W100" i="11" s="1"/>
  <c r="V115" i="11"/>
  <c r="V100" i="11" s="1"/>
  <c r="J52" i="7"/>
  <c r="X115" i="11"/>
  <c r="X100" i="11" s="1"/>
  <c r="O109" i="11"/>
  <c r="O100" i="11" s="1"/>
  <c r="H55" i="7"/>
  <c r="P115" i="11"/>
  <c r="P100" i="11" s="1"/>
  <c r="I128" i="11"/>
  <c r="H54" i="7"/>
  <c r="R136" i="11"/>
  <c r="R55" i="8"/>
  <c r="H100" i="11"/>
  <c r="W108" i="11"/>
  <c r="V113" i="11"/>
  <c r="H53" i="7"/>
  <c r="J55" i="7"/>
  <c r="H65" i="8"/>
  <c r="H154" i="4" s="1"/>
  <c r="O108" i="11"/>
  <c r="U105" i="11"/>
  <c r="U100" i="11" s="1"/>
  <c r="S106" i="11"/>
  <c r="I126" i="11"/>
  <c r="W55" i="7"/>
  <c r="G66" i="8"/>
  <c r="G155" i="4" s="1"/>
  <c r="W147" i="11"/>
  <c r="W56" i="8"/>
  <c r="W107" i="11"/>
  <c r="V112" i="11"/>
  <c r="G55" i="7"/>
  <c r="Q147" i="11"/>
  <c r="Q56" i="8"/>
  <c r="O107" i="11"/>
  <c r="S105" i="11"/>
  <c r="S100" i="11" s="1"/>
  <c r="W54" i="7"/>
  <c r="H67" i="8"/>
  <c r="H156" i="4" s="1"/>
  <c r="P147" i="11"/>
  <c r="P56" i="8"/>
  <c r="P128" i="11"/>
  <c r="H54" i="8"/>
  <c r="H99" i="4" s="1"/>
  <c r="U115" i="11"/>
  <c r="R107" i="11"/>
  <c r="I125" i="11"/>
  <c r="G54" i="7"/>
  <c r="D66" i="8"/>
  <c r="D155" i="4" s="1"/>
  <c r="Q136" i="11"/>
  <c r="Q52" i="8"/>
  <c r="Q51" i="8" s="1"/>
  <c r="Q55" i="8"/>
  <c r="W106" i="11"/>
  <c r="V111" i="11"/>
  <c r="W53" i="7"/>
  <c r="Y100" i="4"/>
  <c r="Y54" i="8"/>
  <c r="Y99" i="4" s="1"/>
  <c r="O106" i="11"/>
  <c r="M54" i="7"/>
  <c r="O147" i="11"/>
  <c r="O56" i="8"/>
  <c r="U113" i="11"/>
  <c r="S115" i="11"/>
  <c r="R106" i="11"/>
  <c r="R100" i="11" s="1"/>
  <c r="I123" i="11"/>
  <c r="I117" i="11" s="1"/>
  <c r="U53" i="7"/>
  <c r="N136" i="11"/>
  <c r="N55" i="8"/>
  <c r="X111" i="11"/>
  <c r="M59" i="8"/>
  <c r="L59" i="8"/>
  <c r="S59" i="8"/>
  <c r="R59" i="8"/>
  <c r="I59" i="8"/>
  <c r="J59" i="8"/>
  <c r="B59" i="8"/>
  <c r="V59" i="8"/>
  <c r="Q52" i="4"/>
  <c r="Q129" i="4" s="1"/>
  <c r="Y52" i="4"/>
  <c r="Y129" i="4" s="1"/>
  <c r="C55" i="7"/>
  <c r="S55" i="7"/>
  <c r="G53" i="7"/>
  <c r="U59" i="8"/>
  <c r="H129" i="4"/>
  <c r="P52" i="4"/>
  <c r="P129" i="4" s="1"/>
  <c r="F55" i="7"/>
  <c r="X52" i="4"/>
  <c r="F54" i="7"/>
  <c r="O52" i="4"/>
  <c r="T129" i="4"/>
  <c r="U52" i="7"/>
  <c r="W52" i="4"/>
  <c r="G129" i="4"/>
  <c r="C52" i="7"/>
  <c r="K53" i="7"/>
  <c r="Y55" i="7"/>
  <c r="S54" i="7"/>
  <c r="M129" i="4"/>
  <c r="Y54" i="7"/>
  <c r="Y59" i="8"/>
  <c r="Y53" i="7"/>
  <c r="Q59" i="8"/>
  <c r="Q53" i="7"/>
  <c r="N59" i="8"/>
  <c r="I53" i="7"/>
  <c r="O55" i="7"/>
  <c r="O54" i="7"/>
  <c r="O53" i="7"/>
  <c r="O47" i="7" s="1"/>
  <c r="R53" i="7"/>
  <c r="B53" i="7"/>
  <c r="R52" i="7"/>
  <c r="R47" i="7" s="1"/>
  <c r="V55" i="7"/>
  <c r="N55" i="7"/>
  <c r="Q55" i="7"/>
  <c r="N54" i="7"/>
  <c r="E55" i="7"/>
  <c r="I55" i="7"/>
  <c r="U54" i="7"/>
  <c r="N53" i="7"/>
  <c r="Q54" i="7"/>
  <c r="F53" i="7"/>
  <c r="E54" i="7"/>
  <c r="I54" i="7"/>
  <c r="K48" i="5"/>
  <c r="K42" i="5"/>
  <c r="K43" i="5"/>
  <c r="K45" i="5"/>
  <c r="K46" i="5"/>
  <c r="M47" i="5"/>
  <c r="M42" i="5"/>
  <c r="E44" i="5"/>
  <c r="E42" i="5"/>
  <c r="E43" i="5"/>
  <c r="E41" i="5" s="1"/>
  <c r="E45" i="5"/>
  <c r="E46" i="5"/>
  <c r="E47" i="5"/>
  <c r="I27" i="5"/>
  <c r="H48" i="6"/>
  <c r="H46" i="6"/>
  <c r="L45" i="5"/>
  <c r="E41" i="6"/>
  <c r="T27" i="5"/>
  <c r="T5" i="5" s="1"/>
  <c r="R27" i="5"/>
  <c r="R5" i="5" s="1"/>
  <c r="C43" i="6"/>
  <c r="H45" i="6"/>
  <c r="Y48" i="5"/>
  <c r="L41" i="6"/>
  <c r="N41" i="6"/>
  <c r="T52" i="7"/>
  <c r="M52" i="7"/>
  <c r="C46" i="6"/>
  <c r="L43" i="5"/>
  <c r="L52" i="7"/>
  <c r="J41" i="6"/>
  <c r="G41" i="6"/>
  <c r="S41" i="6"/>
  <c r="F44" i="6"/>
  <c r="F46" i="6"/>
  <c r="L42" i="5"/>
  <c r="X48" i="5"/>
  <c r="R55" i="7"/>
  <c r="O27" i="5"/>
  <c r="H27" i="5"/>
  <c r="H5" i="5" s="1"/>
  <c r="T53" i="7"/>
  <c r="B54" i="7"/>
  <c r="T46" i="6"/>
  <c r="F43" i="6"/>
  <c r="M48" i="6"/>
  <c r="F27" i="5"/>
  <c r="F48" i="6"/>
  <c r="M47" i="6"/>
  <c r="T55" i="7"/>
  <c r="V5" i="5"/>
  <c r="X45" i="6"/>
  <c r="C44" i="6"/>
  <c r="C41" i="6" s="1"/>
  <c r="C27" i="5"/>
  <c r="T48" i="6"/>
  <c r="L55" i="7"/>
  <c r="M43" i="6"/>
  <c r="K55" i="7"/>
  <c r="H43" i="6"/>
  <c r="Q27" i="5"/>
  <c r="Q5" i="5" s="1"/>
  <c r="B55" i="7"/>
  <c r="U47" i="6"/>
  <c r="D55" i="7"/>
  <c r="S44" i="5"/>
  <c r="D41" i="6"/>
  <c r="J27" i="5"/>
  <c r="J5" i="5" s="1"/>
  <c r="S53" i="7"/>
  <c r="V54" i="7"/>
  <c r="M48" i="5"/>
  <c r="U27" i="5"/>
  <c r="U5" i="5" s="1"/>
  <c r="M46" i="6"/>
  <c r="L54" i="7"/>
  <c r="S43" i="5"/>
  <c r="S41" i="5" s="1"/>
  <c r="R41" i="6"/>
  <c r="X44" i="6"/>
  <c r="X41" i="6" s="1"/>
  <c r="Q46" i="6"/>
  <c r="X47" i="6"/>
  <c r="O48" i="6"/>
  <c r="D54" i="7"/>
  <c r="X55" i="7"/>
  <c r="X47" i="5"/>
  <c r="P27" i="5"/>
  <c r="P5" i="5" s="1"/>
  <c r="P43" i="5" s="1"/>
  <c r="E44" i="6"/>
  <c r="T43" i="6"/>
  <c r="T47" i="6"/>
  <c r="K47" i="6"/>
  <c r="P55" i="7"/>
  <c r="V53" i="7"/>
  <c r="Y43" i="5"/>
  <c r="X45" i="5"/>
  <c r="F42" i="6"/>
  <c r="Y41" i="6"/>
  <c r="W46" i="6"/>
  <c r="X44" i="5"/>
  <c r="P52" i="7"/>
  <c r="M45" i="6"/>
  <c r="H44" i="6"/>
  <c r="K54" i="7"/>
  <c r="X43" i="6"/>
  <c r="D27" i="5"/>
  <c r="N48" i="6"/>
  <c r="X54" i="7"/>
  <c r="W45" i="6"/>
  <c r="W41" i="6" s="1"/>
  <c r="T45" i="6"/>
  <c r="D53" i="7"/>
  <c r="N27" i="5"/>
  <c r="N5" i="5" s="1"/>
  <c r="V48" i="6"/>
  <c r="T42" i="6"/>
  <c r="M42" i="6"/>
  <c r="V46" i="6"/>
  <c r="S47" i="6"/>
  <c r="J47" i="6"/>
  <c r="P54" i="7"/>
  <c r="X42" i="5"/>
  <c r="W27" i="5"/>
  <c r="W5" i="5" s="1"/>
  <c r="E43" i="6"/>
  <c r="F47" i="6"/>
  <c r="P46" i="6"/>
  <c r="P41" i="6" s="1"/>
  <c r="O43" i="6"/>
  <c r="O41" i="6" s="1"/>
  <c r="C48" i="6"/>
  <c r="J46" i="6"/>
  <c r="G27" i="5"/>
  <c r="Y46" i="6"/>
  <c r="K42" i="6"/>
  <c r="H42" i="6"/>
  <c r="E48" i="6"/>
  <c r="O47" i="6"/>
  <c r="F45" i="6"/>
  <c r="B27" i="5"/>
  <c r="B5" i="5" s="1"/>
  <c r="I48" i="6"/>
  <c r="I41" i="6" s="1"/>
  <c r="R47" i="6"/>
  <c r="X46" i="6"/>
  <c r="Q47" i="6"/>
  <c r="Q41" i="6" s="1"/>
  <c r="S46" i="6"/>
  <c r="B44" i="6"/>
  <c r="B41" i="6" s="1"/>
  <c r="U46" i="6"/>
  <c r="U41" i="6" s="1"/>
  <c r="O45" i="6"/>
  <c r="V42" i="6"/>
  <c r="V41" i="6" s="1"/>
  <c r="T44" i="6"/>
  <c r="C47" i="6"/>
  <c r="W72" i="37"/>
  <c r="F72" i="37"/>
  <c r="Q205" i="23"/>
  <c r="G165" i="23"/>
  <c r="T163" i="23"/>
  <c r="T151" i="23"/>
  <c r="T161" i="23"/>
  <c r="T155" i="23"/>
  <c r="T154" i="23"/>
  <c r="T158" i="23"/>
  <c r="T61" i="20"/>
  <c r="T57" i="20"/>
  <c r="T56" i="20" s="1"/>
  <c r="N194" i="23"/>
  <c r="X165" i="23"/>
  <c r="H165" i="23"/>
  <c r="C161" i="23"/>
  <c r="C155" i="23"/>
  <c r="C154" i="23"/>
  <c r="C158" i="23"/>
  <c r="C163" i="23"/>
  <c r="C151" i="23"/>
  <c r="C61" i="20"/>
  <c r="C57" i="20"/>
  <c r="C56" i="20" s="1"/>
  <c r="P157" i="23"/>
  <c r="P153" i="23"/>
  <c r="U132" i="23"/>
  <c r="T132" i="23"/>
  <c r="C132" i="23"/>
  <c r="M194" i="23"/>
  <c r="I132" i="23"/>
  <c r="C194" i="21"/>
  <c r="Y194" i="21"/>
  <c r="G160" i="19"/>
  <c r="M178" i="19"/>
  <c r="X171" i="18"/>
  <c r="K52" i="16"/>
  <c r="K91" i="16"/>
  <c r="K62" i="4"/>
  <c r="K135" i="4" s="1"/>
  <c r="F175" i="17"/>
  <c r="F174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53" i="16"/>
  <c r="I204" i="15"/>
  <c r="S52" i="16"/>
  <c r="S91" i="16"/>
  <c r="S62" i="4"/>
  <c r="S135" i="4" s="1"/>
  <c r="E89" i="16"/>
  <c r="X117" i="11"/>
  <c r="E100" i="16"/>
  <c r="E163" i="4" s="1"/>
  <c r="E61" i="4"/>
  <c r="F147" i="11"/>
  <c r="F132" i="11"/>
  <c r="F130" i="11"/>
  <c r="F129" i="11"/>
  <c r="F126" i="11"/>
  <c r="F125" i="11"/>
  <c r="F123" i="11"/>
  <c r="F122" i="11"/>
  <c r="F56" i="8"/>
  <c r="F52" i="8"/>
  <c r="F51" i="8" s="1"/>
  <c r="T100" i="11"/>
  <c r="C100" i="11"/>
  <c r="K147" i="11"/>
  <c r="K132" i="11"/>
  <c r="K130" i="11"/>
  <c r="K129" i="11"/>
  <c r="K126" i="11"/>
  <c r="K125" i="11"/>
  <c r="K123" i="11"/>
  <c r="K122" i="11"/>
  <c r="K56" i="8"/>
  <c r="K52" i="8"/>
  <c r="K51" i="8" s="1"/>
  <c r="L47" i="5"/>
  <c r="T44" i="5"/>
  <c r="K47" i="5"/>
  <c r="R45" i="5"/>
  <c r="Q47" i="5"/>
  <c r="Y44" i="5"/>
  <c r="H44" i="5"/>
  <c r="E48" i="5"/>
  <c r="O72" i="37"/>
  <c r="W113" i="29"/>
  <c r="U113" i="29"/>
  <c r="S157" i="23"/>
  <c r="L161" i="23"/>
  <c r="L155" i="23"/>
  <c r="L154" i="23"/>
  <c r="L158" i="23"/>
  <c r="L163" i="23"/>
  <c r="L151" i="23"/>
  <c r="L61" i="20"/>
  <c r="L57" i="20"/>
  <c r="L56" i="20" s="1"/>
  <c r="D194" i="23"/>
  <c r="I194" i="23"/>
  <c r="H132" i="23"/>
  <c r="P194" i="23"/>
  <c r="W194" i="23"/>
  <c r="E194" i="23"/>
  <c r="B132" i="23"/>
  <c r="N205" i="21"/>
  <c r="U194" i="21"/>
  <c r="U205" i="21"/>
  <c r="S178" i="19"/>
  <c r="R178" i="19"/>
  <c r="X160" i="19"/>
  <c r="Y160" i="18"/>
  <c r="T178" i="19"/>
  <c r="L178" i="19"/>
  <c r="D178" i="19"/>
  <c r="U178" i="19"/>
  <c r="X229" i="17"/>
  <c r="P166" i="18"/>
  <c r="R160" i="18"/>
  <c r="K160" i="17"/>
  <c r="K204" i="15"/>
  <c r="T160" i="18"/>
  <c r="S160" i="17"/>
  <c r="Q217" i="18"/>
  <c r="H160" i="18"/>
  <c r="V253" i="15"/>
  <c r="V220" i="15"/>
  <c r="V218" i="15"/>
  <c r="V217" i="15"/>
  <c r="V214" i="15"/>
  <c r="V213" i="15"/>
  <c r="V211" i="15"/>
  <c r="V210" i="15"/>
  <c r="V209" i="15"/>
  <c r="V78" i="12"/>
  <c r="V71" i="12"/>
  <c r="V70" i="12" s="1"/>
  <c r="H89" i="16"/>
  <c r="P117" i="11"/>
  <c r="G89" i="16"/>
  <c r="U5" i="4"/>
  <c r="U3" i="4"/>
  <c r="N100" i="11"/>
  <c r="L100" i="11"/>
  <c r="T147" i="11"/>
  <c r="T132" i="11"/>
  <c r="T130" i="11"/>
  <c r="T129" i="11"/>
  <c r="T126" i="11"/>
  <c r="T125" i="11"/>
  <c r="T123" i="11"/>
  <c r="T122" i="11"/>
  <c r="T56" i="8"/>
  <c r="T52" i="8"/>
  <c r="T51" i="8" s="1"/>
  <c r="C147" i="11"/>
  <c r="C132" i="11"/>
  <c r="C130" i="11"/>
  <c r="C129" i="11"/>
  <c r="C126" i="11"/>
  <c r="C125" i="11"/>
  <c r="C123" i="11"/>
  <c r="C122" i="11"/>
  <c r="C56" i="8"/>
  <c r="C52" i="8"/>
  <c r="C51" i="8" s="1"/>
  <c r="Y100" i="11"/>
  <c r="Q48" i="5"/>
  <c r="K44" i="5"/>
  <c r="R42" i="5"/>
  <c r="Q44" i="5"/>
  <c r="P46" i="5"/>
  <c r="X43" i="5"/>
  <c r="W42" i="5"/>
  <c r="N45" i="5"/>
  <c r="V42" i="5"/>
  <c r="M46" i="5"/>
  <c r="U43" i="5"/>
  <c r="X113" i="29"/>
  <c r="V132" i="23"/>
  <c r="D154" i="23"/>
  <c r="D158" i="23"/>
  <c r="D163" i="23"/>
  <c r="D151" i="23"/>
  <c r="D161" i="23"/>
  <c r="D155" i="23"/>
  <c r="D61" i="20"/>
  <c r="D57" i="20"/>
  <c r="D56" i="20" s="1"/>
  <c r="R165" i="23"/>
  <c r="S158" i="23"/>
  <c r="S163" i="23"/>
  <c r="S151" i="23"/>
  <c r="S161" i="23"/>
  <c r="S155" i="23"/>
  <c r="S154" i="23"/>
  <c r="S61" i="20"/>
  <c r="S57" i="20"/>
  <c r="S56" i="20" s="1"/>
  <c r="Q146" i="23"/>
  <c r="O154" i="23"/>
  <c r="O158" i="23"/>
  <c r="O163" i="23"/>
  <c r="O151" i="23"/>
  <c r="O161" i="23"/>
  <c r="O155" i="23"/>
  <c r="O57" i="20"/>
  <c r="O56" i="20" s="1"/>
  <c r="O61" i="20"/>
  <c r="B146" i="23"/>
  <c r="E132" i="23"/>
  <c r="D132" i="23"/>
  <c r="K178" i="19"/>
  <c r="J178" i="19"/>
  <c r="Q194" i="21"/>
  <c r="X178" i="19"/>
  <c r="P160" i="19"/>
  <c r="S217" i="19"/>
  <c r="S176" i="19"/>
  <c r="S173" i="19"/>
  <c r="S172" i="19"/>
  <c r="S171" i="19"/>
  <c r="S169" i="19"/>
  <c r="S168" i="19"/>
  <c r="S167" i="19"/>
  <c r="S165" i="19"/>
  <c r="S80" i="16"/>
  <c r="S77" i="16"/>
  <c r="S76" i="16" s="1"/>
  <c r="X174" i="18"/>
  <c r="X170" i="18"/>
  <c r="X162" i="18"/>
  <c r="X173" i="18"/>
  <c r="X169" i="18"/>
  <c r="X165" i="18"/>
  <c r="X161" i="18"/>
  <c r="X172" i="18"/>
  <c r="X168" i="18"/>
  <c r="X164" i="18"/>
  <c r="X217" i="18"/>
  <c r="X175" i="18"/>
  <c r="X167" i="18"/>
  <c r="X163" i="18"/>
  <c r="X97" i="16"/>
  <c r="X95" i="16" s="1"/>
  <c r="P229" i="17"/>
  <c r="V160" i="18"/>
  <c r="T160" i="19"/>
  <c r="L160" i="19"/>
  <c r="D160" i="19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Y53" i="16"/>
  <c r="C204" i="15"/>
  <c r="J101" i="16"/>
  <c r="J164" i="4" s="1"/>
  <c r="J91" i="16"/>
  <c r="J52" i="16"/>
  <c r="J62" i="4"/>
  <c r="J135" i="4" s="1"/>
  <c r="V175" i="17"/>
  <c r="V174" i="17"/>
  <c r="V173" i="17"/>
  <c r="V172" i="17"/>
  <c r="V170" i="17"/>
  <c r="V169" i="17"/>
  <c r="V168" i="17"/>
  <c r="V167" i="17"/>
  <c r="V166" i="17"/>
  <c r="V165" i="17"/>
  <c r="V164" i="17"/>
  <c r="V163" i="17"/>
  <c r="V162" i="17"/>
  <c r="V161" i="17"/>
  <c r="V53" i="16"/>
  <c r="E160" i="17"/>
  <c r="C52" i="16"/>
  <c r="C91" i="16"/>
  <c r="C62" i="4"/>
  <c r="C135" i="4" s="1"/>
  <c r="U204" i="15"/>
  <c r="N253" i="15"/>
  <c r="N220" i="15"/>
  <c r="N218" i="15"/>
  <c r="N217" i="15"/>
  <c r="N214" i="15"/>
  <c r="N213" i="15"/>
  <c r="N211" i="15"/>
  <c r="N210" i="15"/>
  <c r="N209" i="15"/>
  <c r="N78" i="12"/>
  <c r="N71" i="12"/>
  <c r="N70" i="12" s="1"/>
  <c r="H117" i="11"/>
  <c r="W5" i="4"/>
  <c r="W130" i="4" s="1"/>
  <c r="W3" i="4"/>
  <c r="G100" i="11"/>
  <c r="F100" i="11"/>
  <c r="D100" i="11"/>
  <c r="L147" i="11"/>
  <c r="L132" i="11"/>
  <c r="L130" i="11"/>
  <c r="L129" i="11"/>
  <c r="L126" i="11"/>
  <c r="L125" i="11"/>
  <c r="L123" i="11"/>
  <c r="L122" i="11"/>
  <c r="L56" i="8"/>
  <c r="L52" i="8"/>
  <c r="L51" i="8" s="1"/>
  <c r="Q100" i="11"/>
  <c r="Y46" i="5"/>
  <c r="N42" i="5"/>
  <c r="M43" i="5"/>
  <c r="H194" i="23"/>
  <c r="K132" i="23"/>
  <c r="W229" i="19"/>
  <c r="W192" i="19"/>
  <c r="W191" i="19"/>
  <c r="W188" i="19"/>
  <c r="W187" i="19"/>
  <c r="W185" i="19"/>
  <c r="W183" i="19"/>
  <c r="W81" i="16"/>
  <c r="W77" i="16"/>
  <c r="W76" i="16" s="1"/>
  <c r="W190" i="19"/>
  <c r="K217" i="19"/>
  <c r="K176" i="19"/>
  <c r="K173" i="19"/>
  <c r="K172" i="19"/>
  <c r="K171" i="19"/>
  <c r="K169" i="19"/>
  <c r="K168" i="19"/>
  <c r="K167" i="19"/>
  <c r="K165" i="19"/>
  <c r="K80" i="16"/>
  <c r="K77" i="16"/>
  <c r="K76" i="16" s="1"/>
  <c r="P173" i="18"/>
  <c r="P169" i="18"/>
  <c r="P165" i="18"/>
  <c r="P161" i="18"/>
  <c r="P217" i="18"/>
  <c r="P172" i="18"/>
  <c r="P168" i="18"/>
  <c r="P164" i="18"/>
  <c r="P175" i="18"/>
  <c r="P167" i="18"/>
  <c r="P163" i="18"/>
  <c r="P174" i="18"/>
  <c r="P170" i="18"/>
  <c r="P162" i="18"/>
  <c r="P97" i="16"/>
  <c r="P95" i="16" s="1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Q53" i="16"/>
  <c r="R204" i="15"/>
  <c r="U89" i="16"/>
  <c r="M204" i="15"/>
  <c r="W253" i="15"/>
  <c r="W220" i="15"/>
  <c r="W218" i="15"/>
  <c r="W217" i="15"/>
  <c r="W214" i="15"/>
  <c r="W213" i="15"/>
  <c r="W211" i="15"/>
  <c r="W210" i="15"/>
  <c r="W209" i="15"/>
  <c r="W78" i="12"/>
  <c r="W71" i="12"/>
  <c r="W70" i="12" s="1"/>
  <c r="F253" i="15"/>
  <c r="F220" i="15"/>
  <c r="F218" i="15"/>
  <c r="F217" i="15"/>
  <c r="F214" i="15"/>
  <c r="F213" i="15"/>
  <c r="F211" i="15"/>
  <c r="F210" i="15"/>
  <c r="F209" i="15"/>
  <c r="F71" i="12"/>
  <c r="F70" i="12" s="1"/>
  <c r="F78" i="12"/>
  <c r="M5" i="4"/>
  <c r="M130" i="4" s="1"/>
  <c r="M3" i="4"/>
  <c r="U147" i="11"/>
  <c r="U132" i="11"/>
  <c r="U130" i="11"/>
  <c r="U129" i="11"/>
  <c r="U126" i="11"/>
  <c r="U125" i="11"/>
  <c r="U123" i="11"/>
  <c r="U122" i="11"/>
  <c r="U117" i="11" s="1"/>
  <c r="U56" i="8"/>
  <c r="U52" i="8"/>
  <c r="U51" i="8" s="1"/>
  <c r="D147" i="11"/>
  <c r="D132" i="11"/>
  <c r="D130" i="11"/>
  <c r="D129" i="11"/>
  <c r="D126" i="11"/>
  <c r="D125" i="11"/>
  <c r="D123" i="11"/>
  <c r="D122" i="11"/>
  <c r="D117" i="11" s="1"/>
  <c r="D56" i="8"/>
  <c r="D52" i="8"/>
  <c r="D51" i="8" s="1"/>
  <c r="I100" i="11"/>
  <c r="Y72" i="33"/>
  <c r="F132" i="23"/>
  <c r="P165" i="23"/>
  <c r="P132" i="23"/>
  <c r="X163" i="23"/>
  <c r="X161" i="23"/>
  <c r="X158" i="23"/>
  <c r="X155" i="23"/>
  <c r="X154" i="23"/>
  <c r="X151" i="23"/>
  <c r="X57" i="20"/>
  <c r="X56" i="20" s="1"/>
  <c r="X61" i="20"/>
  <c r="M146" i="23"/>
  <c r="J132" i="23"/>
  <c r="S194" i="21"/>
  <c r="H146" i="23"/>
  <c r="G229" i="19"/>
  <c r="G192" i="19"/>
  <c r="G191" i="19"/>
  <c r="G188" i="19"/>
  <c r="G187" i="19"/>
  <c r="G185" i="19"/>
  <c r="G183" i="19"/>
  <c r="G178" i="19" s="1"/>
  <c r="G81" i="16"/>
  <c r="G77" i="16"/>
  <c r="G76" i="16" s="1"/>
  <c r="H178" i="19"/>
  <c r="C217" i="19"/>
  <c r="C176" i="19"/>
  <c r="C173" i="19"/>
  <c r="C172" i="19"/>
  <c r="C171" i="19"/>
  <c r="C169" i="19"/>
  <c r="C168" i="19"/>
  <c r="C167" i="19"/>
  <c r="C165" i="19"/>
  <c r="C80" i="16"/>
  <c r="C101" i="16" s="1"/>
  <c r="C164" i="4" s="1"/>
  <c r="C77" i="16"/>
  <c r="C76" i="16" s="1"/>
  <c r="Q171" i="17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I53" i="16"/>
  <c r="T160" i="17"/>
  <c r="J204" i="15"/>
  <c r="R233" i="15"/>
  <c r="R76" i="12"/>
  <c r="R71" i="12"/>
  <c r="R70" i="12" s="1"/>
  <c r="M89" i="16"/>
  <c r="M160" i="17"/>
  <c r="X204" i="15"/>
  <c r="E204" i="15"/>
  <c r="O253" i="15"/>
  <c r="O220" i="15"/>
  <c r="O218" i="15"/>
  <c r="O217" i="15"/>
  <c r="O214" i="15"/>
  <c r="O213" i="15"/>
  <c r="O211" i="15"/>
  <c r="O210" i="15"/>
  <c r="O209" i="15"/>
  <c r="O204" i="15" s="1"/>
  <c r="O78" i="12"/>
  <c r="O71" i="12"/>
  <c r="O70" i="12" s="1"/>
  <c r="T233" i="15"/>
  <c r="T76" i="12"/>
  <c r="T71" i="12"/>
  <c r="T70" i="12" s="1"/>
  <c r="L204" i="15"/>
  <c r="M100" i="11"/>
  <c r="J5" i="4"/>
  <c r="J130" i="4" s="1"/>
  <c r="J3" i="4"/>
  <c r="M147" i="11"/>
  <c r="M132" i="11"/>
  <c r="M130" i="11"/>
  <c r="M129" i="11"/>
  <c r="M126" i="11"/>
  <c r="M125" i="11"/>
  <c r="M123" i="11"/>
  <c r="M122" i="11"/>
  <c r="M56" i="8"/>
  <c r="M52" i="8"/>
  <c r="M51" i="8" s="1"/>
  <c r="R147" i="11"/>
  <c r="R132" i="11"/>
  <c r="R130" i="11"/>
  <c r="R129" i="11"/>
  <c r="R126" i="11"/>
  <c r="R125" i="11"/>
  <c r="R123" i="11"/>
  <c r="R122" i="11"/>
  <c r="R117" i="11" s="1"/>
  <c r="R56" i="8"/>
  <c r="R52" i="8"/>
  <c r="R51" i="8" s="1"/>
  <c r="L128" i="11"/>
  <c r="P48" i="5"/>
  <c r="P45" i="5"/>
  <c r="X41" i="5"/>
  <c r="U48" i="5"/>
  <c r="M45" i="5"/>
  <c r="R48" i="5"/>
  <c r="Q72" i="33"/>
  <c r="H113" i="29"/>
  <c r="T172" i="23"/>
  <c r="T179" i="23"/>
  <c r="T176" i="23"/>
  <c r="T170" i="23"/>
  <c r="T62" i="20"/>
  <c r="T175" i="23"/>
  <c r="S172" i="23"/>
  <c r="S179" i="23"/>
  <c r="S171" i="23"/>
  <c r="S176" i="23"/>
  <c r="S170" i="23"/>
  <c r="S62" i="20"/>
  <c r="Y194" i="23"/>
  <c r="K163" i="23"/>
  <c r="K151" i="23"/>
  <c r="K161" i="23"/>
  <c r="K155" i="23"/>
  <c r="K154" i="23"/>
  <c r="K158" i="23"/>
  <c r="K61" i="20"/>
  <c r="K57" i="20"/>
  <c r="K56" i="20" s="1"/>
  <c r="X153" i="23"/>
  <c r="M132" i="23"/>
  <c r="L132" i="23"/>
  <c r="J146" i="23"/>
  <c r="E194" i="21"/>
  <c r="E205" i="21"/>
  <c r="L194" i="21"/>
  <c r="J194" i="21"/>
  <c r="Y178" i="19"/>
  <c r="Y160" i="19"/>
  <c r="V229" i="19"/>
  <c r="V192" i="19"/>
  <c r="V191" i="19"/>
  <c r="V188" i="19"/>
  <c r="V187" i="19"/>
  <c r="V185" i="19"/>
  <c r="V183" i="19"/>
  <c r="V81" i="16"/>
  <c r="V77" i="16"/>
  <c r="V76" i="16" s="1"/>
  <c r="G190" i="19"/>
  <c r="V184" i="19"/>
  <c r="V160" i="19"/>
  <c r="O178" i="19"/>
  <c r="K160" i="18"/>
  <c r="L160" i="17"/>
  <c r="B204" i="15"/>
  <c r="J233" i="15"/>
  <c r="J76" i="12"/>
  <c r="J71" i="12"/>
  <c r="J70" i="12" s="1"/>
  <c r="N175" i="17"/>
  <c r="N174" i="17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N53" i="16"/>
  <c r="D160" i="18"/>
  <c r="P204" i="15"/>
  <c r="U100" i="16"/>
  <c r="U163" i="4" s="1"/>
  <c r="U61" i="4"/>
  <c r="G253" i="15"/>
  <c r="G220" i="15"/>
  <c r="G218" i="15"/>
  <c r="G217" i="15"/>
  <c r="G214" i="15"/>
  <c r="G213" i="15"/>
  <c r="G211" i="15"/>
  <c r="G210" i="15"/>
  <c r="G209" i="15"/>
  <c r="G78" i="12"/>
  <c r="G71" i="12"/>
  <c r="G70" i="12" s="1"/>
  <c r="L233" i="15"/>
  <c r="L76" i="12"/>
  <c r="L71" i="12"/>
  <c r="L70" i="12" s="1"/>
  <c r="D204" i="15"/>
  <c r="W117" i="11"/>
  <c r="E5" i="4"/>
  <c r="E3" i="4"/>
  <c r="E100" i="11"/>
  <c r="E147" i="11"/>
  <c r="E132" i="11"/>
  <c r="E130" i="11"/>
  <c r="E129" i="11"/>
  <c r="E126" i="11"/>
  <c r="E125" i="11"/>
  <c r="E123" i="11"/>
  <c r="E122" i="11"/>
  <c r="E117" i="11" s="1"/>
  <c r="E56" i="8"/>
  <c r="E52" i="8"/>
  <c r="E51" i="8" s="1"/>
  <c r="J100" i="11"/>
  <c r="J147" i="11"/>
  <c r="J132" i="11"/>
  <c r="J130" i="11"/>
  <c r="J129" i="11"/>
  <c r="J126" i="11"/>
  <c r="J125" i="11"/>
  <c r="J123" i="11"/>
  <c r="J122" i="11"/>
  <c r="J56" i="8"/>
  <c r="J52" i="8"/>
  <c r="J51" i="8" s="1"/>
  <c r="U128" i="11"/>
  <c r="R46" i="5"/>
  <c r="H45" i="5"/>
  <c r="P42" i="5"/>
  <c r="V72" i="37"/>
  <c r="I72" i="33"/>
  <c r="L179" i="23"/>
  <c r="L176" i="23"/>
  <c r="L170" i="23"/>
  <c r="L175" i="23"/>
  <c r="L172" i="23"/>
  <c r="L62" i="20"/>
  <c r="K172" i="23"/>
  <c r="K179" i="23"/>
  <c r="K171" i="23"/>
  <c r="K176" i="23"/>
  <c r="K170" i="23"/>
  <c r="K62" i="20"/>
  <c r="R146" i="23"/>
  <c r="X194" i="23"/>
  <c r="Y146" i="23"/>
  <c r="S132" i="23"/>
  <c r="D160" i="23"/>
  <c r="U146" i="23"/>
  <c r="Y132" i="23"/>
  <c r="Q178" i="19"/>
  <c r="Q160" i="19"/>
  <c r="F229" i="19"/>
  <c r="F192" i="19"/>
  <c r="F191" i="19"/>
  <c r="F188" i="19"/>
  <c r="F187" i="19"/>
  <c r="F185" i="19"/>
  <c r="F183" i="19"/>
  <c r="F81" i="16"/>
  <c r="F77" i="16"/>
  <c r="F76" i="16" s="1"/>
  <c r="W184" i="19"/>
  <c r="W160" i="19"/>
  <c r="N160" i="19"/>
  <c r="N178" i="19"/>
  <c r="U160" i="19"/>
  <c r="M160" i="19"/>
  <c r="E160" i="19"/>
  <c r="D160" i="17"/>
  <c r="B233" i="15"/>
  <c r="B76" i="12"/>
  <c r="B71" i="12"/>
  <c r="B70" i="12" s="1"/>
  <c r="Y204" i="15"/>
  <c r="U160" i="17"/>
  <c r="H204" i="15"/>
  <c r="W216" i="15"/>
  <c r="D233" i="15"/>
  <c r="D76" i="12"/>
  <c r="D71" i="12"/>
  <c r="D70" i="12" s="1"/>
  <c r="O117" i="11"/>
  <c r="V147" i="11"/>
  <c r="V132" i="11"/>
  <c r="V130" i="11"/>
  <c r="V129" i="11"/>
  <c r="V126" i="11"/>
  <c r="V125" i="11"/>
  <c r="V123" i="11"/>
  <c r="V122" i="11"/>
  <c r="V56" i="8"/>
  <c r="V52" i="8"/>
  <c r="V51" i="8" s="1"/>
  <c r="B100" i="11"/>
  <c r="G5" i="4"/>
  <c r="G3" i="4"/>
  <c r="Y117" i="11"/>
  <c r="B147" i="11"/>
  <c r="B132" i="11"/>
  <c r="B130" i="11"/>
  <c r="B129" i="11"/>
  <c r="B126" i="11"/>
  <c r="B125" i="11"/>
  <c r="B123" i="11"/>
  <c r="B122" i="11"/>
  <c r="B56" i="8"/>
  <c r="B52" i="8"/>
  <c r="B51" i="8" s="1"/>
  <c r="M128" i="11"/>
  <c r="H48" i="5"/>
  <c r="R43" i="5"/>
  <c r="Y42" i="5"/>
  <c r="P47" i="5"/>
  <c r="H42" i="5"/>
  <c r="W43" i="5"/>
  <c r="D176" i="23"/>
  <c r="D170" i="23"/>
  <c r="D175" i="23"/>
  <c r="D172" i="23"/>
  <c r="D179" i="23"/>
  <c r="D62" i="20"/>
  <c r="C179" i="23"/>
  <c r="C171" i="23"/>
  <c r="C176" i="23"/>
  <c r="C170" i="23"/>
  <c r="C172" i="23"/>
  <c r="C62" i="20"/>
  <c r="Q194" i="23"/>
  <c r="X132" i="23"/>
  <c r="P163" i="23"/>
  <c r="P161" i="23"/>
  <c r="P158" i="23"/>
  <c r="P155" i="23"/>
  <c r="P154" i="23"/>
  <c r="P151" i="23"/>
  <c r="P61" i="20"/>
  <c r="P57" i="20"/>
  <c r="P56" i="20" s="1"/>
  <c r="R132" i="23"/>
  <c r="D194" i="21"/>
  <c r="B194" i="21"/>
  <c r="W146" i="23"/>
  <c r="I178" i="19"/>
  <c r="F184" i="19"/>
  <c r="E178" i="19"/>
  <c r="S160" i="18"/>
  <c r="R101" i="16"/>
  <c r="R164" i="4" s="1"/>
  <c r="R91" i="16"/>
  <c r="R52" i="16"/>
  <c r="R62" i="4"/>
  <c r="R135" i="4" s="1"/>
  <c r="Q204" i="15"/>
  <c r="L160" i="18"/>
  <c r="G160" i="17"/>
  <c r="O160" i="17"/>
  <c r="B160" i="17"/>
  <c r="G117" i="11"/>
  <c r="N147" i="11"/>
  <c r="N132" i="11"/>
  <c r="N130" i="11"/>
  <c r="N129" i="11"/>
  <c r="N126" i="11"/>
  <c r="N125" i="11"/>
  <c r="N123" i="11"/>
  <c r="N122" i="11"/>
  <c r="N56" i="8"/>
  <c r="N52" i="8"/>
  <c r="N51" i="8" s="1"/>
  <c r="D128" i="11"/>
  <c r="K100" i="11"/>
  <c r="S147" i="11"/>
  <c r="S132" i="11"/>
  <c r="S130" i="11"/>
  <c r="S129" i="11"/>
  <c r="S126" i="11"/>
  <c r="S125" i="11"/>
  <c r="S123" i="11"/>
  <c r="S122" i="11"/>
  <c r="S56" i="8"/>
  <c r="S52" i="8"/>
  <c r="S51" i="8" s="1"/>
  <c r="Q117" i="11"/>
  <c r="F128" i="11"/>
  <c r="E128" i="11"/>
  <c r="L41" i="5"/>
  <c r="K41" i="5"/>
  <c r="Y47" i="5"/>
  <c r="H47" i="5"/>
  <c r="P44" i="5"/>
  <c r="N43" i="5"/>
  <c r="M44" i="5"/>
  <c r="M51" i="4" l="1"/>
  <c r="G51" i="4"/>
  <c r="V113" i="4"/>
  <c r="V77" i="20"/>
  <c r="V168" i="4" s="1"/>
  <c r="V59" i="20"/>
  <c r="W113" i="4"/>
  <c r="W77" i="20"/>
  <c r="W168" i="4" s="1"/>
  <c r="O115" i="4"/>
  <c r="O79" i="20"/>
  <c r="O170" i="4" s="1"/>
  <c r="W59" i="20"/>
  <c r="W132" i="23"/>
  <c r="V114" i="4"/>
  <c r="V78" i="20"/>
  <c r="V169" i="4" s="1"/>
  <c r="F115" i="4"/>
  <c r="F59" i="20"/>
  <c r="F79" i="20"/>
  <c r="F170" i="4" s="1"/>
  <c r="B114" i="4"/>
  <c r="B59" i="20"/>
  <c r="B78" i="20"/>
  <c r="B169" i="4" s="1"/>
  <c r="V115" i="4"/>
  <c r="V79" i="20"/>
  <c r="V170" i="4" s="1"/>
  <c r="M112" i="4"/>
  <c r="M76" i="20"/>
  <c r="M167" i="4" s="1"/>
  <c r="N79" i="20"/>
  <c r="N170" i="4" s="1"/>
  <c r="N115" i="4"/>
  <c r="N59" i="20"/>
  <c r="E115" i="4"/>
  <c r="E59" i="20"/>
  <c r="E79" i="20"/>
  <c r="E170" i="4" s="1"/>
  <c r="G113" i="4"/>
  <c r="G59" i="20"/>
  <c r="G77" i="20"/>
  <c r="G168" i="4" s="1"/>
  <c r="R115" i="4"/>
  <c r="R79" i="20"/>
  <c r="R170" i="4" s="1"/>
  <c r="R59" i="20"/>
  <c r="N165" i="23"/>
  <c r="J76" i="20"/>
  <c r="J167" i="4" s="1"/>
  <c r="G132" i="23"/>
  <c r="H47" i="7"/>
  <c r="P47" i="7"/>
  <c r="L47" i="7"/>
  <c r="Y98" i="4"/>
  <c r="H109" i="4"/>
  <c r="H79" i="16"/>
  <c r="H101" i="16"/>
  <c r="H164" i="4" s="1"/>
  <c r="L110" i="4"/>
  <c r="L79" i="16"/>
  <c r="L108" i="4" s="1"/>
  <c r="L102" i="16"/>
  <c r="L165" i="4" s="1"/>
  <c r="Q160" i="18"/>
  <c r="O160" i="18"/>
  <c r="P91" i="16"/>
  <c r="P89" i="16" s="1"/>
  <c r="P62" i="4"/>
  <c r="P135" i="4" s="1"/>
  <c r="P101" i="16"/>
  <c r="P164" i="4" s="1"/>
  <c r="P52" i="16"/>
  <c r="L52" i="16"/>
  <c r="L62" i="4"/>
  <c r="L135" i="4" s="1"/>
  <c r="L101" i="16"/>
  <c r="L164" i="4" s="1"/>
  <c r="L91" i="16"/>
  <c r="L89" i="16" s="1"/>
  <c r="P160" i="17"/>
  <c r="D101" i="16"/>
  <c r="D164" i="4" s="1"/>
  <c r="D62" i="4"/>
  <c r="D135" i="4" s="1"/>
  <c r="D52" i="16"/>
  <c r="D91" i="16"/>
  <c r="D89" i="16" s="1"/>
  <c r="O100" i="16"/>
  <c r="O163" i="4" s="1"/>
  <c r="O61" i="4"/>
  <c r="O134" i="4" s="1"/>
  <c r="B62" i="4"/>
  <c r="B135" i="4" s="1"/>
  <c r="B91" i="16"/>
  <c r="B89" i="16" s="1"/>
  <c r="T101" i="16"/>
  <c r="T164" i="4" s="1"/>
  <c r="T62" i="4"/>
  <c r="T135" i="4" s="1"/>
  <c r="T52" i="16"/>
  <c r="T91" i="16"/>
  <c r="T89" i="16" s="1"/>
  <c r="X100" i="16"/>
  <c r="X163" i="4" s="1"/>
  <c r="X61" i="4"/>
  <c r="X134" i="4" s="1"/>
  <c r="B52" i="16"/>
  <c r="B100" i="16" s="1"/>
  <c r="B163" i="4" s="1"/>
  <c r="Q104" i="4"/>
  <c r="Q73" i="12"/>
  <c r="Q102" i="4" s="1"/>
  <c r="Q98" i="12"/>
  <c r="Q159" i="4" s="1"/>
  <c r="O75" i="12"/>
  <c r="O105" i="4"/>
  <c r="P75" i="12"/>
  <c r="P105" i="4"/>
  <c r="R107" i="4"/>
  <c r="R101" i="12"/>
  <c r="R162" i="4" s="1"/>
  <c r="W75" i="12"/>
  <c r="W105" i="4"/>
  <c r="X105" i="4"/>
  <c r="X75" i="12"/>
  <c r="S107" i="4"/>
  <c r="S101" i="12"/>
  <c r="S162" i="4" s="1"/>
  <c r="C75" i="12"/>
  <c r="C105" i="4"/>
  <c r="J47" i="7"/>
  <c r="K75" i="12"/>
  <c r="K105" i="4"/>
  <c r="W204" i="15"/>
  <c r="N75" i="12"/>
  <c r="N73" i="12" s="1"/>
  <c r="N105" i="4"/>
  <c r="M75" i="12"/>
  <c r="M105" i="4"/>
  <c r="S73" i="12"/>
  <c r="S102" i="4" s="1"/>
  <c r="G130" i="4"/>
  <c r="U96" i="12"/>
  <c r="U157" i="4" s="1"/>
  <c r="U55" i="4"/>
  <c r="D130" i="4"/>
  <c r="C55" i="4"/>
  <c r="C130" i="4" s="1"/>
  <c r="O130" i="4"/>
  <c r="V47" i="7"/>
  <c r="Q96" i="12"/>
  <c r="Q157" i="4" s="1"/>
  <c r="Q55" i="4"/>
  <c r="Q130" i="4" s="1"/>
  <c r="X47" i="7"/>
  <c r="U47" i="7"/>
  <c r="I96" i="12"/>
  <c r="I157" i="4" s="1"/>
  <c r="I55" i="4"/>
  <c r="I130" i="4" s="1"/>
  <c r="P55" i="4"/>
  <c r="P130" i="4" s="1"/>
  <c r="E96" i="12"/>
  <c r="E157" i="4" s="1"/>
  <c r="E55" i="4"/>
  <c r="E51" i="4" s="1"/>
  <c r="W47" i="7"/>
  <c r="H96" i="12"/>
  <c r="H157" i="4" s="1"/>
  <c r="H55" i="4"/>
  <c r="S55" i="4"/>
  <c r="S130" i="4" s="1"/>
  <c r="B47" i="7"/>
  <c r="E130" i="4"/>
  <c r="U130" i="4"/>
  <c r="Q47" i="7"/>
  <c r="P101" i="4"/>
  <c r="P67" i="8"/>
  <c r="P156" i="4" s="1"/>
  <c r="N100" i="4"/>
  <c r="N66" i="8"/>
  <c r="N155" i="4" s="1"/>
  <c r="Q101" i="4"/>
  <c r="Q67" i="8"/>
  <c r="Q156" i="4" s="1"/>
  <c r="S100" i="4"/>
  <c r="S66" i="8"/>
  <c r="S155" i="4" s="1"/>
  <c r="O54" i="8"/>
  <c r="O101" i="4"/>
  <c r="O67" i="8"/>
  <c r="O156" i="4" s="1"/>
  <c r="W101" i="4"/>
  <c r="W67" i="8"/>
  <c r="W156" i="4" s="1"/>
  <c r="U100" i="4"/>
  <c r="U66" i="8"/>
  <c r="U155" i="4" s="1"/>
  <c r="G47" i="7"/>
  <c r="Y65" i="8"/>
  <c r="Y154" i="4" s="1"/>
  <c r="Q54" i="8"/>
  <c r="Q100" i="4"/>
  <c r="Q66" i="8"/>
  <c r="Q155" i="4" s="1"/>
  <c r="V100" i="4"/>
  <c r="V66" i="8"/>
  <c r="V155" i="4" s="1"/>
  <c r="X100" i="4"/>
  <c r="X54" i="8"/>
  <c r="X66" i="8"/>
  <c r="X155" i="4" s="1"/>
  <c r="M47" i="7"/>
  <c r="I47" i="7"/>
  <c r="Y47" i="7"/>
  <c r="E47" i="7"/>
  <c r="I101" i="4"/>
  <c r="I54" i="8"/>
  <c r="I67" i="8"/>
  <c r="I156" i="4" s="1"/>
  <c r="F47" i="7"/>
  <c r="C47" i="7"/>
  <c r="G99" i="4"/>
  <c r="G65" i="8"/>
  <c r="G154" i="4" s="1"/>
  <c r="R100" i="4"/>
  <c r="R66" i="8"/>
  <c r="R155" i="4" s="1"/>
  <c r="O100" i="4"/>
  <c r="O66" i="8"/>
  <c r="O155" i="4" s="1"/>
  <c r="P54" i="8"/>
  <c r="P100" i="4"/>
  <c r="P66" i="8"/>
  <c r="P155" i="4" s="1"/>
  <c r="N47" i="7"/>
  <c r="W100" i="4"/>
  <c r="W54" i="8"/>
  <c r="W66" i="8"/>
  <c r="W155" i="4" s="1"/>
  <c r="W129" i="4"/>
  <c r="W51" i="4"/>
  <c r="O129" i="4"/>
  <c r="X129" i="4"/>
  <c r="K47" i="7"/>
  <c r="S47" i="7"/>
  <c r="T47" i="7"/>
  <c r="C5" i="5"/>
  <c r="C48" i="5"/>
  <c r="V47" i="5"/>
  <c r="V44" i="5"/>
  <c r="V46" i="5"/>
  <c r="U42" i="5"/>
  <c r="U41" i="5" s="1"/>
  <c r="U45" i="5"/>
  <c r="W47" i="5"/>
  <c r="W44" i="5"/>
  <c r="W46" i="5"/>
  <c r="I5" i="5"/>
  <c r="I48" i="5" s="1"/>
  <c r="F41" i="6"/>
  <c r="U46" i="5"/>
  <c r="J45" i="5"/>
  <c r="J42" i="5"/>
  <c r="J43" i="5"/>
  <c r="J44" i="5"/>
  <c r="J46" i="5"/>
  <c r="J47" i="5"/>
  <c r="M41" i="6"/>
  <c r="F5" i="5"/>
  <c r="F48" i="5" s="1"/>
  <c r="V45" i="5"/>
  <c r="T41" i="6"/>
  <c r="B48" i="5"/>
  <c r="B42" i="5"/>
  <c r="B41" i="5" s="1"/>
  <c r="B44" i="5"/>
  <c r="B45" i="5"/>
  <c r="B46" i="5"/>
  <c r="B47" i="5"/>
  <c r="N44" i="5"/>
  <c r="N47" i="5"/>
  <c r="W45" i="5"/>
  <c r="H41" i="6"/>
  <c r="Q42" i="5"/>
  <c r="Q43" i="5"/>
  <c r="Q45" i="5"/>
  <c r="Q46" i="5"/>
  <c r="H46" i="5"/>
  <c r="H43" i="5"/>
  <c r="V48" i="5"/>
  <c r="U47" i="5"/>
  <c r="K41" i="6"/>
  <c r="O5" i="5"/>
  <c r="B43" i="5"/>
  <c r="D5" i="5"/>
  <c r="D47" i="7"/>
  <c r="N46" i="5"/>
  <c r="M41" i="5"/>
  <c r="U44" i="5"/>
  <c r="V43" i="5"/>
  <c r="V41" i="5" s="1"/>
  <c r="W48" i="5"/>
  <c r="G5" i="5"/>
  <c r="R47" i="5"/>
  <c r="R44" i="5"/>
  <c r="J48" i="5"/>
  <c r="N48" i="5"/>
  <c r="T48" i="5"/>
  <c r="T46" i="5"/>
  <c r="T47" i="5"/>
  <c r="T42" i="5"/>
  <c r="T43" i="5"/>
  <c r="T45" i="5"/>
  <c r="S54" i="8"/>
  <c r="S101" i="4"/>
  <c r="S67" i="8"/>
  <c r="S156" i="4" s="1"/>
  <c r="S117" i="11"/>
  <c r="N54" i="8"/>
  <c r="N101" i="4"/>
  <c r="N67" i="8"/>
  <c r="N156" i="4" s="1"/>
  <c r="C165" i="23"/>
  <c r="D165" i="23"/>
  <c r="H41" i="5"/>
  <c r="V54" i="8"/>
  <c r="V101" i="4"/>
  <c r="V67" i="8"/>
  <c r="V156" i="4" s="1"/>
  <c r="B75" i="12"/>
  <c r="B105" i="4"/>
  <c r="L165" i="23"/>
  <c r="J117" i="11"/>
  <c r="S165" i="23"/>
  <c r="M54" i="8"/>
  <c r="M101" i="4"/>
  <c r="M67" i="8"/>
  <c r="M156" i="4" s="1"/>
  <c r="O59" i="20"/>
  <c r="O114" i="4"/>
  <c r="O78" i="20"/>
  <c r="O169" i="4" s="1"/>
  <c r="S146" i="23"/>
  <c r="D59" i="20"/>
  <c r="D114" i="4"/>
  <c r="D78" i="20"/>
  <c r="D169" i="4" s="1"/>
  <c r="C54" i="8"/>
  <c r="C101" i="4"/>
  <c r="C67" i="8"/>
  <c r="C156" i="4" s="1"/>
  <c r="S89" i="16"/>
  <c r="F160" i="17"/>
  <c r="N117" i="11"/>
  <c r="V117" i="11"/>
  <c r="E54" i="8"/>
  <c r="E101" i="4"/>
  <c r="E67" i="8"/>
  <c r="E156" i="4" s="1"/>
  <c r="M117" i="11"/>
  <c r="O73" i="12"/>
  <c r="O107" i="4"/>
  <c r="O101" i="12"/>
  <c r="O162" i="4" s="1"/>
  <c r="G79" i="16"/>
  <c r="G110" i="4"/>
  <c r="G102" i="16"/>
  <c r="G165" i="4" s="1"/>
  <c r="X59" i="20"/>
  <c r="X114" i="4"/>
  <c r="X78" i="20"/>
  <c r="X169" i="4" s="1"/>
  <c r="D54" i="8"/>
  <c r="D101" i="4"/>
  <c r="D67" i="8"/>
  <c r="D156" i="4" s="1"/>
  <c r="M128" i="4"/>
  <c r="C89" i="16"/>
  <c r="C117" i="11"/>
  <c r="S61" i="4"/>
  <c r="T146" i="23"/>
  <c r="B54" i="8"/>
  <c r="B101" i="4"/>
  <c r="B67" i="8"/>
  <c r="B156" i="4" s="1"/>
  <c r="U134" i="4"/>
  <c r="U51" i="4"/>
  <c r="R54" i="8"/>
  <c r="R101" i="4"/>
  <c r="R67" i="8"/>
  <c r="R156" i="4" s="1"/>
  <c r="J128" i="4"/>
  <c r="W79" i="16"/>
  <c r="W110" i="4"/>
  <c r="W102" i="16"/>
  <c r="W165" i="4" s="1"/>
  <c r="V101" i="16"/>
  <c r="V164" i="4" s="1"/>
  <c r="V91" i="16"/>
  <c r="V52" i="16"/>
  <c r="V62" i="4"/>
  <c r="V135" i="4" s="1"/>
  <c r="B117" i="11"/>
  <c r="D75" i="12"/>
  <c r="D105" i="4"/>
  <c r="L75" i="12"/>
  <c r="L105" i="4"/>
  <c r="G73" i="12"/>
  <c r="G107" i="4"/>
  <c r="G101" i="12"/>
  <c r="G162" i="4" s="1"/>
  <c r="T75" i="12"/>
  <c r="T105" i="4"/>
  <c r="X146" i="23"/>
  <c r="P160" i="18"/>
  <c r="W178" i="19"/>
  <c r="N107" i="4"/>
  <c r="N101" i="12"/>
  <c r="N162" i="4" s="1"/>
  <c r="C61" i="4"/>
  <c r="V160" i="17"/>
  <c r="J100" i="16"/>
  <c r="J163" i="4" s="1"/>
  <c r="J61" i="4"/>
  <c r="D146" i="23"/>
  <c r="U128" i="4"/>
  <c r="K54" i="8"/>
  <c r="K101" i="4"/>
  <c r="K67" i="8"/>
  <c r="K156" i="4" s="1"/>
  <c r="R100" i="16"/>
  <c r="R163" i="4" s="1"/>
  <c r="R61" i="4"/>
  <c r="D115" i="4"/>
  <c r="D79" i="20"/>
  <c r="D170" i="4" s="1"/>
  <c r="Y41" i="5"/>
  <c r="G204" i="15"/>
  <c r="K146" i="23"/>
  <c r="I101" i="16"/>
  <c r="I164" i="4" s="1"/>
  <c r="I91" i="16"/>
  <c r="I52" i="16"/>
  <c r="I62" i="4"/>
  <c r="I135" i="4" s="1"/>
  <c r="C79" i="16"/>
  <c r="C108" i="4" s="1"/>
  <c r="C109" i="4"/>
  <c r="K79" i="16"/>
  <c r="K108" i="4" s="1"/>
  <c r="K109" i="4"/>
  <c r="N41" i="5"/>
  <c r="L54" i="8"/>
  <c r="L101" i="4"/>
  <c r="L67" i="8"/>
  <c r="L156" i="4" s="1"/>
  <c r="W128" i="4"/>
  <c r="N204" i="15"/>
  <c r="J89" i="16"/>
  <c r="Y101" i="16"/>
  <c r="Y164" i="4" s="1"/>
  <c r="Y91" i="16"/>
  <c r="Y52" i="16"/>
  <c r="Y62" i="4"/>
  <c r="Y135" i="4" s="1"/>
  <c r="X160" i="18"/>
  <c r="O146" i="23"/>
  <c r="S78" i="20"/>
  <c r="S169" i="4" s="1"/>
  <c r="S114" i="4"/>
  <c r="S59" i="20"/>
  <c r="T54" i="8"/>
  <c r="T101" i="4"/>
  <c r="T67" i="8"/>
  <c r="T156" i="4" s="1"/>
  <c r="L59" i="20"/>
  <c r="L114" i="4"/>
  <c r="L78" i="20"/>
  <c r="L169" i="4" s="1"/>
  <c r="K117" i="11"/>
  <c r="F54" i="8"/>
  <c r="F101" i="4"/>
  <c r="F67" i="8"/>
  <c r="F156" i="4" s="1"/>
  <c r="T59" i="20"/>
  <c r="T114" i="4"/>
  <c r="T78" i="20"/>
  <c r="T169" i="4" s="1"/>
  <c r="R89" i="16"/>
  <c r="P59" i="20"/>
  <c r="P114" i="4"/>
  <c r="P78" i="20"/>
  <c r="P169" i="4" s="1"/>
  <c r="G128" i="4"/>
  <c r="K79" i="20"/>
  <c r="K170" i="4" s="1"/>
  <c r="K115" i="4"/>
  <c r="L115" i="4"/>
  <c r="L79" i="20"/>
  <c r="L170" i="4" s="1"/>
  <c r="P41" i="5"/>
  <c r="N101" i="16"/>
  <c r="N164" i="4" s="1"/>
  <c r="N91" i="16"/>
  <c r="N52" i="16"/>
  <c r="N62" i="4"/>
  <c r="N135" i="4" s="1"/>
  <c r="V79" i="16"/>
  <c r="V108" i="4" s="1"/>
  <c r="V110" i="4"/>
  <c r="V102" i="16"/>
  <c r="V165" i="4" s="1"/>
  <c r="R75" i="12"/>
  <c r="R105" i="4"/>
  <c r="I160" i="17"/>
  <c r="C160" i="19"/>
  <c r="U54" i="8"/>
  <c r="U101" i="4"/>
  <c r="U67" i="8"/>
  <c r="U156" i="4" s="1"/>
  <c r="F73" i="12"/>
  <c r="F107" i="4"/>
  <c r="F101" i="12"/>
  <c r="F162" i="4" s="1"/>
  <c r="W107" i="4"/>
  <c r="W101" i="12"/>
  <c r="W162" i="4" s="1"/>
  <c r="K160" i="19"/>
  <c r="L117" i="11"/>
  <c r="Y160" i="17"/>
  <c r="T117" i="11"/>
  <c r="L146" i="23"/>
  <c r="F117" i="11"/>
  <c r="K89" i="16"/>
  <c r="P146" i="23"/>
  <c r="C79" i="20"/>
  <c r="C170" i="4" s="1"/>
  <c r="C115" i="4"/>
  <c r="F79" i="16"/>
  <c r="F108" i="4" s="1"/>
  <c r="F110" i="4"/>
  <c r="F102" i="16"/>
  <c r="F165" i="4" s="1"/>
  <c r="K165" i="23"/>
  <c r="E128" i="4"/>
  <c r="N160" i="17"/>
  <c r="V178" i="19"/>
  <c r="T115" i="4"/>
  <c r="T79" i="20"/>
  <c r="T170" i="4" s="1"/>
  <c r="Q101" i="16"/>
  <c r="Q164" i="4" s="1"/>
  <c r="Q91" i="16"/>
  <c r="Q52" i="16"/>
  <c r="Q62" i="4"/>
  <c r="Q135" i="4" s="1"/>
  <c r="S79" i="16"/>
  <c r="S108" i="4" s="1"/>
  <c r="S109" i="4"/>
  <c r="R41" i="5"/>
  <c r="V107" i="4"/>
  <c r="V73" i="12"/>
  <c r="V101" i="12"/>
  <c r="V162" i="4" s="1"/>
  <c r="E134" i="4"/>
  <c r="K101" i="16"/>
  <c r="K164" i="4" s="1"/>
  <c r="C78" i="20"/>
  <c r="C169" i="4" s="1"/>
  <c r="C114" i="4"/>
  <c r="C59" i="20"/>
  <c r="F178" i="19"/>
  <c r="J54" i="8"/>
  <c r="J101" i="4"/>
  <c r="J67" i="8"/>
  <c r="J156" i="4" s="1"/>
  <c r="J75" i="12"/>
  <c r="J105" i="4"/>
  <c r="K114" i="4"/>
  <c r="K78" i="20"/>
  <c r="K169" i="4" s="1"/>
  <c r="K59" i="20"/>
  <c r="S115" i="4"/>
  <c r="S79" i="20"/>
  <c r="S170" i="4" s="1"/>
  <c r="T165" i="23"/>
  <c r="F204" i="15"/>
  <c r="Q160" i="17"/>
  <c r="S160" i="19"/>
  <c r="W41" i="5"/>
  <c r="V204" i="15"/>
  <c r="S101" i="16"/>
  <c r="S164" i="4" s="1"/>
  <c r="F101" i="16"/>
  <c r="F164" i="4" s="1"/>
  <c r="F91" i="16"/>
  <c r="F52" i="16"/>
  <c r="F62" i="4"/>
  <c r="F135" i="4" s="1"/>
  <c r="K61" i="4"/>
  <c r="C146" i="23"/>
  <c r="N76" i="20" l="1"/>
  <c r="N167" i="4" s="1"/>
  <c r="N112" i="4"/>
  <c r="R112" i="4"/>
  <c r="R76" i="20"/>
  <c r="R167" i="4" s="1"/>
  <c r="E112" i="4"/>
  <c r="E76" i="20"/>
  <c r="E167" i="4" s="1"/>
  <c r="B112" i="4"/>
  <c r="B76" i="20"/>
  <c r="B167" i="4" s="1"/>
  <c r="F112" i="4"/>
  <c r="F76" i="20"/>
  <c r="F167" i="4" s="1"/>
  <c r="V76" i="20"/>
  <c r="V167" i="4" s="1"/>
  <c r="V112" i="4"/>
  <c r="W112" i="4"/>
  <c r="W76" i="20"/>
  <c r="W167" i="4" s="1"/>
  <c r="G112" i="4"/>
  <c r="G76" i="20"/>
  <c r="G167" i="4" s="1"/>
  <c r="H108" i="4"/>
  <c r="H98" i="4" s="1"/>
  <c r="H100" i="16"/>
  <c r="H163" i="4" s="1"/>
  <c r="D100" i="16"/>
  <c r="D163" i="4" s="1"/>
  <c r="D61" i="4"/>
  <c r="X51" i="4"/>
  <c r="B61" i="4"/>
  <c r="L61" i="4"/>
  <c r="L100" i="16"/>
  <c r="L163" i="4" s="1"/>
  <c r="T61" i="4"/>
  <c r="T100" i="16"/>
  <c r="T163" i="4" s="1"/>
  <c r="O51" i="4"/>
  <c r="P61" i="4"/>
  <c r="P134" i="4" s="1"/>
  <c r="P100" i="16"/>
  <c r="P163" i="4" s="1"/>
  <c r="K100" i="16"/>
  <c r="K163" i="4" s="1"/>
  <c r="W104" i="4"/>
  <c r="W98" i="12"/>
  <c r="W159" i="4" s="1"/>
  <c r="M104" i="4"/>
  <c r="M73" i="12"/>
  <c r="M98" i="12"/>
  <c r="M159" i="4" s="1"/>
  <c r="S96" i="12"/>
  <c r="S157" i="4" s="1"/>
  <c r="K104" i="4"/>
  <c r="K73" i="12"/>
  <c r="K98" i="12"/>
  <c r="K159" i="4" s="1"/>
  <c r="X73" i="12"/>
  <c r="X104" i="4"/>
  <c r="X98" i="12"/>
  <c r="X159" i="4" s="1"/>
  <c r="O104" i="4"/>
  <c r="O98" i="12"/>
  <c r="O159" i="4" s="1"/>
  <c r="C104" i="4"/>
  <c r="C98" i="12"/>
  <c r="C159" i="4" s="1"/>
  <c r="C73" i="12"/>
  <c r="W73" i="12"/>
  <c r="W96" i="12" s="1"/>
  <c r="W157" i="4" s="1"/>
  <c r="P104" i="4"/>
  <c r="P73" i="12"/>
  <c r="P98" i="12"/>
  <c r="P159" i="4" s="1"/>
  <c r="N104" i="4"/>
  <c r="N98" i="12"/>
  <c r="N159" i="4" s="1"/>
  <c r="H130" i="4"/>
  <c r="H51" i="4"/>
  <c r="H153" i="4" s="1"/>
  <c r="X99" i="4"/>
  <c r="X65" i="8"/>
  <c r="X154" i="4" s="1"/>
  <c r="W99" i="4"/>
  <c r="W65" i="8"/>
  <c r="W154" i="4" s="1"/>
  <c r="O99" i="4"/>
  <c r="O65" i="8"/>
  <c r="O154" i="4" s="1"/>
  <c r="Q99" i="4"/>
  <c r="Q98" i="4" s="1"/>
  <c r="Q65" i="8"/>
  <c r="Q154" i="4" s="1"/>
  <c r="P99" i="4"/>
  <c r="P65" i="8"/>
  <c r="P154" i="4" s="1"/>
  <c r="I99" i="4"/>
  <c r="I98" i="4" s="1"/>
  <c r="I65" i="8"/>
  <c r="I154" i="4" s="1"/>
  <c r="D47" i="5"/>
  <c r="D43" i="5"/>
  <c r="D44" i="5"/>
  <c r="D45" i="5"/>
  <c r="D46" i="5"/>
  <c r="D42" i="5"/>
  <c r="O42" i="5"/>
  <c r="O43" i="5"/>
  <c r="O44" i="5"/>
  <c r="O46" i="5"/>
  <c r="O47" i="5"/>
  <c r="O45" i="5"/>
  <c r="I47" i="5"/>
  <c r="I45" i="5"/>
  <c r="I43" i="5"/>
  <c r="I42" i="5"/>
  <c r="I46" i="5"/>
  <c r="I44" i="5"/>
  <c r="O48" i="5"/>
  <c r="Q41" i="5"/>
  <c r="F42" i="5"/>
  <c r="F44" i="5"/>
  <c r="F45" i="5"/>
  <c r="F46" i="5"/>
  <c r="F47" i="5"/>
  <c r="F43" i="5"/>
  <c r="T41" i="5"/>
  <c r="G43" i="5"/>
  <c r="G44" i="5"/>
  <c r="G42" i="5"/>
  <c r="G45" i="5"/>
  <c r="G46" i="5"/>
  <c r="G47" i="5"/>
  <c r="D48" i="5"/>
  <c r="J41" i="5"/>
  <c r="G48" i="5"/>
  <c r="C47" i="5"/>
  <c r="C43" i="5"/>
  <c r="C44" i="5"/>
  <c r="C45" i="5"/>
  <c r="C46" i="5"/>
  <c r="C42" i="5"/>
  <c r="C41" i="5" s="1"/>
  <c r="K134" i="4"/>
  <c r="K51" i="4"/>
  <c r="J99" i="4"/>
  <c r="J65" i="8"/>
  <c r="J154" i="4" s="1"/>
  <c r="Q100" i="16"/>
  <c r="Q163" i="4" s="1"/>
  <c r="Q61" i="4"/>
  <c r="S76" i="20"/>
  <c r="S112" i="4"/>
  <c r="Y89" i="16"/>
  <c r="C134" i="4"/>
  <c r="C51" i="4"/>
  <c r="T104" i="4"/>
  <c r="T73" i="12"/>
  <c r="T98" i="12"/>
  <c r="T159" i="4" s="1"/>
  <c r="V89" i="16"/>
  <c r="R99" i="4"/>
  <c r="R65" i="8"/>
  <c r="S100" i="16"/>
  <c r="S163" i="4" s="1"/>
  <c r="O112" i="4"/>
  <c r="O76" i="20"/>
  <c r="C76" i="20"/>
  <c r="C167" i="4" s="1"/>
  <c r="C112" i="4"/>
  <c r="F100" i="16"/>
  <c r="F163" i="4" s="1"/>
  <c r="F61" i="4"/>
  <c r="F89" i="16"/>
  <c r="R73" i="12"/>
  <c r="R104" i="4"/>
  <c r="R98" i="12"/>
  <c r="R159" i="4" s="1"/>
  <c r="N100" i="16"/>
  <c r="N163" i="4" s="1"/>
  <c r="N61" i="4"/>
  <c r="L99" i="4"/>
  <c r="L65" i="8"/>
  <c r="L154" i="4" s="1"/>
  <c r="C100" i="16"/>
  <c r="C163" i="4" s="1"/>
  <c r="X112" i="4"/>
  <c r="X76" i="20"/>
  <c r="C99" i="4"/>
  <c r="C65" i="8"/>
  <c r="S99" i="4"/>
  <c r="S65" i="8"/>
  <c r="J104" i="4"/>
  <c r="J73" i="12"/>
  <c r="J98" i="12"/>
  <c r="J159" i="4" s="1"/>
  <c r="F102" i="4"/>
  <c r="F96" i="12"/>
  <c r="F157" i="4" s="1"/>
  <c r="N89" i="16"/>
  <c r="L112" i="4"/>
  <c r="L76" i="20"/>
  <c r="L167" i="4" s="1"/>
  <c r="T112" i="4"/>
  <c r="T76" i="20"/>
  <c r="T167" i="4" s="1"/>
  <c r="G102" i="4"/>
  <c r="G96" i="12"/>
  <c r="G157" i="4" s="1"/>
  <c r="B99" i="4"/>
  <c r="B65" i="8"/>
  <c r="B154" i="4" s="1"/>
  <c r="I100" i="16"/>
  <c r="I163" i="4" s="1"/>
  <c r="I61" i="4"/>
  <c r="R134" i="4"/>
  <c r="R51" i="4"/>
  <c r="J134" i="4"/>
  <c r="J51" i="4"/>
  <c r="N102" i="4"/>
  <c r="N96" i="12"/>
  <c r="N157" i="4" s="1"/>
  <c r="G108" i="4"/>
  <c r="G100" i="16"/>
  <c r="G163" i="4" s="1"/>
  <c r="D112" i="4"/>
  <c r="D76" i="20"/>
  <c r="B104" i="4"/>
  <c r="B98" i="12"/>
  <c r="B159" i="4" s="1"/>
  <c r="B73" i="12"/>
  <c r="U99" i="4"/>
  <c r="U98" i="4" s="1"/>
  <c r="U153" i="4" s="1"/>
  <c r="U65" i="8"/>
  <c r="U154" i="4" s="1"/>
  <c r="L104" i="4"/>
  <c r="L73" i="12"/>
  <c r="L98" i="12"/>
  <c r="L159" i="4" s="1"/>
  <c r="M99" i="4"/>
  <c r="M65" i="8"/>
  <c r="N99" i="4"/>
  <c r="N65" i="8"/>
  <c r="N154" i="4" s="1"/>
  <c r="P112" i="4"/>
  <c r="P76" i="20"/>
  <c r="P167" i="4" s="1"/>
  <c r="I89" i="16"/>
  <c r="K76" i="20"/>
  <c r="K167" i="4" s="1"/>
  <c r="K112" i="4"/>
  <c r="V102" i="4"/>
  <c r="V96" i="12"/>
  <c r="V157" i="4" s="1"/>
  <c r="Q89" i="16"/>
  <c r="F99" i="4"/>
  <c r="F65" i="8"/>
  <c r="F154" i="4" s="1"/>
  <c r="T99" i="4"/>
  <c r="T65" i="8"/>
  <c r="K99" i="4"/>
  <c r="K65" i="8"/>
  <c r="D99" i="4"/>
  <c r="D65" i="8"/>
  <c r="D154" i="4" s="1"/>
  <c r="E99" i="4"/>
  <c r="E98" i="4" s="1"/>
  <c r="E65" i="8"/>
  <c r="E154" i="4" s="1"/>
  <c r="B134" i="4"/>
  <c r="B51" i="4"/>
  <c r="Y100" i="16"/>
  <c r="Y163" i="4" s="1"/>
  <c r="Y61" i="4"/>
  <c r="D104" i="4"/>
  <c r="D73" i="12"/>
  <c r="D98" i="12"/>
  <c r="D159" i="4" s="1"/>
  <c r="V100" i="16"/>
  <c r="V163" i="4" s="1"/>
  <c r="V61" i="4"/>
  <c r="W108" i="4"/>
  <c r="W100" i="16"/>
  <c r="W163" i="4" s="1"/>
  <c r="S134" i="4"/>
  <c r="S51" i="4"/>
  <c r="O102" i="4"/>
  <c r="O96" i="12"/>
  <c r="O157" i="4" s="1"/>
  <c r="V99" i="4"/>
  <c r="V65" i="8"/>
  <c r="O98" i="4" l="1"/>
  <c r="G98" i="4"/>
  <c r="P51" i="4"/>
  <c r="D134" i="4"/>
  <c r="D51" i="4"/>
  <c r="T134" i="4"/>
  <c r="T51" i="4"/>
  <c r="L134" i="4"/>
  <c r="L51" i="4"/>
  <c r="C102" i="4"/>
  <c r="C96" i="12"/>
  <c r="C157" i="4" s="1"/>
  <c r="W102" i="4"/>
  <c r="X102" i="4"/>
  <c r="X96" i="12"/>
  <c r="X157" i="4" s="1"/>
  <c r="P102" i="4"/>
  <c r="P98" i="4" s="1"/>
  <c r="P153" i="4" s="1"/>
  <c r="P96" i="12"/>
  <c r="P157" i="4" s="1"/>
  <c r="N98" i="4"/>
  <c r="K102" i="4"/>
  <c r="K96" i="12"/>
  <c r="K157" i="4" s="1"/>
  <c r="C98" i="4"/>
  <c r="C153" i="4" s="1"/>
  <c r="M102" i="4"/>
  <c r="M98" i="4" s="1"/>
  <c r="M153" i="4" s="1"/>
  <c r="M96" i="12"/>
  <c r="M157" i="4" s="1"/>
  <c r="K98" i="4"/>
  <c r="K153" i="4" s="1"/>
  <c r="X98" i="4"/>
  <c r="X153" i="4" s="1"/>
  <c r="V98" i="4"/>
  <c r="F41" i="5"/>
  <c r="I41" i="5"/>
  <c r="O41" i="5"/>
  <c r="D41" i="5"/>
  <c r="G41" i="5"/>
  <c r="J102" i="4"/>
  <c r="J98" i="4" s="1"/>
  <c r="J153" i="4" s="1"/>
  <c r="J96" i="12"/>
  <c r="J157" i="4" s="1"/>
  <c r="X167" i="4"/>
  <c r="F134" i="4"/>
  <c r="F51" i="4"/>
  <c r="W98" i="4"/>
  <c r="V134" i="4"/>
  <c r="V51" i="4"/>
  <c r="T154" i="4"/>
  <c r="L102" i="4"/>
  <c r="L96" i="12"/>
  <c r="L157" i="4" s="1"/>
  <c r="D167" i="4"/>
  <c r="E153" i="4"/>
  <c r="R102" i="4"/>
  <c r="R98" i="4" s="1"/>
  <c r="R153" i="4" s="1"/>
  <c r="R96" i="12"/>
  <c r="R157" i="4" s="1"/>
  <c r="Y134" i="4"/>
  <c r="Y51" i="4"/>
  <c r="S154" i="4"/>
  <c r="L98" i="4"/>
  <c r="R154" i="4"/>
  <c r="S98" i="4"/>
  <c r="S153" i="4" s="1"/>
  <c r="Q134" i="4"/>
  <c r="Q51" i="4"/>
  <c r="O153" i="4"/>
  <c r="D102" i="4"/>
  <c r="D98" i="4" s="1"/>
  <c r="D96" i="12"/>
  <c r="D157" i="4" s="1"/>
  <c r="F98" i="4"/>
  <c r="M154" i="4"/>
  <c r="O167" i="4"/>
  <c r="V154" i="4"/>
  <c r="C154" i="4"/>
  <c r="N134" i="4"/>
  <c r="N51" i="4"/>
  <c r="I134" i="4"/>
  <c r="I51" i="4"/>
  <c r="G153" i="4"/>
  <c r="K154" i="4"/>
  <c r="B102" i="4"/>
  <c r="B98" i="4" s="1"/>
  <c r="B96" i="12"/>
  <c r="B157" i="4" s="1"/>
  <c r="T102" i="4"/>
  <c r="T98" i="4" s="1"/>
  <c r="T96" i="12"/>
  <c r="T157" i="4" s="1"/>
  <c r="S167" i="4"/>
  <c r="B153" i="4" l="1"/>
  <c r="D153" i="4"/>
  <c r="T153" i="4"/>
  <c r="N153" i="4"/>
  <c r="I153" i="4"/>
  <c r="Y153" i="4"/>
  <c r="W153" i="4"/>
  <c r="Q153" i="4"/>
  <c r="F153" i="4"/>
  <c r="L153" i="4"/>
  <c r="V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<sst xmlns="http://schemas.openxmlformats.org/spreadsheetml/2006/main" count="8364" uniqueCount="3249">
  <si>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</si>
  <si>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</si>
  <si>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</si>
  <si>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</si>
  <si>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</si>
  <si>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</si>
  <si>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</si>
  <si>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</si>
  <si>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</si>
  <si>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</si>
  <si>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</si>
  <si>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</si>
  <si>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</si>
  <si>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</si>
  <si>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</si>
  <si>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</si>
  <si>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</si>
  <si>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</si>
  <si>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</si>
  <si>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</si>
  <si>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</si>
  <si>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</si>
  <si>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</si>
  <si>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</si>
  <si>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</si>
  <si>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</si>
  <si>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</si>
  <si>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</si>
  <si>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</si>
  <si>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</si>
  <si>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</si>
  <si>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</si>
  <si>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</si>
  <si>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</si>
  <si>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</si>
  <si>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</si>
  <si>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</si>
  <si>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</si>
  <si>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</si>
  <si>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</si>
  <si>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</si>
  <si>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</si>
  <si>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</si>
  <si>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</si>
  <si>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</si>
  <si>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</si>
  <si>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</si>
  <si>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</si>
  <si>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</si>
  <si>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</si>
  <si>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</si>
  <si>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</si>
  <si>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</si>
  <si>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</si>
  <si>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</si>
  <si>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</si>
  <si>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</si>
  <si>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</si>
  <si>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</si>
  <si>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</si>
  <si>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</si>
  <si>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</si>
  <si>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</si>
  <si>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</si>
  <si>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</si>
  <si>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</si>
  <si>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</si>
  <si>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</si>
  <si>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</si>
  <si>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</si>
  <si>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</si>
  <si>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</si>
  <si>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</si>
  <si>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</si>
  <si>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</si>
  <si>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</si>
  <si>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</si>
  <si>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</si>
  <si>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</si>
  <si>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</si>
  <si>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</si>
  <si>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</si>
  <si>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</si>
  <si>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</si>
  <si>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</si>
  <si>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</si>
  <si>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</si>
  <si>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</si>
  <si>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</si>
  <si>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</si>
  <si>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</si>
  <si>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</si>
  <si>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</si>
  <si>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</si>
  <si>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</si>
  <si>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</si>
  <si>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</si>
  <si>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</si>
  <si>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</si>
  <si>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</si>
  <si>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</si>
  <si>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</si>
  <si>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</si>
  <si>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</si>
  <si>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</si>
  <si>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</si>
  <si>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</si>
  <si>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</si>
  <si>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</si>
  <si>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</si>
  <si>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</si>
  <si>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PROCESS_EMI.ktCO2.FI.NSI.TOTAL</t>
  </si>
  <si>
    <t>Market shares of CO2 emissions (%)</t>
  </si>
  <si>
    <t>VA.Meuro2023.FI.ISI.BF_BOF</t>
  </si>
  <si>
    <t>VA.Meuro2023.FI.ISI.EAF</t>
  </si>
  <si>
    <t>Physical output (kt steel)</t>
  </si>
  <si>
    <t>OUTPUT.kt.FI.ISI.BF_BOF</t>
  </si>
  <si>
    <t>OUTPUT.kt.FI.ISI.EAF</t>
  </si>
  <si>
    <t>Installed capacity (kt steel production)</t>
  </si>
  <si>
    <t>CAP.kt.FI.ISI.BF_BOF</t>
  </si>
  <si>
    <t>CAP.kt.FI.ISI.EAF</t>
  </si>
  <si>
    <t>Capacity investment (kt steel production)</t>
  </si>
  <si>
    <t>NEWCAP.kt.FI.ISI.BF_BOF</t>
  </si>
  <si>
    <t>NEWCAP.kt.FI.ISI.EAF</t>
  </si>
  <si>
    <t>Decommissioned capacity (kt steel production)</t>
  </si>
  <si>
    <t>Idle capacity (kt steel production)</t>
  </si>
  <si>
    <t>FEC.ktoe.FI.ISI.TOTAL.TOTAL.TOTAL.TOTAL</t>
  </si>
  <si>
    <t>FEC.ktoe.FI.ISI.TOTAL.TOTAL.TOTAL.NONCOKE_SOLIDS</t>
  </si>
  <si>
    <t>FEC.ktoe.FI.ISI.TOTAL.TOTAL.TOTAL.COKE</t>
  </si>
  <si>
    <t>FEC.ktoe.FI.ISI.TOTAL.TOTAL.TOTAL.RFG</t>
  </si>
  <si>
    <t>FEC.ktoe.FI.ISI.TOTAL.TOTAL.TOTAL.LPG</t>
  </si>
  <si>
    <t>FEC.ktoe.FI.ISI.TOTAL.TOTAL.TOTAL.DIESEL</t>
  </si>
  <si>
    <t>FEC.ktoe.FI.ISI.TOTAL.TOTAL.TOTAL.RFO</t>
  </si>
  <si>
    <t>FEC.ktoe.FI.ISI.TOTAL.TOTAL.TOTAL.OTHER</t>
  </si>
  <si>
    <t>FEC.ktoe.FI.ISI.TOTAL.TOTAL.TOTAL.NG</t>
  </si>
  <si>
    <t>FEC.ktoe.FI.ISI.TOTAL.TOTAL.TOTAL.DERIVED</t>
  </si>
  <si>
    <t>FEC.ktoe.FI.ISI.TOTAL.TOTAL.TOTAL.BIOMASS_WASTE</t>
  </si>
  <si>
    <t>FEC.ktoe.FI.ISI.TOTAL.TOTAL.TOTAL.BIOGAS</t>
  </si>
  <si>
    <t>FEC.ktoe.FI.ISI.TOTAL.TOTAL.TOTAL.LIQBIO</t>
  </si>
  <si>
    <t>FEC.ktoe.FI.ISI.TOTAL.TOTAL.TOTAL.SOLAR</t>
  </si>
  <si>
    <t>FEC.ktoe.FI.ISI.TOTAL.TOTAL.TOTAL.GEO</t>
  </si>
  <si>
    <t>FEC.ktoe.FI.ISI.TOTAL.TOTAL.TOTAL.AMBIENT</t>
  </si>
  <si>
    <t>FEC.ktoe.FI.ISI.TOTAL.TOTAL.TOTAL.STEAM_DISTR</t>
  </si>
  <si>
    <t>FEC.ktoe.FI.ISI.TOTAL.TOTAL.TOTAL.ELEC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</si>
  <si>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</si>
  <si>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</si>
  <si>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</si>
  <si>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</si>
  <si>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</si>
  <si>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</si>
  <si>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</si>
  <si>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</si>
  <si>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</si>
  <si>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FEC.ktoe.FI.ISI.BF_BOF.TOTAL.TOTAL.TOTAL</t>
  </si>
  <si>
    <t>FEC.ktoe.FI.ISI.BF_BOF.LIGHT.GENERIC.ELEC</t>
  </si>
  <si>
    <t>FEC.ktoe.FI.ISI.BF_BOF.AIRCOMP.GENERIC.ELEC</t>
  </si>
  <si>
    <t>FEC.ktoe.FI.ISI.BF_BOF.MOTOR.GENERIC.ELEC</t>
  </si>
  <si>
    <t>FEC.ktoe.FI.ISI.BF_BOF.FANS.GENERIC.ELEC</t>
  </si>
  <si>
    <t>FEC.ktoe.FI.ISI.BF_BOF.LOW_ENTH.TOTAL.TOTAL</t>
  </si>
  <si>
    <t>Diesel oil and liquid biofuels</t>
  </si>
  <si>
    <t>FEC.ktoe.FI.ISI.BF_BOF.LOW_ENTH.THERM.DIESEL_LIQBIO</t>
  </si>
  <si>
    <t>FEC.ktoe.FI.ISI.BF_BOF.LOW_ENTH.THERM.NG_BIOGAS</t>
  </si>
  <si>
    <t>FEC.ktoe.FI.ISI.BF_BOF.LOW_ENTH.THERM.SOLAR_GEO</t>
  </si>
  <si>
    <t>FEC.ktoe.FI.ISI.BF_BOF.LOW_ENTH.HP.AMBIENT</t>
  </si>
  <si>
    <t>FEC.ktoe.FI.ISI.BF_BOF.LOW_ENTH.THERM.ELEC</t>
  </si>
  <si>
    <t>Steel: Sinter/Pellet-making</t>
  </si>
  <si>
    <t>FEC.ktoe.FI.ISI.BF_BOF.SINTERING.TOTAL.TOTAL</t>
  </si>
  <si>
    <t>FEC.ktoe.FI.ISI.BF_BOF.SINTERING.THERM.NONCOKE_SOLIDS</t>
  </si>
  <si>
    <t>FEC.ktoe.FI.ISI.BF_BOF.SINTERING.THERM.RFO</t>
  </si>
  <si>
    <t>FEC.ktoe.FI.ISI.BF_BOF.SINTERING.THERM.NG_BIOGAS</t>
  </si>
  <si>
    <t>FEC.ktoe.FI.ISI.BF_BOF.SINTERING.THERM.DERIVED</t>
  </si>
  <si>
    <t>FEC.ktoe.FI.ISI.BF_BOF.SINTERING.THERM.ELEC</t>
  </si>
  <si>
    <t>Steel: Blast /Basic oxygen furnace</t>
  </si>
  <si>
    <t>FEC.ktoe.FI.ISI.BF_BOF.BLAST_FURNACE.TOTAL.TOTAL</t>
  </si>
  <si>
    <t>FEC.ktoe.FI.ISI.BF_BOF.BLAST_FURNACE.THERM.NONCOKE_SOLIDS</t>
  </si>
  <si>
    <t>FEC.ktoe.FI.ISI.BF_BOF.BLAST_FURNACE.THERM.COKE</t>
  </si>
  <si>
    <t>FEC.ktoe.FI.ISI.BF_BOF.BLAST_FURNACE.THERM.RFO</t>
  </si>
  <si>
    <t>FEC.ktoe.FI.ISI.BF_BOF.BLAST_FURNACE.THERM.NG_BIOGAS</t>
  </si>
  <si>
    <t>FEC.ktoe.FI.ISI.BF_BOF.BLAST_FURNACE.THERM.DERIVED</t>
  </si>
  <si>
    <t>Steel: Furnaces, refining and rolling</t>
  </si>
  <si>
    <t>FEC.ktoe.FI.ISI.BF_BOF.REFINING.TOTAL.TOTAL</t>
  </si>
  <si>
    <t>Steel: Furnaces, refining and rolling - Thermal</t>
  </si>
  <si>
    <t>FEC.ktoe.FI.ISI.BF_BOF.REFINING.THERM.TOTAL</t>
  </si>
  <si>
    <t>FEC.ktoe.FI.ISI.BF_BOF.REFINING.THERM.LPG</t>
  </si>
  <si>
    <t>FEC.ktoe.FI.ISI.BF_BOF.REFINING.THERM.DIESEL_LIQBIO</t>
  </si>
  <si>
    <t>FEC.ktoe.FI.ISI.BF_BOF.REFINING.THERM.RFO</t>
  </si>
  <si>
    <t>FEC.ktoe.FI.ISI.BF_BOF.REFINING.THERM.NG_BIOGAS</t>
  </si>
  <si>
    <t>Steel: Furnaces, refining and rolling - Electric</t>
  </si>
  <si>
    <t>FEC.ktoe.FI.ISI.BF_BOF.REFINING.ELEC.ELEC</t>
  </si>
  <si>
    <t>Steel: Product finishing</t>
  </si>
  <si>
    <t>Steel: Product finishing - Thermal</t>
  </si>
  <si>
    <t>FEC.ktoe.FI.ISI.BF_BOF.FINISHING.THERM.TOTAL</t>
  </si>
  <si>
    <t>FEC.ktoe.FI.ISI.BF_BOF.FINISHING.THERM.LPG</t>
  </si>
  <si>
    <t>FEC.ktoe.FI.ISI.BF_BOF.FINISHING.THERM.DIESEL_LIQBIO</t>
  </si>
  <si>
    <t>FEC.ktoe.FI.ISI.BF_BOF.FINISHING.THERM.NG_BIOGAS</t>
  </si>
  <si>
    <t>Steel: Product finishing - Steam</t>
  </si>
  <si>
    <t>FEC.ktoe.FI.ISI.BF_BOF.FINISHING_STEAM.TOTAL.TOTAL</t>
  </si>
  <si>
    <t>FEC.ktoe.FI.ISI.BF_BOF.FINISHING_STEAM.STEAM.NONCOKE_SOLIDS</t>
  </si>
  <si>
    <t>FEC.ktoe.FI.ISI.BF_BOF.FINISHING_STEAM.STEAM.RFG</t>
  </si>
  <si>
    <t>FEC.ktoe.FI.ISI.BF_BOF.FINISHING_STEAM.STEAM.LPG</t>
  </si>
  <si>
    <t>FEC.ktoe.FI.ISI.BF_BOF.FINISHING_STEAM.STEAM.DIESEL_LIQBIO</t>
  </si>
  <si>
    <t>FEC.ktoe.FI.ISI.BF_BOF.FINISHING_STEAM.STEAM.RFO</t>
  </si>
  <si>
    <t>FEC.ktoe.FI.ISI.BF_BOF.FINISHING_STEAM.STEAM.OTHER</t>
  </si>
  <si>
    <t>FEC.ktoe.FI.ISI.BF_BOF.FINISHING_STEAM.STEAM.NG_BIOGAS</t>
  </si>
  <si>
    <t>FEC.ktoe.FI.ISI.BF_BOF.FINISHING_STEAM.STEAM.DERIVED</t>
  </si>
  <si>
    <t>FEC.ktoe.FI.ISI.BF_BOF.FINISHING_STEAM.STEAM.BIOMASS_WASTE</t>
  </si>
  <si>
    <t>FEC.ktoe.FI.ISI.BF_BOF.FINISHING_STEAM.STEAM.STEAM_DISTR</t>
  </si>
  <si>
    <t>Steel: Product finishing - Electric</t>
  </si>
  <si>
    <t>FEC.ktoe.FI.ISI.BF_BOF.FINISHING.ELEC.ELEC</t>
  </si>
  <si>
    <t>FEC.ktoe.FI.ISI.EAF.TOTAL.TOTAL.TOTAL</t>
  </si>
  <si>
    <t>FEC.ktoe.FI.ISI.EAF.LIGHT.GENERIC.ELEC</t>
  </si>
  <si>
    <t>FEC.ktoe.FI.ISI.EAF.AIRCOMP.GENERIC.ELEC</t>
  </si>
  <si>
    <t>FEC.ktoe.FI.ISI.EAF.MOTOR.GENERIC.ELEC</t>
  </si>
  <si>
    <t>FEC.ktoe.FI.ISI.EAF.FANS.GENERIC.ELEC</t>
  </si>
  <si>
    <t>FEC.ktoe.FI.ISI.EAF.LOW_ENTH.TOTAL.TOTAL</t>
  </si>
  <si>
    <t>FEC.ktoe.FI.ISI.EAF.LOW_ENTH.THERM.DIESEL_LIQBIO</t>
  </si>
  <si>
    <t>FEC.ktoe.FI.ISI.EAF.LOW_ENTH.THERM.NG_BIOGAS</t>
  </si>
  <si>
    <t>FEC.ktoe.FI.ISI.EAF.LOW_ENTH.THERM.SOLAR_GEO</t>
  </si>
  <si>
    <t>FEC.ktoe.FI.ISI.EAF.LOW_ENTH.HP.AMBIENT</t>
  </si>
  <si>
    <t>FEC.ktoe.FI.ISI.EAF.LOW_ENTH.THERM.ELEC</t>
  </si>
  <si>
    <t>Steel: Smelters</t>
  </si>
  <si>
    <t>FEC.ktoe.FI.ISI.EAF.SMELTING.TOTAL.TOTAL</t>
  </si>
  <si>
    <t>FEC.ktoe.FI.ISI.EAF.SMELTING.THERM.NONCOKE_SOLIDS</t>
  </si>
  <si>
    <t>FEC.ktoe.FI.ISI.EAF.SMELTING.THERM.RFO</t>
  </si>
  <si>
    <t>FEC.ktoe.FI.ISI.EAF.SMELTING.THERM.NG_BIOGAS</t>
  </si>
  <si>
    <t>FEC.ktoe.FI.ISI.EAF.SMELTING.THERM.DERIVED</t>
  </si>
  <si>
    <t>Steel: Electric arc</t>
  </si>
  <si>
    <t>FEC.ktoe.FI.ISI.EAF.ARC_FURNACE.ELEC.ELEC</t>
  </si>
  <si>
    <t>FEC.ktoe.FI.ISI.EAF.REFINING.TOTAL.TOTAL</t>
  </si>
  <si>
    <t>FEC.ktoe.FI.ISI.EAF.REFINING.THERM.TOTAL</t>
  </si>
  <si>
    <t>FEC.ktoe.FI.ISI.EAF.REFINING.THERM.LPG</t>
  </si>
  <si>
    <t>FEC.ktoe.FI.ISI.EAF.REFINING.THERM.DIESEL_LIQBIO</t>
  </si>
  <si>
    <t>FEC.ktoe.FI.ISI.EAF.REFINING.THERM.RFO</t>
  </si>
  <si>
    <t>FEC.ktoe.FI.ISI.EAF.REFINING.THERM.NG_BIOGAS</t>
  </si>
  <si>
    <t>FEC.ktoe.FI.ISI.EAF.REFINING.ELEC.ELEC</t>
  </si>
  <si>
    <t>FEC.ktoe.FI.ISI.EAF.FINISHING.THERM.TOTAL</t>
  </si>
  <si>
    <t>FEC.ktoe.FI.ISI.EAF.FINISHING.THERM.LPG</t>
  </si>
  <si>
    <t>FEC.ktoe.FI.ISI.EAF.FINISHING.THERM.DIESEL_LIQBIO</t>
  </si>
  <si>
    <t>FEC.ktoe.FI.ISI.EAF.FINISHING.THERM.NG_BIOGAS</t>
  </si>
  <si>
    <t>FEC.ktoe.FI.ISI.EAF.FINISHING_STEAM.TOTAL.TOTAL</t>
  </si>
  <si>
    <t>FEC.ktoe.FI.ISI.EAF.FINISHING_STEAM.STEAM.NONCOKE_SOLIDS</t>
  </si>
  <si>
    <t>FEC.ktoe.FI.ISI.EAF.FINISHING_STEAM.STEAM.RFG</t>
  </si>
  <si>
    <t>FEC.ktoe.FI.ISI.EAF.FINISHING_STEAM.STEAM.LPG</t>
  </si>
  <si>
    <t>FEC.ktoe.FI.ISI.EAF.FINISHING_STEAM.STEAM.DIESEL_LIQBIO</t>
  </si>
  <si>
    <t>FEC.ktoe.FI.ISI.EAF.FINISHING_STEAM.STEAM.RFO</t>
  </si>
  <si>
    <t>FEC.ktoe.FI.ISI.EAF.FINISHING_STEAM.STEAM.OTHER</t>
  </si>
  <si>
    <t>FEC.ktoe.FI.ISI.EAF.FINISHING_STEAM.STEAM.NG_BIOGAS</t>
  </si>
  <si>
    <t>FEC.ktoe.FI.ISI.EAF.FINISHING_STEAM.STEAM.DERIVED</t>
  </si>
  <si>
    <t>FEC.ktoe.FI.ISI.EAF.FINISHING_STEAM.STEAM.BIOMASS_WASTE</t>
  </si>
  <si>
    <t>FEC.ktoe.FI.ISI.EAF.FINISHING_STEAM.STEAM.STEAM_DISTR</t>
  </si>
  <si>
    <t>FEC.ktoe.FI.ISI.EAF.FINISHING.ELEC.ELEC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</si>
  <si>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</si>
  <si>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</si>
  <si>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</si>
  <si>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UED.ktoe.FI.ISI.BF_BOF.TOTAL.TOTAL.TOTAL</t>
  </si>
  <si>
    <t>UED.ktoe.FI.ISI.BF_BOF.LIGHT.GENERIC.ELEC</t>
  </si>
  <si>
    <t>UED.ktoe.FI.ISI.BF_BOF.AIRCOMP.GENERIC.ELEC</t>
  </si>
  <si>
    <t>UED.ktoe.FI.ISI.BF_BOF.MOTOR.GENERIC.ELEC</t>
  </si>
  <si>
    <t>UED.ktoe.FI.ISI.BF_BOF.FANS.GENERIC.ELEC</t>
  </si>
  <si>
    <t>UED.ktoe.FI.ISI.BF_BOF.LOW_ENTH.TOTAL.TOTAL</t>
  </si>
  <si>
    <t>UED.ktoe.FI.ISI.BF_BOF.LOW_ENTH.THERM.DIESEL_LIQBIO</t>
  </si>
  <si>
    <t>UED.ktoe.FI.ISI.BF_BOF.LOW_ENTH.THERM.NG_BIOGAS</t>
  </si>
  <si>
    <t>UED.ktoe.FI.ISI.BF_BOF.LOW_ENTH.THERM.SOLAR_GEO</t>
  </si>
  <si>
    <t>UED.ktoe.FI.ISI.BF_BOF.LOW_ENTH.HP.AMBIENT</t>
  </si>
  <si>
    <t>UED.ktoe.FI.ISI.BF_BOF.LOW_ENTH.THERM.ELEC</t>
  </si>
  <si>
    <t>UED.ktoe.FI.ISI.BF_BOF.SINTERING.TOTAL.TOTAL</t>
  </si>
  <si>
    <t>UED.ktoe.FI.ISI.BF_BOF.SINTERING.THERM.NONCOKE_SOLIDS</t>
  </si>
  <si>
    <t>UED.ktoe.FI.ISI.BF_BOF.SINTERING.THERM.RFO</t>
  </si>
  <si>
    <t>UED.ktoe.FI.ISI.BF_BOF.SINTERING.THERM.NG_BIOGAS</t>
  </si>
  <si>
    <t>UED.ktoe.FI.ISI.BF_BOF.SINTERING.THERM.DERIVED</t>
  </si>
  <si>
    <t>UED.ktoe.FI.ISI.BF_BOF.SINTERING.THERM.ELEC</t>
  </si>
  <si>
    <t>UED.ktoe.FI.ISI.BF_BOF.BLAST_FURNACE.TOTAL.TOTAL</t>
  </si>
  <si>
    <t>UED.ktoe.FI.ISI.BF_BOF.BLAST_FURNACE.THERM.NONCOKE_SOLIDS</t>
  </si>
  <si>
    <t>UED.ktoe.FI.ISI.BF_BOF.BLAST_FURNACE.THERM.COKE</t>
  </si>
  <si>
    <t>UED.ktoe.FI.ISI.BF_BOF.BLAST_FURNACE.THERM.RFO</t>
  </si>
  <si>
    <t>UED.ktoe.FI.ISI.BF_BOF.BLAST_FURNACE.THERM.NG_BIOGAS</t>
  </si>
  <si>
    <t>UED.ktoe.FI.ISI.BF_BOF.BLAST_FURNACE.THERM.DERIVED</t>
  </si>
  <si>
    <t>UED.ktoe.FI.ISI.BF_BOF.REFINING.TOTAL.TOTAL</t>
  </si>
  <si>
    <t>UED.ktoe.FI.ISI.BF_BOF.REFINING.THERM.TOTAL</t>
  </si>
  <si>
    <t>UED.ktoe.FI.ISI.BF_BOF.REFINING.THERM.LPG</t>
  </si>
  <si>
    <t>UED.ktoe.FI.ISI.BF_BOF.REFINING.THERM.DIESEL_LIQBIO</t>
  </si>
  <si>
    <t>UED.ktoe.FI.ISI.BF_BOF.REFINING.THERM.RFO</t>
  </si>
  <si>
    <t>UED.ktoe.FI.ISI.BF_BOF.REFINING.THERM.NG_BIOGAS</t>
  </si>
  <si>
    <t>UED.ktoe.FI.ISI.BF_BOF.REFINING.ELEC.ELEC</t>
  </si>
  <si>
    <t>UED.ktoe.FI.ISI.BF_BOF.FINISHING.THERM.TOTAL</t>
  </si>
  <si>
    <t>UED.ktoe.FI.ISI.BF_BOF.FINISHING.THERM.LPG</t>
  </si>
  <si>
    <t>UED.ktoe.FI.ISI.BF_BOF.FINISHING.THERM.DIESEL_LIQBIO</t>
  </si>
  <si>
    <t>UED.ktoe.FI.ISI.BF_BOF.FINISHING.THERM.NG_BIOGAS</t>
  </si>
  <si>
    <t>UED.ktoe.FI.ISI.BF_BOF.FINISHING_STEAM.TOTAL.TOTAL</t>
  </si>
  <si>
    <t>UED.ktoe.FI.ISI.BF_BOF.FINISHING_STEAM.STEAM.NONCOKE_SOLIDS</t>
  </si>
  <si>
    <t>UED.ktoe.FI.ISI.BF_BOF.FINISHING_STEAM.STEAM.RFG</t>
  </si>
  <si>
    <t>UED.ktoe.FI.ISI.BF_BOF.FINISHING_STEAM.STEAM.LPG</t>
  </si>
  <si>
    <t>UED.ktoe.FI.ISI.BF_BOF.FINISHING_STEAM.STEAM.DIESEL_LIQBIO</t>
  </si>
  <si>
    <t>UED.ktoe.FI.ISI.BF_BOF.FINISHING_STEAM.STEAM.RFO</t>
  </si>
  <si>
    <t>UED.ktoe.FI.ISI.BF_BOF.FINISHING_STEAM.STEAM.OTHER</t>
  </si>
  <si>
    <t>UED.ktoe.FI.ISI.BF_BOF.FINISHING_STEAM.STEAM.NG_BIOGAS</t>
  </si>
  <si>
    <t>UED.ktoe.FI.ISI.BF_BOF.FINISHING_STEAM.STEAM.DERIVED</t>
  </si>
  <si>
    <t>UED.ktoe.FI.ISI.BF_BOF.FINISHING_STEAM.STEAM.BIOMASS_WASTE</t>
  </si>
  <si>
    <t>UED.ktoe.FI.ISI.BF_BOF.FINISHING_STEAM.STEAM.STEAM_DISTR</t>
  </si>
  <si>
    <t>UED.ktoe.FI.ISI.BF_BOF.FINISHING.ELEC.ELEC</t>
  </si>
  <si>
    <t>UED.ktoe.FI.ISI.EAF.TOTAL.TOTAL.TOTAL</t>
  </si>
  <si>
    <t>UED.ktoe.FI.ISI.EAF.LIGHT.GENERIC.ELEC</t>
  </si>
  <si>
    <t>UED.ktoe.FI.ISI.EAF.AIRCOMP.GENERIC.ELEC</t>
  </si>
  <si>
    <t>UED.ktoe.FI.ISI.EAF.MOTOR.GENERIC.ELEC</t>
  </si>
  <si>
    <t>UED.ktoe.FI.ISI.EAF.FANS.GENERIC.ELEC</t>
  </si>
  <si>
    <t>UED.ktoe.FI.ISI.EAF.LOW_ENTH.TOTAL.TOTAL</t>
  </si>
  <si>
    <t>UED.ktoe.FI.ISI.EAF.LOW_ENTH.THERM.DIESEL_LIQBIO</t>
  </si>
  <si>
    <t>UED.ktoe.FI.ISI.EAF.LOW_ENTH.THERM.NG_BIOGAS</t>
  </si>
  <si>
    <t>UED.ktoe.FI.ISI.EAF.LOW_ENTH.THERM.SOLAR_GEO</t>
  </si>
  <si>
    <t>UED.ktoe.FI.ISI.EAF.LOW_ENTH.HP.AMBIENT</t>
  </si>
  <si>
    <t>UED.ktoe.FI.ISI.EAF.LOW_ENTH.THERM.ELEC</t>
  </si>
  <si>
    <t>UED.ktoe.FI.ISI.EAF.SMELTING.TOTAL.TOTAL</t>
  </si>
  <si>
    <t>UED.ktoe.FI.ISI.EAF.SMELTING.THERM.NONCOKE_SOLIDS</t>
  </si>
  <si>
    <t>UED.ktoe.FI.ISI.EAF.SMELTING.THERM.RFO</t>
  </si>
  <si>
    <t>UED.ktoe.FI.ISI.EAF.SMELTING.THERM.NG_BIOGAS</t>
  </si>
  <si>
    <t>UED.ktoe.FI.ISI.EAF.SMELTING.THERM.DERIVED</t>
  </si>
  <si>
    <t>UED.ktoe.FI.ISI.EAF.ARC_FURNACE.ELEC.ELEC</t>
  </si>
  <si>
    <t>UED.ktoe.FI.ISI.EAF.REFINING.TOTAL.TOTAL</t>
  </si>
  <si>
    <t>UED.ktoe.FI.ISI.EAF.REFINING.THERM.TOTAL</t>
  </si>
  <si>
    <t>UED.ktoe.FI.ISI.EAF.REFINING.THERM.LPG</t>
  </si>
  <si>
    <t>UED.ktoe.FI.ISI.EAF.REFINING.THERM.DIESEL_LIQBIO</t>
  </si>
  <si>
    <t>UED.ktoe.FI.ISI.EAF.REFINING.THERM.RFO</t>
  </si>
  <si>
    <t>UED.ktoe.FI.ISI.EAF.REFINING.THERM.NG_BIOGAS</t>
  </si>
  <si>
    <t>UED.ktoe.FI.ISI.EAF.REFINING.ELEC.ELEC</t>
  </si>
  <si>
    <t>UED.ktoe.FI.ISI.EAF.FINISHING.THERM.TOTAL</t>
  </si>
  <si>
    <t>UED.ktoe.FI.ISI.EAF.FINISHING.THERM.LPG</t>
  </si>
  <si>
    <t>UED.ktoe.FI.ISI.EAF.FINISHING.THERM.DIESEL_LIQBIO</t>
  </si>
  <si>
    <t>UED.ktoe.FI.ISI.EAF.FINISHING.THERM.NG_BIOGAS</t>
  </si>
  <si>
    <t>UED.ktoe.FI.ISI.EAF.FINISHING_STEAM.TOTAL.TOTAL</t>
  </si>
  <si>
    <t>UED.ktoe.FI.ISI.EAF.FINISHING_STEAM.STEAM.NONCOKE_SOLIDS</t>
  </si>
  <si>
    <t>UED.ktoe.FI.ISI.EAF.FINISHING_STEAM.STEAM.RFG</t>
  </si>
  <si>
    <t>UED.ktoe.FI.ISI.EAF.FINISHING_STEAM.STEAM.LPG</t>
  </si>
  <si>
    <t>UED.ktoe.FI.ISI.EAF.FINISHING_STEAM.STEAM.DIESEL_LIQBIO</t>
  </si>
  <si>
    <t>UED.ktoe.FI.ISI.EAF.FINISHING_STEAM.STEAM.RFO</t>
  </si>
  <si>
    <t>UED.ktoe.FI.ISI.EAF.FINISHING_STEAM.STEAM.OTHER</t>
  </si>
  <si>
    <t>UED.ktoe.FI.ISI.EAF.FINISHING_STEAM.STEAM.NG_BIOGAS</t>
  </si>
  <si>
    <t>UED.ktoe.FI.ISI.EAF.FINISHING_STEAM.STEAM.DERIVED</t>
  </si>
  <si>
    <t>UED.ktoe.FI.ISI.EAF.FINISHING_STEAM.STEAM.BIOMASS_WASTE</t>
  </si>
  <si>
    <t>UED.ktoe.FI.ISI.EAF.FINISHING_STEAM.STEAM.STEAM_DISTR</t>
  </si>
  <si>
    <t>UED.ktoe.FI.ISI.EAF.FINISHING.ELEC.ELEC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</si>
  <si>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</si>
  <si>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</si>
  <si>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</si>
  <si>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FUEL_EMI.ktCO2.FI.ISI.BF_BOF.LIGHT.GENERIC.ELEC</t>
  </si>
  <si>
    <t>FUEL_EMI.ktCO2.FI.ISI.BF_BOF.AIRCOMP.GENERIC.ELEC</t>
  </si>
  <si>
    <t>FUEL_EMI.ktCO2.FI.ISI.BF_BOF.MOTOR.GENERIC.ELEC</t>
  </si>
  <si>
    <t>FUEL_EMI.ktCO2.FI.ISI.BF_BOF.FANS.GENERIC.ELEC</t>
  </si>
  <si>
    <t>FUEL_EMI.ktCO2.FI.ISI.BF_BOF.LOW_ENTH.TOTAL.TOTAL</t>
  </si>
  <si>
    <t>FUEL_EMI.ktCO2.FI.ISI.BF_BOF.LOW_ENTH.THERM.DIESEL_LIQBIO</t>
  </si>
  <si>
    <t>FUEL_EMI.ktCO2.FI.ISI.BF_BOF.LOW_ENTH.THERM.NG_BIOGAS</t>
  </si>
  <si>
    <t>FUEL_EMI.ktCO2.FI.ISI.BF_BOF.LOW_ENTH.THERM.SOLAR_GEO</t>
  </si>
  <si>
    <t>FUEL_EMI.ktCO2.FI.ISI.BF_BOF.LOW_ENTH.HP.AMBIENT</t>
  </si>
  <si>
    <t>FUEL_EMI.ktCO2.FI.ISI.BF_BOF.LOW_ENTH.THERM.ELEC</t>
  </si>
  <si>
    <t>FUEL_EMI.ktCO2.FI.ISI.BF_BOF.SINTERING.TOTAL.TOTAL</t>
  </si>
  <si>
    <t>FUEL_EMI.ktCO2.FI.ISI.BF_BOF.SINTERING.THERM.NONCOKE_SOLIDS</t>
  </si>
  <si>
    <t>FUEL_EMI.ktCO2.FI.ISI.BF_BOF.SINTERING.THERM.RFO</t>
  </si>
  <si>
    <t>FUEL_EMI.ktCO2.FI.ISI.BF_BOF.SINTERING.THERM.NG_BIOGAS</t>
  </si>
  <si>
    <t>FUEL_EMI.ktCO2.FI.ISI.BF_BOF.SINTERING.THERM.DERIVED</t>
  </si>
  <si>
    <t>FUEL_EMI.ktCO2.FI.ISI.BF_BOF.SINTERING.THERM.ELEC</t>
  </si>
  <si>
    <t>FUEL_EMI.ktCO2.FI.ISI.BF_BOF.BLAST_FURNACE.TOTAL.TOTAL</t>
  </si>
  <si>
    <t>FUEL_EMI.ktCO2.FI.ISI.BF_BOF.BLAST_FURNACE.THERM.NONCOKE_SOLIDS</t>
  </si>
  <si>
    <t>FUEL_EMI.ktCO2.FI.ISI.BF_BOF.BLAST_FURNACE.THERM.COKE</t>
  </si>
  <si>
    <t>FUEL_EMI.ktCO2.FI.ISI.BF_BOF.BLAST_FURNACE.THERM.RFO</t>
  </si>
  <si>
    <t>FUEL_EMI.ktCO2.FI.ISI.BF_BOF.BLAST_FURNACE.THERM.NG_BIOGAS</t>
  </si>
  <si>
    <t>FUEL_EMI.ktCO2.FI.ISI.BF_BOF.BLAST_FURNACE.THERM.DERIVED</t>
  </si>
  <si>
    <t>FUEL_EMI.ktCO2.FI.ISI.BF_BOF.REFINING.TOTAL.TOTAL</t>
  </si>
  <si>
    <t>FUEL_EMI.ktCO2.FI.ISI.BF_BOF.REFINING.THERM.TOTAL</t>
  </si>
  <si>
    <t>FUEL_EMI.ktCO2.FI.ISI.BF_BOF.REFINING.THERM.LPG</t>
  </si>
  <si>
    <t>FUEL_EMI.ktCO2.FI.ISI.BF_BOF.REFINING.THERM.DIESEL_LIQBIO</t>
  </si>
  <si>
    <t>FUEL_EMI.ktCO2.FI.ISI.BF_BOF.REFINING.THERM.RFO</t>
  </si>
  <si>
    <t>FUEL_EMI.ktCO2.FI.ISI.BF_BOF.REFINING.THERM.NG_BIOGAS</t>
  </si>
  <si>
    <t>FUEL_EMI.ktCO2.FI.ISI.BF_BOF.REFINING.ELEC.ELEC</t>
  </si>
  <si>
    <t>FUEL_EMI.ktCO2.FI.ISI.BF_BOF.FINISHING.THERM.TOTAL</t>
  </si>
  <si>
    <t>FUEL_EMI.ktCO2.FI.ISI.BF_BOF.FINISHING.THERM.LPG</t>
  </si>
  <si>
    <t>FUEL_EMI.ktCO2.FI.ISI.BF_BOF.FINISHING.THERM.DIESEL_LIQBIO</t>
  </si>
  <si>
    <t>FUEL_EMI.ktCO2.FI.ISI.BF_BOF.FINISHING.THERM.NG_BIOGAS</t>
  </si>
  <si>
    <t>FUEL_EMI.ktCO2.FI.ISI.BF_BOF.FINISHING_STEAM.TOTAL.TOTAL</t>
  </si>
  <si>
    <t>FUEL_EMI.ktCO2.FI.ISI.BF_BOF.FINISHING_STEAM.STEAM.NONCOKE_SOLIDS</t>
  </si>
  <si>
    <t>FUEL_EMI.ktCO2.FI.ISI.BF_BOF.FINISHING_STEAM.STEAM.RFG</t>
  </si>
  <si>
    <t>FUEL_EMI.ktCO2.FI.ISI.BF_BOF.FINISHING_STEAM.STEAM.LPG</t>
  </si>
  <si>
    <t>FUEL_EMI.ktCO2.FI.ISI.BF_BOF.FINISHING_STEAM.STEAM.DIESEL_LIQBIO</t>
  </si>
  <si>
    <t>FUEL_EMI.ktCO2.FI.ISI.BF_BOF.FINISHING_STEAM.STEAM.RFO</t>
  </si>
  <si>
    <t>FUEL_EMI.ktCO2.FI.ISI.BF_BOF.FINISHING_STEAM.STEAM.OTHER</t>
  </si>
  <si>
    <t>FUEL_EMI.ktCO2.FI.ISI.BF_BOF.FINISHING_STEAM.STEAM.NG_BIOGAS</t>
  </si>
  <si>
    <t>FUEL_EMI.ktCO2.FI.ISI.BF_BOF.FINISHING_STEAM.STEAM.DERIVED</t>
  </si>
  <si>
    <t>FUEL_EMI.ktCO2.FI.ISI.BF_BOF.FINISHING_STEAM.STEAM.BIOMASS_WASTE</t>
  </si>
  <si>
    <t>FUEL_EMI.ktCO2.FI.ISI.BF_BOF.FINISHING_STEAM.STEAM.STEAM_DISTR</t>
  </si>
  <si>
    <t>FUEL_EMI.ktCO2.FI.ISI.BF_BOF.FINISHING.ELEC.ELEC</t>
  </si>
  <si>
    <t>PROCESS_EMI.ktCO2.FI.ISI.BF_BOF</t>
  </si>
  <si>
    <t>FUEL_EMI.ktCO2.FI.ISI.EAF.LIGHT.GENERIC.ELEC</t>
  </si>
  <si>
    <t>FUEL_EMI.ktCO2.FI.ISI.EAF.AIRCOMP.GENERIC.ELEC</t>
  </si>
  <si>
    <t>FUEL_EMI.ktCO2.FI.ISI.EAF.MOTOR.GENERIC.ELEC</t>
  </si>
  <si>
    <t>FUEL_EMI.ktCO2.FI.ISI.EAF.FANS.GENERIC.ELEC</t>
  </si>
  <si>
    <t>FUEL_EMI.ktCO2.FI.ISI.EAF.LOW_ENTH.TOTAL.TOTAL</t>
  </si>
  <si>
    <t>FUEL_EMI.ktCO2.FI.ISI.EAF.LOW_ENTH.THERM.DIESEL_LIQBIO</t>
  </si>
  <si>
    <t>FUEL_EMI.ktCO2.FI.ISI.EAF.LOW_ENTH.THERM.NG_BIOGAS</t>
  </si>
  <si>
    <t>FUEL_EMI.ktCO2.FI.ISI.EAF.LOW_ENTH.THERM.SOLAR_GEO</t>
  </si>
  <si>
    <t>FUEL_EMI.ktCO2.FI.ISI.EAF.LOW_ENTH.HP.AMBIENT</t>
  </si>
  <si>
    <t>FUEL_EMI.ktCO2.FI.ISI.EAF.LOW_ENTH.THERM.ELEC</t>
  </si>
  <si>
    <t>FUEL_EMI.ktCO2.FI.ISI.EAF.SMELTING.TOTAL.TOTAL</t>
  </si>
  <si>
    <t>FUEL_EMI.ktCO2.FI.ISI.EAF.SMELTING.THERM.NONCOKE_SOLIDS</t>
  </si>
  <si>
    <t>FUEL_EMI.ktCO2.FI.ISI.EAF.SMELTING.THERM.RFO</t>
  </si>
  <si>
    <t>FUEL_EMI.ktCO2.FI.ISI.EAF.SMELTING.THERM.NG_BIOGAS</t>
  </si>
  <si>
    <t>FUEL_EMI.ktCO2.FI.ISI.EAF.SMELTING.THERM.DERIVED</t>
  </si>
  <si>
    <t>FUEL_EMI.ktCO2.FI.ISI.EAF.ARC_FURNACE.ELEC.ELEC</t>
  </si>
  <si>
    <t>FUEL_EMI.ktCO2.FI.ISI.EAF.REFINING.TOTAL.TOTAL</t>
  </si>
  <si>
    <t>FUEL_EMI.ktCO2.FI.ISI.EAF.REFINING.THERM.TOTAL</t>
  </si>
  <si>
    <t>FUEL_EMI.ktCO2.FI.ISI.EAF.REFINING.THERM.LPG</t>
  </si>
  <si>
    <t>FUEL_EMI.ktCO2.FI.ISI.EAF.REFINING.THERM.DIESEL_LIQBIO</t>
  </si>
  <si>
    <t>FUEL_EMI.ktCO2.FI.ISI.EAF.REFINING.THERM.RFO</t>
  </si>
  <si>
    <t>FUEL_EMI.ktCO2.FI.ISI.EAF.REFINING.THERM.NG_BIOGAS</t>
  </si>
  <si>
    <t>FUEL_EMI.ktCO2.FI.ISI.EAF.REFINING.ELEC.ELEC</t>
  </si>
  <si>
    <t>FUEL_EMI.ktCO2.FI.ISI.EAF.FINISHING.THERM.TOTAL</t>
  </si>
  <si>
    <t>FUEL_EMI.ktCO2.FI.ISI.EAF.FINISHING.THERM.LPG</t>
  </si>
  <si>
    <t>FUEL_EMI.ktCO2.FI.ISI.EAF.FINISHING.THERM.DIESEL_LIQBIO</t>
  </si>
  <si>
    <t>FUEL_EMI.ktCO2.FI.ISI.EAF.FINISHING.THERM.NG_BIOGAS</t>
  </si>
  <si>
    <t>FUEL_EMI.ktCO2.FI.ISI.EAF.FINISHING_STEAM.TOTAL.TOTAL</t>
  </si>
  <si>
    <t>FUEL_EMI.ktCO2.FI.ISI.EAF.FINISHING_STEAM.STEAM.NONCOKE_SOLIDS</t>
  </si>
  <si>
    <t>FUEL_EMI.ktCO2.FI.ISI.EAF.FINISHING_STEAM.STEAM.RFG</t>
  </si>
  <si>
    <t>FUEL_EMI.ktCO2.FI.ISI.EAF.FINISHING_STEAM.STEAM.LPG</t>
  </si>
  <si>
    <t>FUEL_EMI.ktCO2.FI.ISI.EAF.FINISHING_STEAM.STEAM.DIESEL_LIQBIO</t>
  </si>
  <si>
    <t>FUEL_EMI.ktCO2.FI.ISI.EAF.FINISHING_STEAM.STEAM.RFO</t>
  </si>
  <si>
    <t>FUEL_EMI.ktCO2.FI.ISI.EAF.FINISHING_STEAM.STEAM.OTHER</t>
  </si>
  <si>
    <t>FUEL_EMI.ktCO2.FI.ISI.EAF.FINISHING_STEAM.STEAM.NG_BIOGAS</t>
  </si>
  <si>
    <t>FUEL_EMI.ktCO2.FI.ISI.EAF.FINISHING_STEAM.STEAM.DERIVED</t>
  </si>
  <si>
    <t>FUEL_EMI.ktCO2.FI.ISI.EAF.FINISHING_STEAM.STEAM.BIOMASS_WASTE</t>
  </si>
  <si>
    <t>FUEL_EMI.ktCO2.FI.ISI.EAF.FINISHING_STEAM.STEAM.STEAM_DISTR</t>
  </si>
  <si>
    <t>FUEL_EMI.ktCO2.FI.ISI.EAF.FINISHING.ELEC.ELEC</t>
  </si>
  <si>
    <t>PROCESS_EMI.ktCO2.FI.ISI.EAF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</si>
  <si>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</si>
  <si>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</si>
  <si>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</si>
  <si>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</si>
  <si>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VA.Meuro2023.FI.NFM.ALUMINA</t>
  </si>
  <si>
    <t>VA.Meuro2023.FI.NFM.PRIM_ALU</t>
  </si>
  <si>
    <t>VA.Meuro2023.FI.NFM.SEC_ALU</t>
  </si>
  <si>
    <t>VA.Meuro2023.FI.NFM.OTHER_NFM</t>
  </si>
  <si>
    <t>Physical output (kt)</t>
  </si>
  <si>
    <t>Alumina production (kt)</t>
  </si>
  <si>
    <t>OUTPUT.kt.FI.NFM.ALUMINA</t>
  </si>
  <si>
    <t>Aluminium production (kt)</t>
  </si>
  <si>
    <t>OUTPUT.kt.FI.NFM.PRIM_ALU</t>
  </si>
  <si>
    <t>OUTPUT.kt.FI.NFM.SEC_ALU</t>
  </si>
  <si>
    <t>Other non-ferrous metals (kt lead eq.)</t>
  </si>
  <si>
    <t>OUTPUT.kt.FI.NFM.OTHER_NFM</t>
  </si>
  <si>
    <t>Installed capacity (kt production)</t>
  </si>
  <si>
    <t>CAP.kt.FI.NFM.ALUMINA</t>
  </si>
  <si>
    <t>CAP.kt.FI.NFM.PRIM_ALU</t>
  </si>
  <si>
    <t>CAP.kt.FI.NFM.SEC_ALU</t>
  </si>
  <si>
    <t>CAP.kt.FI.NFM.OTHER_NFM</t>
  </si>
  <si>
    <t>Capacity investment (kt production)</t>
  </si>
  <si>
    <t>NEWCAP.kt.FI.NFM.ALUMINA</t>
  </si>
  <si>
    <t>NEWCAP.kt.FI.NFM.PRIM_ALU</t>
  </si>
  <si>
    <t>NEWCAP.kt.FI.NFM.SEC_ALU</t>
  </si>
  <si>
    <t>NEWCAP.kt.FI.NFM.OTHER_NFM</t>
  </si>
  <si>
    <t>Decommissioned capacity (kt production)</t>
  </si>
  <si>
    <t>Idle capacity (kt production)</t>
  </si>
  <si>
    <t>FEC.ktoe.FI.NFM.TOTAL.TOTAL.TOTAL.TOTAL</t>
  </si>
  <si>
    <t>FEC.ktoe.FI.NFM.TOTAL.TOTAL.TOTAL.SOLIDS</t>
  </si>
  <si>
    <t>FEC.ktoe.FI.NFM.TOTAL.TOTAL.TOTAL.RFG</t>
  </si>
  <si>
    <t>FEC.ktoe.FI.NFM.TOTAL.TOTAL.TOTAL.LPG</t>
  </si>
  <si>
    <t>FEC.ktoe.FI.NFM.TOTAL.TOTAL.TOTAL.DIESEL</t>
  </si>
  <si>
    <t>FEC.ktoe.FI.NFM.TOTAL.TOTAL.TOTAL.RFO</t>
  </si>
  <si>
    <t>FEC.ktoe.FI.NFM.TOTAL.TOTAL.TOTAL.OTHER</t>
  </si>
  <si>
    <t>FEC.ktoe.FI.NFM.TOTAL.TOTAL.TOTAL.NG</t>
  </si>
  <si>
    <t>FEC.ktoe.FI.NFM.TOTAL.TOTAL.TOTAL.DERIVED</t>
  </si>
  <si>
    <t>FEC.ktoe.FI.NFM.TOTAL.TOTAL.TOTAL.BIOMASS_WASTE</t>
  </si>
  <si>
    <t>FEC.ktoe.FI.NFM.TOTAL.TOTAL.TOTAL.BIOGAS</t>
  </si>
  <si>
    <t>FEC.ktoe.FI.NFM.TOTAL.TOTAL.TOTAL.LIQBIO</t>
  </si>
  <si>
    <t>FEC.ktoe.FI.NFM.TOTAL.TOTAL.TOTAL.SOLAR</t>
  </si>
  <si>
    <t>FEC.ktoe.FI.NFM.TOTAL.TOTAL.TOTAL.GEO</t>
  </si>
  <si>
    <t>FEC.ktoe.FI.NFM.TOTAL.TOTAL.TOTAL.AMBIENT</t>
  </si>
  <si>
    <t>FEC.ktoe.FI.NFM.TOTAL.TOTAL.TOTAL.STEAM_DISTR</t>
  </si>
  <si>
    <t>FEC.ktoe.FI.NFM.TOTAL.TOTAL.TOTAL.ELEC</t>
  </si>
  <si>
    <t>FEC.ktoe.FI.NFM.ALUMINA.TOTAL.TOTAL.TOTAL</t>
  </si>
  <si>
    <t>FEC.ktoe.FI.NFM.ALUMINA.LIGHT.GENERIC.ELEC</t>
  </si>
  <si>
    <t>FEC.ktoe.FI.NFM.ALUMINA.AIRCOMP.GENERIC.ELEC</t>
  </si>
  <si>
    <t>FEC.ktoe.FI.NFM.ALUMINA.MOTOR.GENERIC.ELEC</t>
  </si>
  <si>
    <t>FEC.ktoe.FI.NFM.ALUMINA.FANS.GENERIC.ELEC</t>
  </si>
  <si>
    <t>FEC.ktoe.FI.NFM.ALUMINA.LOW_ENTH.TOTAL.TOTAL</t>
  </si>
  <si>
    <t>FEC.ktoe.FI.NFM.ALUMINA.LOW_ENTH.THERM.DIESEL_LIQBIO</t>
  </si>
  <si>
    <t>FEC.ktoe.FI.NFM.ALUMINA.LOW_ENTH.THERM.NG_BIOGAS</t>
  </si>
  <si>
    <t>FEC.ktoe.FI.NFM.ALUMINA.LOW_ENTH.THERM.SOLAR_GEO</t>
  </si>
  <si>
    <t>FEC.ktoe.FI.NFM.ALUMINA.LOW_ENTH.HP.AMBIENT</t>
  </si>
  <si>
    <t>FEC.ktoe.FI.NFM.ALUMINA.LOW_ENTH.THERM.ELEC</t>
  </si>
  <si>
    <t>Alumina production: High-enthalpy heat</t>
  </si>
  <si>
    <t>FEC.ktoe.FI.NFM.ALUMINA.A_PRODUCTION.TOTAL.TOTAL</t>
  </si>
  <si>
    <t>FEC.ktoe.FI.NFM.ALUMINA.A_PRODUCTION.STEAM.SOLIDS</t>
  </si>
  <si>
    <t>FEC.ktoe.FI.NFM.ALUMINA.A_PRODUCTION.STEAM.RFG</t>
  </si>
  <si>
    <t>FEC.ktoe.FI.NFM.ALUMINA.A_PRODUCTION.STEAM.LPG</t>
  </si>
  <si>
    <t>FEC.ktoe.FI.NFM.ALUMINA.A_PRODUCTION.STEAM.DIESEL_LIQBIO</t>
  </si>
  <si>
    <t>FEC.ktoe.FI.NFM.ALUMINA.A_PRODUCTION.STEAM.RFO</t>
  </si>
  <si>
    <t>FEC.ktoe.FI.NFM.ALUMINA.A_PRODUCTION.STEAM.OTHER</t>
  </si>
  <si>
    <t>FEC.ktoe.FI.NFM.ALUMINA.A_PRODUCTION.STEAM.NG_BIOGAS</t>
  </si>
  <si>
    <t>FEC.ktoe.FI.NFM.ALUMINA.A_PRODUCTION.STEAM.DERIVED</t>
  </si>
  <si>
    <t>FEC.ktoe.FI.NFM.ALUMINA.A_PRODUCTION.STEAM.BIOMASS_WASTE</t>
  </si>
  <si>
    <t>FEC.ktoe.FI.NFM.ALUMINA.A_PRODUCTION.STEAM.STEAM_DISTR</t>
  </si>
  <si>
    <t>Alumina production: Refining</t>
  </si>
  <si>
    <t>FEC.ktoe.FI.NFM.ALUMINA.A_REFINING.TOTAL.TOTAL</t>
  </si>
  <si>
    <t>FEC.ktoe.FI.NFM.ALUMINA.A_REFINING.THERM.LPG</t>
  </si>
  <si>
    <t>FEC.ktoe.FI.NFM.ALUMINA.A_REFINING.THERM.DIESEL_LIQBIO</t>
  </si>
  <si>
    <t>FEC.ktoe.FI.NFM.ALUMINA.A_REFINING.THERM.RFO</t>
  </si>
  <si>
    <t>FEC.ktoe.FI.NFM.ALUMINA.A_REFINING.THERM.NG_BIOGAS</t>
  </si>
  <si>
    <t>FEC.ktoe.FI.NFM.ALUMINA.A_REFINING.THERM.ELEC</t>
  </si>
  <si>
    <t>FEC.ktoe.FI.NFM.PRIM_ALU.TOTAL.TOTAL.TOTAL</t>
  </si>
  <si>
    <t>FEC.ktoe.FI.NFM.PRIM_ALU.LIGHT.GENERIC.ELEC</t>
  </si>
  <si>
    <t>FEC.ktoe.FI.NFM.PRIM_ALU.AIRCOMP.GENERIC.ELEC</t>
  </si>
  <si>
    <t>FEC.ktoe.FI.NFM.PRIM_ALU.MOTOR.GENERIC.ELEC</t>
  </si>
  <si>
    <t>FEC.ktoe.FI.NFM.PRIM_ALU.FANS.GENERIC.ELEC</t>
  </si>
  <si>
    <t>FEC.ktoe.FI.NFM.PRIM_ALU.LOW_ENTH.TOTAL.TOTAL</t>
  </si>
  <si>
    <t>FEC.ktoe.FI.NFM.PRIM_ALU.LOW_ENTH.THERM.DIESEL_LIQBIO</t>
  </si>
  <si>
    <t>FEC.ktoe.FI.NFM.PRIM_ALU.LOW_ENTH.THERM.NG_BIOGAS</t>
  </si>
  <si>
    <t>FEC.ktoe.FI.NFM.PRIM_ALU.LOW_ENTH.THERM.SOLAR_GEO</t>
  </si>
  <si>
    <t>FEC.ktoe.FI.NFM.PRIM_ALU.LOW_ENTH.HP.AMBIENT</t>
  </si>
  <si>
    <t>FEC.ktoe.FI.NFM.PRIM_ALU.LOW_ENTH.THERM.ELEC</t>
  </si>
  <si>
    <t>Aluminium electrolysis (smelting)</t>
  </si>
  <si>
    <t>FEC.ktoe.FI.NFM.PRIM_ALU.SMELTING.ELEC.ELEC</t>
  </si>
  <si>
    <t>Aluminium processing  (metallurgy e.g. cast house, reheating)</t>
  </si>
  <si>
    <t>FEC.ktoe.FI.NFM.PRIM_ALU.PROCESSING.TOTAL.TOTAL</t>
  </si>
  <si>
    <t>Aluminium processing - Thermal</t>
  </si>
  <si>
    <t>FEC.ktoe.FI.NFM.PRIM_ALU.PROCESSING.THERM.TOTAL</t>
  </si>
  <si>
    <t>FEC.ktoe.FI.NFM.PRIM_ALU.PROCESSING.THERM.LPG</t>
  </si>
  <si>
    <t>FEC.ktoe.FI.NFM.PRIM_ALU.PROCESSING.THERM.DIESEL_LIQBIO</t>
  </si>
  <si>
    <t>FEC.ktoe.FI.NFM.PRIM_ALU.PROCESSING.THERM.RFO</t>
  </si>
  <si>
    <t>FEC.ktoe.FI.NFM.PRIM_ALU.PROCESSING.THERM.NG_BIOGAS</t>
  </si>
  <si>
    <t>Aluminium processing - Electric</t>
  </si>
  <si>
    <t>FEC.ktoe.FI.NFM.PRIM_ALU.PROCESSING.ELEC.ELEC</t>
  </si>
  <si>
    <t>Aluminium finishing</t>
  </si>
  <si>
    <t>Aluminium finishing - Thermal</t>
  </si>
  <si>
    <t>FEC.ktoe.FI.NFM.PRIM_ALU.FINISHING.THERM.TOTAL</t>
  </si>
  <si>
    <t>FEC.ktoe.FI.NFM.PRIM_ALU.FINISHING.THERM.LPG</t>
  </si>
  <si>
    <t>FEC.ktoe.FI.NFM.PRIM_ALU.FINISHING.THERM.DIESEL_LIQBIO</t>
  </si>
  <si>
    <t>FEC.ktoe.FI.NFM.PRIM_ALU.FINISHING.THERM.NG_BIOGAS</t>
  </si>
  <si>
    <t>Aluminium finishing - Steam</t>
  </si>
  <si>
    <t>FEC.ktoe.FI.NFM.PRIM_ALU.FINISHING_STEAM.TOTAL.TOTAL</t>
  </si>
  <si>
    <t>FEC.ktoe.FI.NFM.PRIM_ALU.FINISHING_STEAM.STEAM.SOLIDS</t>
  </si>
  <si>
    <t>FEC.ktoe.FI.NFM.PRIM_ALU.FINISHING_STEAM.STEAM.RFG</t>
  </si>
  <si>
    <t>FEC.ktoe.FI.NFM.PRIM_ALU.FINISHING_STEAM.STEAM.LPG</t>
  </si>
  <si>
    <t>FEC.ktoe.FI.NFM.PRIM_ALU.FINISHING_STEAM.STEAM.DIESEL_LIQBIO</t>
  </si>
  <si>
    <t>FEC.ktoe.FI.NFM.PRIM_ALU.FINISHING_STEAM.STEAM.RFO</t>
  </si>
  <si>
    <t>FEC.ktoe.FI.NFM.PRIM_ALU.FINISHING_STEAM.STEAM.OTHER</t>
  </si>
  <si>
    <t>FEC.ktoe.FI.NFM.PRIM_ALU.FINISHING_STEAM.STEAM.NG_BIOGAS</t>
  </si>
  <si>
    <t>FEC.ktoe.FI.NFM.PRIM_ALU.FINISHING_STEAM.STEAM.DERIVED</t>
  </si>
  <si>
    <t>FEC.ktoe.FI.NFM.PRIM_ALU.FINISHING_STEAM.STEAM.BIOMASS_WASTE</t>
  </si>
  <si>
    <t>FEC.ktoe.FI.NFM.PRIM_ALU.FINISHING_STEAM.STEAM.STEAM_DISTR</t>
  </si>
  <si>
    <t>Aluminium finishing - Electric</t>
  </si>
  <si>
    <t>FEC.ktoe.FI.NFM.PRIM_ALU.FINISHING.ELEC.ELEC</t>
  </si>
  <si>
    <t>FEC.ktoe.FI.NFM.SEC_ALU.TOTAL.TOTAL.TOTAL</t>
  </si>
  <si>
    <t>FEC.ktoe.FI.NFM.SEC_ALU.LIGHT.GENERIC.ELEC</t>
  </si>
  <si>
    <t>FEC.ktoe.FI.NFM.SEC_ALU.AIRCOMP.GENERIC.ELEC</t>
  </si>
  <si>
    <t>FEC.ktoe.FI.NFM.SEC_ALU.MOTOR.GENERIC.ELEC</t>
  </si>
  <si>
    <t>FEC.ktoe.FI.NFM.SEC_ALU.FANS.GENERIC.ELEC</t>
  </si>
  <si>
    <t>FEC.ktoe.FI.NFM.SEC_ALU.LOW_ENTH.TOTAL.TOTAL</t>
  </si>
  <si>
    <t>FEC.ktoe.FI.NFM.SEC_ALU.LOW_ENTH.THERM.DIESEL_LIQBIO</t>
  </si>
  <si>
    <t>FEC.ktoe.FI.NFM.SEC_ALU.LOW_ENTH.THERM.NG_BIOGAS</t>
  </si>
  <si>
    <t>FEC.ktoe.FI.NFM.SEC_ALU.LOW_ENTH.THERM.SOLAR_GEO</t>
  </si>
  <si>
    <t>FEC.ktoe.FI.NFM.SEC_ALU.LOW_ENTH.HP.AMBIENT</t>
  </si>
  <si>
    <t>FEC.ktoe.FI.NFM.SEC_ALU.LOW_ENTH.THERM.ELEC</t>
  </si>
  <si>
    <t>Secondary aluminium (incl. pre-treatment, remelting)</t>
  </si>
  <si>
    <t>FEC.ktoe.FI.NFM.SEC_ALU.SEC_REMELTING.TOTAL.TOTAL</t>
  </si>
  <si>
    <t>Secondary aluminium - Thermal</t>
  </si>
  <si>
    <t>FEC.ktoe.FI.NFM.SEC_ALU.SEC_REMELTING.THERM.TOTAL</t>
  </si>
  <si>
    <t>FEC.ktoe.FI.NFM.SEC_ALU.SEC_REMELTING.THERM.LPG</t>
  </si>
  <si>
    <t>FEC.ktoe.FI.NFM.SEC_ALU.SEC_REMELTING.THERM.DIESEL_LIQBIO</t>
  </si>
  <si>
    <t>FEC.ktoe.FI.NFM.SEC_ALU.SEC_REMELTING.THERM.RFO</t>
  </si>
  <si>
    <t>FEC.ktoe.FI.NFM.SEC_ALU.SEC_REMELTING.THERM.NG_BIOGAS</t>
  </si>
  <si>
    <t>Secondary aluminium - Electric</t>
  </si>
  <si>
    <t>FEC.ktoe.FI.NFM.SEC_ALU.SEC_REMELTING.ELEC.ELEC</t>
  </si>
  <si>
    <t>FEC.ktoe.FI.NFM.SEC_ALU.SEC_PROCESSING.TOTAL.TOTAL</t>
  </si>
  <si>
    <t>FEC.ktoe.FI.NFM.SEC_ALU.SEC_PROCESSING.THERM.TOTAL</t>
  </si>
  <si>
    <t>FEC.ktoe.FI.NFM.SEC_ALU.SEC_PROCESSING.THERM.LPG</t>
  </si>
  <si>
    <t>FEC.ktoe.FI.NFM.SEC_ALU.SEC_PROCESSING.THERM.DIESEL_LIQBIO</t>
  </si>
  <si>
    <t>FEC.ktoe.FI.NFM.SEC_ALU.SEC_PROCESSING.THERM.RFO</t>
  </si>
  <si>
    <t>FEC.ktoe.FI.NFM.SEC_ALU.SEC_PROCESSING.THERM.NG_BIOGAS</t>
  </si>
  <si>
    <t>FEC.ktoe.FI.NFM.SEC_ALU.SEC_PROCESSING.ELEC.ELEC</t>
  </si>
  <si>
    <t>FEC.ktoe.FI.NFM.SEC_ALU.SEC_FINISHING.THERM.TOTAL</t>
  </si>
  <si>
    <t>FEC.ktoe.FI.NFM.SEC_ALU.SEC_FINISHING.THERM.LPG</t>
  </si>
  <si>
    <t>FEC.ktoe.FI.NFM.SEC_ALU.SEC_FINISHING.THERM.DIESEL_LIQBIO</t>
  </si>
  <si>
    <t>FEC.ktoe.FI.NFM.SEC_ALU.SEC_FINISHING.THERM.NG_BIOGAS</t>
  </si>
  <si>
    <t>FEC.ktoe.FI.NFM.SEC_ALU.SEC_FINISHING_STEAM.TOTAL.TOTAL</t>
  </si>
  <si>
    <t>FEC.ktoe.FI.NFM.SEC_ALU.SEC_FINISHING_STEAM.STEAM.SOLIDS</t>
  </si>
  <si>
    <t>FEC.ktoe.FI.NFM.SEC_ALU.SEC_FINISHING_STEAM.STEAM.RFG</t>
  </si>
  <si>
    <t>FEC.ktoe.FI.NFM.SEC_ALU.SEC_FINISHING_STEAM.STEAM.LPG</t>
  </si>
  <si>
    <t>FEC.ktoe.FI.NFM.SEC_ALU.SEC_FINISHING_STEAM.STEAM.DIESEL_LIQBIO</t>
  </si>
  <si>
    <t>FEC.ktoe.FI.NFM.SEC_ALU.SEC_FINISHING_STEAM.STEAM.RFO</t>
  </si>
  <si>
    <t>FEC.ktoe.FI.NFM.SEC_ALU.SEC_FINISHING_STEAM.STEAM.OTHER</t>
  </si>
  <si>
    <t>FEC.ktoe.FI.NFM.SEC_ALU.SEC_FINISHING_STEAM.STEAM.NG_BIOGAS</t>
  </si>
  <si>
    <t>FEC.ktoe.FI.NFM.SEC_ALU.SEC_FINISHING_STEAM.STEAM.DERIVED</t>
  </si>
  <si>
    <t>FEC.ktoe.FI.NFM.SEC_ALU.SEC_FINISHING_STEAM.STEAM.BIOMASS_WASTE</t>
  </si>
  <si>
    <t>FEC.ktoe.FI.NFM.SEC_ALU.SEC_FINISHING_STEAM.STEAM.STEAM_DISTR</t>
  </si>
  <si>
    <t>FEC.ktoe.FI.NFM.SEC_ALU.SEC_FINISHING.ELEC.ELEC</t>
  </si>
  <si>
    <t>FEC.ktoe.FI.NFM.OTHER_NFM.TOTAL.TOTAL.TOTAL</t>
  </si>
  <si>
    <t>FEC.ktoe.FI.NFM.OTHER_NFM.LIGHT.GENERIC.ELEC</t>
  </si>
  <si>
    <t>FEC.ktoe.FI.NFM.OTHER_NFM.AIRCOMP.GENERIC.ELEC</t>
  </si>
  <si>
    <t>FEC.ktoe.FI.NFM.OTHER_NFM.MOTOR.GENERIC.ELEC</t>
  </si>
  <si>
    <t>FEC.ktoe.FI.NFM.OTHER_NFM.FANS.GENERIC.ELEC</t>
  </si>
  <si>
    <t>FEC.ktoe.FI.NFM.OTHER_NFM.LOW_ENTH.TOTAL.TOTAL</t>
  </si>
  <si>
    <t>FEC.ktoe.FI.NFM.OTHER_NFM.LOW_ENTH.THERM.DIESEL_LIQBIO</t>
  </si>
  <si>
    <t>FEC.ktoe.FI.NFM.OTHER_NFM.LOW_ENTH.THERM.NG_BIOGAS</t>
  </si>
  <si>
    <t>FEC.ktoe.FI.NFM.OTHER_NFM.LOW_ENTH.THERM.SOLAR_GEO</t>
  </si>
  <si>
    <t>FEC.ktoe.FI.NFM.OTHER_NFM.LOW_ENTH.HP.AMBIENT</t>
  </si>
  <si>
    <t>FEC.ktoe.FI.NFM.OTHER_NFM.LOW_ENTH.THERM.ELEC</t>
  </si>
  <si>
    <t>Other Metals: production</t>
  </si>
  <si>
    <t>FEC.ktoe.FI.NFM.OTHER_NFM.OTH_PRODUCTION.TOTAL.TOTAL</t>
  </si>
  <si>
    <t>Metal production - Thermal</t>
  </si>
  <si>
    <t>FEC.ktoe.FI.NFM.OTHER_NFM.OTH_PRODUCTION.THERM.TOTAL</t>
  </si>
  <si>
    <t>FEC.ktoe.FI.NFM.OTHER_NFM.OTH_PRODUCTION.THERM.SOLIDS</t>
  </si>
  <si>
    <t>FEC.ktoe.FI.NFM.OTHER_NFM.OTH_PRODUCTION.THERM.LPG</t>
  </si>
  <si>
    <t>FEC.ktoe.FI.NFM.OTHER_NFM.OTH_PRODUCTION.THERM.DIESEL_LIQBIO</t>
  </si>
  <si>
    <t>FEC.ktoe.FI.NFM.OTHER_NFM.OTH_PRODUCTION.THERM.RFO</t>
  </si>
  <si>
    <t>FEC.ktoe.FI.NFM.OTHER_NFM.OTH_PRODUCTION.THERM.NG_BIOGAS</t>
  </si>
  <si>
    <t>Metal production - Electric</t>
  </si>
  <si>
    <t>FEC.ktoe.FI.NFM.OTHER_NFM.OTH_PRODUCTION.ELEC.ELEC</t>
  </si>
  <si>
    <t>Metal processing  (metallurgy e.g. cast house, reheating)</t>
  </si>
  <si>
    <t>FEC.ktoe.FI.NFM.OTHER_NFM.OTH_PROCESSING.TOTAL.TOTAL</t>
  </si>
  <si>
    <t>Metal processing - Thermal</t>
  </si>
  <si>
    <t>FEC.ktoe.FI.NFM.OTHER_NFM.OTH_PROCESSING.THERM.TOTAL</t>
  </si>
  <si>
    <t>FEC.ktoe.FI.NFM.OTHER_NFM.OTH_PROCESSING.THERM.LPG</t>
  </si>
  <si>
    <t>FEC.ktoe.FI.NFM.OTHER_NFM.OTH_PROCESSING.THERM.DIESEL_LIQBIO</t>
  </si>
  <si>
    <t>FEC.ktoe.FI.NFM.OTHER_NFM.OTH_PROCESSING.THERM.RFO</t>
  </si>
  <si>
    <t>FEC.ktoe.FI.NFM.OTHER_NFM.OTH_PROCESSING.THERM.NG_BIOGAS</t>
  </si>
  <si>
    <t>Metal processing - Electric</t>
  </si>
  <si>
    <t>FEC.ktoe.FI.NFM.OTHER_NFM.OTH_PROCESSING.ELEC.ELEC</t>
  </si>
  <si>
    <t>Metal finishing</t>
  </si>
  <si>
    <t>Metal finishing - Thermal</t>
  </si>
  <si>
    <t>FEC.ktoe.FI.NFM.OTHER_NFM.OTH_FINISHING.THERM.TOTAL</t>
  </si>
  <si>
    <t>FEC.ktoe.FI.NFM.OTHER_NFM.OTH_FINISHING.THERM.LPG</t>
  </si>
  <si>
    <t>FEC.ktoe.FI.NFM.OTHER_NFM.OTH_FINISHING.THERM.DIESEL_LIQBIO</t>
  </si>
  <si>
    <t>FEC.ktoe.FI.NFM.OTHER_NFM.OTH_FINISHING.THERM.NG_BIOGAS</t>
  </si>
  <si>
    <t>Metal finishing - Steam</t>
  </si>
  <si>
    <t>FEC.ktoe.FI.NFM.OTHER_NFM.OTH_FINISHING_STEAM.TOTAL.TOTAL</t>
  </si>
  <si>
    <t>FEC.ktoe.FI.NFM.OTHER_NFM.OTH_FINISHING_STEAM.STEAM.SOLIDS</t>
  </si>
  <si>
    <t>FEC.ktoe.FI.NFM.OTHER_NFM.OTH_FINISHING_STEAM.STEAM.RFG</t>
  </si>
  <si>
    <t>FEC.ktoe.FI.NFM.OTHER_NFM.OTH_FINISHING_STEAM.STEAM.LPG</t>
  </si>
  <si>
    <t>FEC.ktoe.FI.NFM.OTHER_NFM.OTH_FINISHING_STEAM.STEAM.DIESEL_LIQBIO</t>
  </si>
  <si>
    <t>FEC.ktoe.FI.NFM.OTHER_NFM.OTH_FINISHING_STEAM.STEAM.RFO</t>
  </si>
  <si>
    <t>FEC.ktoe.FI.NFM.OTHER_NFM.OTH_FINISHING_STEAM.STEAM.OTHER</t>
  </si>
  <si>
    <t>FEC.ktoe.FI.NFM.OTHER_NFM.OTH_FINISHING_STEAM.STEAM.NG_BIOGAS</t>
  </si>
  <si>
    <t>FEC.ktoe.FI.NFM.OTHER_NFM.OTH_FINISHING_STEAM.STEAM.DERIVED</t>
  </si>
  <si>
    <t>FEC.ktoe.FI.NFM.OTHER_NFM.OTH_FINISHING_STEAM.STEAM.BIOMASS_WASTE</t>
  </si>
  <si>
    <t>FEC.ktoe.FI.NFM.OTHER_NFM.OTH_FINISHING_STEAM.STEAM.STEAM_DISTR</t>
  </si>
  <si>
    <t>Metal finishing - Electric</t>
  </si>
  <si>
    <t>FEC.ktoe.FI.NFM.OTHER_NFM.OTH_FINISHING.ELEC.ELEC</t>
  </si>
  <si>
    <t>UED.ktoe.FI.NFM.ALUMINA.TOTAL.TOTAL.TOTAL</t>
  </si>
  <si>
    <t>UED.ktoe.FI.NFM.ALUMINA.LIGHT.GENERIC.ELEC</t>
  </si>
  <si>
    <t>UED.ktoe.FI.NFM.ALUMINA.AIRCOMP.GENERIC.ELEC</t>
  </si>
  <si>
    <t>UED.ktoe.FI.NFM.ALUMINA.MOTOR.GENERIC.ELEC</t>
  </si>
  <si>
    <t>UED.ktoe.FI.NFM.ALUMINA.FANS.GENERIC.ELEC</t>
  </si>
  <si>
    <t>UED.ktoe.FI.NFM.ALUMINA.LOW_ENTH.TOTAL.TOTAL</t>
  </si>
  <si>
    <t>UED.ktoe.FI.NFM.ALUMINA.LOW_ENTH.THERM.DIESEL_LIQBIO</t>
  </si>
  <si>
    <t>UED.ktoe.FI.NFM.ALUMINA.LOW_ENTH.THERM.NG_BIOGAS</t>
  </si>
  <si>
    <t>UED.ktoe.FI.NFM.ALUMINA.LOW_ENTH.THERM.SOLAR_GEO</t>
  </si>
  <si>
    <t>UED.ktoe.FI.NFM.ALUMINA.LOW_ENTH.HP.AMBIENT</t>
  </si>
  <si>
    <t>UED.ktoe.FI.NFM.ALUMINA.LOW_ENTH.THERM.ELEC</t>
  </si>
  <si>
    <t>UED.ktoe.FI.NFM.ALUMINA.A_PRODUCTION.TOTAL.TOTAL</t>
  </si>
  <si>
    <t>UED.ktoe.FI.NFM.ALUMINA.A_PRODUCTION.STEAM.SOLIDS</t>
  </si>
  <si>
    <t>UED.ktoe.FI.NFM.ALUMINA.A_PRODUCTION.STEAM.RFG</t>
  </si>
  <si>
    <t>UED.ktoe.FI.NFM.ALUMINA.A_PRODUCTION.STEAM.LPG</t>
  </si>
  <si>
    <t>UED.ktoe.FI.NFM.ALUMINA.A_PRODUCTION.STEAM.DIESEL_LIQBIO</t>
  </si>
  <si>
    <t>UED.ktoe.FI.NFM.ALUMINA.A_PRODUCTION.STEAM.RFO</t>
  </si>
  <si>
    <t>UED.ktoe.FI.NFM.ALUMINA.A_PRODUCTION.STEAM.OTHER</t>
  </si>
  <si>
    <t>UED.ktoe.FI.NFM.ALUMINA.A_PRODUCTION.STEAM.NG_BIOGAS</t>
  </si>
  <si>
    <t>UED.ktoe.FI.NFM.ALUMINA.A_PRODUCTION.STEAM.DERIVED</t>
  </si>
  <si>
    <t>UED.ktoe.FI.NFM.ALUMINA.A_PRODUCTION.STEAM.BIOMASS_WASTE</t>
  </si>
  <si>
    <t>UED.ktoe.FI.NFM.ALUMINA.A_PRODUCTION.STEAM.STEAM_DISTR</t>
  </si>
  <si>
    <t>UED.ktoe.FI.NFM.ALUMINA.A_REFINING.TOTAL.TOTAL</t>
  </si>
  <si>
    <t>UED.ktoe.FI.NFM.ALUMINA.A_REFINING.THERM.LPG</t>
  </si>
  <si>
    <t>UED.ktoe.FI.NFM.ALUMINA.A_REFINING.THERM.DIESEL_LIQBIO</t>
  </si>
  <si>
    <t>UED.ktoe.FI.NFM.ALUMINA.A_REFINING.THERM.RFO</t>
  </si>
  <si>
    <t>UED.ktoe.FI.NFM.ALUMINA.A_REFINING.THERM.NG_BIOGAS</t>
  </si>
  <si>
    <t>UED.ktoe.FI.NFM.ALUMINA.A_REFINING.THERM.ELEC</t>
  </si>
  <si>
    <t>UED.ktoe.FI.NFM.PRIM_ALU.TOTAL.TOTAL.TOTAL</t>
  </si>
  <si>
    <t>UED.ktoe.FI.NFM.PRIM_ALU.LIGHT.GENERIC.ELEC</t>
  </si>
  <si>
    <t>UED.ktoe.FI.NFM.PRIM_ALU.AIRCOMP.GENERIC.ELEC</t>
  </si>
  <si>
    <t>UED.ktoe.FI.NFM.PRIM_ALU.MOTOR.GENERIC.ELEC</t>
  </si>
  <si>
    <t>UED.ktoe.FI.NFM.PRIM_ALU.FANS.GENERIC.ELEC</t>
  </si>
  <si>
    <t>UED.ktoe.FI.NFM.PRIM_ALU.LOW_ENTH.TOTAL.TOTAL</t>
  </si>
  <si>
    <t>UED.ktoe.FI.NFM.PRIM_ALU.LOW_ENTH.THERM.DIESEL_LIQBIO</t>
  </si>
  <si>
    <t>UED.ktoe.FI.NFM.PRIM_ALU.LOW_ENTH.THERM.NG_BIOGAS</t>
  </si>
  <si>
    <t>UED.ktoe.FI.NFM.PRIM_ALU.LOW_ENTH.THERM.SOLAR_GEO</t>
  </si>
  <si>
    <t>UED.ktoe.FI.NFM.PRIM_ALU.LOW_ENTH.HP.AMBIENT</t>
  </si>
  <si>
    <t>UED.ktoe.FI.NFM.PRIM_ALU.LOW_ENTH.THERM.ELEC</t>
  </si>
  <si>
    <t>UED.ktoe.FI.NFM.PRIM_ALU.SMELTING.ELEC.ELEC</t>
  </si>
  <si>
    <t>UED.ktoe.FI.NFM.PRIM_ALU.PROCESSING.TOTAL.TOTAL</t>
  </si>
  <si>
    <t>UED.ktoe.FI.NFM.PRIM_ALU.PROCESSING.THERM.TOTAL</t>
  </si>
  <si>
    <t>UED.ktoe.FI.NFM.PRIM_ALU.PROCESSING.THERM.LPG</t>
  </si>
  <si>
    <t>UED.ktoe.FI.NFM.PRIM_ALU.PROCESSING.THERM.DIESEL_LIQBIO</t>
  </si>
  <si>
    <t>UED.ktoe.FI.NFM.PRIM_ALU.PROCESSING.THERM.RFO</t>
  </si>
  <si>
    <t>UED.ktoe.FI.NFM.PRIM_ALU.PROCESSING.THERM.NG_BIOGAS</t>
  </si>
  <si>
    <t>UED.ktoe.FI.NFM.PRIM_ALU.PROCESSING.ELEC.ELEC</t>
  </si>
  <si>
    <t>UED.ktoe.FI.NFM.PRIM_ALU.FINISHING.THERM.TOTAL</t>
  </si>
  <si>
    <t>UED.ktoe.FI.NFM.PRIM_ALU.FINISHING.THERM.LPG</t>
  </si>
  <si>
    <t>UED.ktoe.FI.NFM.PRIM_ALU.FINISHING.THERM.DIESEL_LIQBIO</t>
  </si>
  <si>
    <t>UED.ktoe.FI.NFM.PRIM_ALU.FINISHING.THERM.NG_BIOGAS</t>
  </si>
  <si>
    <t>UED.ktoe.FI.NFM.PRIM_ALU.FINISHING_STEAM.TOTAL.TOTAL</t>
  </si>
  <si>
    <t>UED.ktoe.FI.NFM.PRIM_ALU.FINISHING_STEAM.STEAM.SOLIDS</t>
  </si>
  <si>
    <t>UED.ktoe.FI.NFM.PRIM_ALU.FINISHING_STEAM.STEAM.RFG</t>
  </si>
  <si>
    <t>UED.ktoe.FI.NFM.PRIM_ALU.FINISHING_STEAM.STEAM.LPG</t>
  </si>
  <si>
    <t>UED.ktoe.FI.NFM.PRIM_ALU.FINISHING_STEAM.STEAM.DIESEL_LIQBIO</t>
  </si>
  <si>
    <t>UED.ktoe.FI.NFM.PRIM_ALU.FINISHING_STEAM.STEAM.RFO</t>
  </si>
  <si>
    <t>UED.ktoe.FI.NFM.PRIM_ALU.FINISHING_STEAM.STEAM.OTHER</t>
  </si>
  <si>
    <t>UED.ktoe.FI.NFM.PRIM_ALU.FINISHING_STEAM.STEAM.NG_BIOGAS</t>
  </si>
  <si>
    <t>UED.ktoe.FI.NFM.PRIM_ALU.FINISHING_STEAM.STEAM.DERIVED</t>
  </si>
  <si>
    <t>UED.ktoe.FI.NFM.PRIM_ALU.FINISHING_STEAM.STEAM.BIOMASS_WASTE</t>
  </si>
  <si>
    <t>UED.ktoe.FI.NFM.PRIM_ALU.FINISHING_STEAM.STEAM.STEAM_DISTR</t>
  </si>
  <si>
    <t>UED.ktoe.FI.NFM.PRIM_ALU.FINISHING.ELEC.ELEC</t>
  </si>
  <si>
    <t>UED.ktoe.FI.NFM.SEC_ALU.TOTAL.TOTAL.TOTAL</t>
  </si>
  <si>
    <t>UED.ktoe.FI.NFM.SEC_ALU.LIGHT.GENERIC.ELEC</t>
  </si>
  <si>
    <t>UED.ktoe.FI.NFM.SEC_ALU.AIRCOMP.GENERIC.ELEC</t>
  </si>
  <si>
    <t>UED.ktoe.FI.NFM.SEC_ALU.MOTOR.GENERIC.ELEC</t>
  </si>
  <si>
    <t>UED.ktoe.FI.NFM.SEC_ALU.FANS.GENERIC.ELEC</t>
  </si>
  <si>
    <t>UED.ktoe.FI.NFM.SEC_ALU.LOW_ENTH.TOTAL.TOTAL</t>
  </si>
  <si>
    <t>UED.ktoe.FI.NFM.SEC_ALU.LOW_ENTH.THERM.DIESEL_LIQBIO</t>
  </si>
  <si>
    <t>UED.ktoe.FI.NFM.SEC_ALU.LOW_ENTH.THERM.NG_BIOGAS</t>
  </si>
  <si>
    <t>UED.ktoe.FI.NFM.SEC_ALU.LOW_ENTH.THERM.SOLAR_GEO</t>
  </si>
  <si>
    <t>UED.ktoe.FI.NFM.SEC_ALU.LOW_ENTH.HP.AMBIENT</t>
  </si>
  <si>
    <t>UED.ktoe.FI.NFM.SEC_ALU.LOW_ENTH.THERM.ELEC</t>
  </si>
  <si>
    <t>UED.ktoe.FI.NFM.SEC_ALU.SEC_REMELTING.TOTAL.TOTAL</t>
  </si>
  <si>
    <t>UED.ktoe.FI.NFM.SEC_ALU.SEC_REMELTING.THERM.TOTAL</t>
  </si>
  <si>
    <t>UED.ktoe.FI.NFM.SEC_ALU.SEC_REMELTING.THERM.LPG</t>
  </si>
  <si>
    <t>UED.ktoe.FI.NFM.SEC_ALU.SEC_REMELTING.THERM.DIESEL_LIQBIO</t>
  </si>
  <si>
    <t>UED.ktoe.FI.NFM.SEC_ALU.SEC_REMELTING.THERM.RFO</t>
  </si>
  <si>
    <t>UED.ktoe.FI.NFM.SEC_ALU.SEC_REMELTING.THERM.NG_BIOGAS</t>
  </si>
  <si>
    <t>UED.ktoe.FI.NFM.SEC_ALU.SEC_REMELTING.ELEC.ELEC</t>
  </si>
  <si>
    <t>UED.ktoe.FI.NFM.SEC_ALU.SEC_PROCESSING.TOTAL.TOTAL</t>
  </si>
  <si>
    <t>UED.ktoe.FI.NFM.SEC_ALU.SEC_PROCESSING.THERM.TOTAL</t>
  </si>
  <si>
    <t>UED.ktoe.FI.NFM.SEC_ALU.SEC_PROCESSING.THERM.LPG</t>
  </si>
  <si>
    <t>UED.ktoe.FI.NFM.SEC_ALU.SEC_PROCESSING.THERM.DIESEL_LIQBIO</t>
  </si>
  <si>
    <t>UED.ktoe.FI.NFM.SEC_ALU.SEC_PROCESSING.THERM.RFO</t>
  </si>
  <si>
    <t>UED.ktoe.FI.NFM.SEC_ALU.SEC_PROCESSING.THERM.NG_BIOGAS</t>
  </si>
  <si>
    <t>UED.ktoe.FI.NFM.SEC_ALU.SEC_PROCESSING.ELEC.ELEC</t>
  </si>
  <si>
    <t>UED.ktoe.FI.NFM.SEC_ALU.SEC_FINISHING.THERM.TOTAL</t>
  </si>
  <si>
    <t>UED.ktoe.FI.NFM.SEC_ALU.SEC_FINISHING.THERM.LPG</t>
  </si>
  <si>
    <t>UED.ktoe.FI.NFM.SEC_ALU.SEC_FINISHING.THERM.DIESEL_LIQBIO</t>
  </si>
  <si>
    <t>UED.ktoe.FI.NFM.SEC_ALU.SEC_FINISHING.THERM.NG_BIOGAS</t>
  </si>
  <si>
    <t>UED.ktoe.FI.NFM.SEC_ALU.SEC_FINISHING_STEAM.TOTAL.TOTAL</t>
  </si>
  <si>
    <t>UED.ktoe.FI.NFM.SEC_ALU.SEC_FINISHING_STEAM.STEAM.SOLIDS</t>
  </si>
  <si>
    <t>UED.ktoe.FI.NFM.SEC_ALU.SEC_FINISHING_STEAM.STEAM.RFG</t>
  </si>
  <si>
    <t>UED.ktoe.FI.NFM.SEC_ALU.SEC_FINISHING_STEAM.STEAM.LPG</t>
  </si>
  <si>
    <t>UED.ktoe.FI.NFM.SEC_ALU.SEC_FINISHING_STEAM.STEAM.DIESEL_LIQBIO</t>
  </si>
  <si>
    <t>UED.ktoe.FI.NFM.SEC_ALU.SEC_FINISHING_STEAM.STEAM.RFO</t>
  </si>
  <si>
    <t>UED.ktoe.FI.NFM.SEC_ALU.SEC_FINISHING_STEAM.STEAM.OTHER</t>
  </si>
  <si>
    <t>UED.ktoe.FI.NFM.SEC_ALU.SEC_FINISHING_STEAM.STEAM.NG_BIOGAS</t>
  </si>
  <si>
    <t>UED.ktoe.FI.NFM.SEC_ALU.SEC_FINISHING_STEAM.STEAM.DERIVED</t>
  </si>
  <si>
    <t>UED.ktoe.FI.NFM.SEC_ALU.SEC_FINISHING_STEAM.STEAM.BIOMASS_WASTE</t>
  </si>
  <si>
    <t>UED.ktoe.FI.NFM.SEC_ALU.SEC_FINISHING_STEAM.STEAM.STEAM_DISTR</t>
  </si>
  <si>
    <t>UED.ktoe.FI.NFM.SEC_ALU.SEC_FINISHING.ELEC.ELEC</t>
  </si>
  <si>
    <t>UED.ktoe.FI.NFM.OTHER_NFM.TOTAL.TOTAL.TOTAL</t>
  </si>
  <si>
    <t>UED.ktoe.FI.NFM.OTHER_NFM.LIGHT.GENERIC.ELEC</t>
  </si>
  <si>
    <t>UED.ktoe.FI.NFM.OTHER_NFM.AIRCOMP.GENERIC.ELEC</t>
  </si>
  <si>
    <t>UED.ktoe.FI.NFM.OTHER_NFM.MOTOR.GENERIC.ELEC</t>
  </si>
  <si>
    <t>UED.ktoe.FI.NFM.OTHER_NFM.FANS.GENERIC.ELEC</t>
  </si>
  <si>
    <t>UED.ktoe.FI.NFM.OTHER_NFM.LOW_ENTH.TOTAL.TOTAL</t>
  </si>
  <si>
    <t>UED.ktoe.FI.NFM.OTHER_NFM.LOW_ENTH.THERM.DIESEL_LIQBIO</t>
  </si>
  <si>
    <t>UED.ktoe.FI.NFM.OTHER_NFM.LOW_ENTH.THERM.NG_BIOGAS</t>
  </si>
  <si>
    <t>UED.ktoe.FI.NFM.OTHER_NFM.LOW_ENTH.THERM.SOLAR_GEO</t>
  </si>
  <si>
    <t>UED.ktoe.FI.NFM.OTHER_NFM.LOW_ENTH.HP.AMBIENT</t>
  </si>
  <si>
    <t>UED.ktoe.FI.NFM.OTHER_NFM.LOW_ENTH.THERM.ELEC</t>
  </si>
  <si>
    <t>UED.ktoe.FI.NFM.OTHER_NFM.OTH_PRODUCTION.TOTAL.TOTAL</t>
  </si>
  <si>
    <t>UED.ktoe.FI.NFM.OTHER_NFM.OTH_PRODUCTION.THERM.TOTAL</t>
  </si>
  <si>
    <t>UED.ktoe.FI.NFM.OTHER_NFM.OTH_PRODUCTION.THERM.SOLIDS</t>
  </si>
  <si>
    <t>UED.ktoe.FI.NFM.OTHER_NFM.OTH_PRODUCTION.THERM.LPG</t>
  </si>
  <si>
    <t>UED.ktoe.FI.NFM.OTHER_NFM.OTH_PRODUCTION.THERM.DIESEL_LIQBIO</t>
  </si>
  <si>
    <t>UED.ktoe.FI.NFM.OTHER_NFM.OTH_PRODUCTION.THERM.RFO</t>
  </si>
  <si>
    <t>UED.ktoe.FI.NFM.OTHER_NFM.OTH_PRODUCTION.THERM.NG_BIOGAS</t>
  </si>
  <si>
    <t>UED.ktoe.FI.NFM.OTHER_NFM.OTH_PRODUCTION.ELEC.ELEC</t>
  </si>
  <si>
    <t>UED.ktoe.FI.NFM.OTHER_NFM.OTH_PROCESSING.TOTAL.TOTAL</t>
  </si>
  <si>
    <t>UED.ktoe.FI.NFM.OTHER_NFM.OTH_PROCESSING.THERM.TOTAL</t>
  </si>
  <si>
    <t>UED.ktoe.FI.NFM.OTHER_NFM.OTH_PROCESSING.THERM.LPG</t>
  </si>
  <si>
    <t>UED.ktoe.FI.NFM.OTHER_NFM.OTH_PROCESSING.THERM.DIESEL_LIQBIO</t>
  </si>
  <si>
    <t>UED.ktoe.FI.NFM.OTHER_NFM.OTH_PROCESSING.THERM.RFO</t>
  </si>
  <si>
    <t>UED.ktoe.FI.NFM.OTHER_NFM.OTH_PROCESSING.THERM.NG_BIOGAS</t>
  </si>
  <si>
    <t>UED.ktoe.FI.NFM.OTHER_NFM.OTH_PROCESSING.ELEC.ELEC</t>
  </si>
  <si>
    <t>UED.ktoe.FI.NFM.OTHER_NFM.OTH_FINISHING.THERM.TOTAL</t>
  </si>
  <si>
    <t>UED.ktoe.FI.NFM.OTHER_NFM.OTH_FINISHING.THERM.LPG</t>
  </si>
  <si>
    <t>UED.ktoe.FI.NFM.OTHER_NFM.OTH_FINISHING.THERM.DIESEL_LIQBIO</t>
  </si>
  <si>
    <t>UED.ktoe.FI.NFM.OTHER_NFM.OTH_FINISHING.THERM.NG_BIOGAS</t>
  </si>
  <si>
    <t>UED.ktoe.FI.NFM.OTHER_NFM.OTH_FINISHING_STEAM.TOTAL.TOTAL</t>
  </si>
  <si>
    <t>UED.ktoe.FI.NFM.OTHER_NFM.OTH_FINISHING_STEAM.STEAM.SOLIDS</t>
  </si>
  <si>
    <t>UED.ktoe.FI.NFM.OTHER_NFM.OTH_FINISHING_STEAM.STEAM.RFG</t>
  </si>
  <si>
    <t>UED.ktoe.FI.NFM.OTHER_NFM.OTH_FINISHING_STEAM.STEAM.LPG</t>
  </si>
  <si>
    <t>UED.ktoe.FI.NFM.OTHER_NFM.OTH_FINISHING_STEAM.STEAM.DIESEL_LIQBIO</t>
  </si>
  <si>
    <t>UED.ktoe.FI.NFM.OTHER_NFM.OTH_FINISHING_STEAM.STEAM.RFO</t>
  </si>
  <si>
    <t>UED.ktoe.FI.NFM.OTHER_NFM.OTH_FINISHING_STEAM.STEAM.OTHER</t>
  </si>
  <si>
    <t>UED.ktoe.FI.NFM.OTHER_NFM.OTH_FINISHING_STEAM.STEAM.NG_BIOGAS</t>
  </si>
  <si>
    <t>UED.ktoe.FI.NFM.OTHER_NFM.OTH_FINISHING_STEAM.STEAM.DERIVED</t>
  </si>
  <si>
    <t>UED.ktoe.FI.NFM.OTHER_NFM.OTH_FINISHING_STEAM.STEAM.BIOMASS_WASTE</t>
  </si>
  <si>
    <t>UED.ktoe.FI.NFM.OTHER_NFM.OTH_FINISHING_STEAM.STEAM.STEAM_DISTR</t>
  </si>
  <si>
    <t>UED.ktoe.FI.NFM.OTHER_NFM.OTH_FINISHING.ELEC.ELEC</t>
  </si>
  <si>
    <t>FUEL_EMI.ktCO2.FI.NFM.ALUMINA.TOTAL.TOTAL.TOTAL</t>
  </si>
  <si>
    <t>FUEL_EMI.ktCO2.FI.NFM.ALUMINA.LIGHT.GENERIC.ELEC</t>
  </si>
  <si>
    <t>FUEL_EMI.ktCO2.FI.NFM.ALUMINA.AIRCOMP.GENERIC.ELEC</t>
  </si>
  <si>
    <t>FUEL_EMI.ktCO2.FI.NFM.ALUMINA.MOTOR.GENERIC.ELEC</t>
  </si>
  <si>
    <t>FUEL_EMI.ktCO2.FI.NFM.ALUMINA.FANS.GENERIC.ELEC</t>
  </si>
  <si>
    <t>FUEL_EMI.ktCO2.FI.NFM.ALUMINA.LOW_ENTH.TOTAL.TOTAL</t>
  </si>
  <si>
    <t>FUEL_EMI.ktCO2.FI.NFM.ALUMINA.LOW_ENTH.THERM.DIESEL_LIQBIO</t>
  </si>
  <si>
    <t>FUEL_EMI.ktCO2.FI.NFM.ALUMINA.LOW_ENTH.THERM.NG_BIOGAS</t>
  </si>
  <si>
    <t>FUEL_EMI.ktCO2.FI.NFM.ALUMINA.LOW_ENTH.THERM.SOLAR_GEO</t>
  </si>
  <si>
    <t>FUEL_EMI.ktCO2.FI.NFM.ALUMINA.LOW_ENTH.HP.AMBIENT</t>
  </si>
  <si>
    <t>FUEL_EMI.ktCO2.FI.NFM.ALUMINA.LOW_ENTH.THERM.ELEC</t>
  </si>
  <si>
    <t>FUEL_EMI.ktCO2.FI.NFM.ALUMINA.A_PRODUCTION.TOTAL.TOTAL</t>
  </si>
  <si>
    <t>FUEL_EMI.ktCO2.FI.NFM.ALUMINA.A_PRODUCTION.STEAM.SOLIDS</t>
  </si>
  <si>
    <t>FUEL_EMI.ktCO2.FI.NFM.ALUMINA.A_PRODUCTION.STEAM.RFG</t>
  </si>
  <si>
    <t>FUEL_EMI.ktCO2.FI.NFM.ALUMINA.A_PRODUCTION.STEAM.LPG</t>
  </si>
  <si>
    <t>FUEL_EMI.ktCO2.FI.NFM.ALUMINA.A_PRODUCTION.STEAM.DIESEL_LIQBIO</t>
  </si>
  <si>
    <t>FUEL_EMI.ktCO2.FI.NFM.ALUMINA.A_PRODUCTION.STEAM.RFO</t>
  </si>
  <si>
    <t>FUEL_EMI.ktCO2.FI.NFM.ALUMINA.A_PRODUCTION.STEAM.OTHER</t>
  </si>
  <si>
    <t>FUEL_EMI.ktCO2.FI.NFM.ALUMINA.A_PRODUCTION.STEAM.NG_BIOGAS</t>
  </si>
  <si>
    <t>FUEL_EMI.ktCO2.FI.NFM.ALUMINA.A_PRODUCTION.STEAM.DERIVED</t>
  </si>
  <si>
    <t>FUEL_EMI.ktCO2.FI.NFM.ALUMINA.A_PRODUCTION.STEAM.BIOMASS_WASTE</t>
  </si>
  <si>
    <t>FUEL_EMI.ktCO2.FI.NFM.ALUMINA.A_PRODUCTION.STEAM.STEAM_DISTR</t>
  </si>
  <si>
    <t>FUEL_EMI.ktCO2.FI.NFM.ALUMINA.A_REFINING.TOTAL.TOTAL</t>
  </si>
  <si>
    <t>FUEL_EMI.ktCO2.FI.NFM.ALUMINA.A_REFINING.THERM.LPG</t>
  </si>
  <si>
    <t>FUEL_EMI.ktCO2.FI.NFM.ALUMINA.A_REFINING.THERM.DIESEL_LIQBIO</t>
  </si>
  <si>
    <t>FUEL_EMI.ktCO2.FI.NFM.ALUMINA.A_REFINING.THERM.RFO</t>
  </si>
  <si>
    <t>FUEL_EMI.ktCO2.FI.NFM.ALUMINA.A_REFINING.THERM.NG_BIOGAS</t>
  </si>
  <si>
    <t>FUEL_EMI.ktCO2.FI.NFM.ALUMINA.A_REFINING.THERM.ELEC</t>
  </si>
  <si>
    <t>FUEL_EMI.ktCO2.FI.NFM.PRIM_ALU.LIGHT.GENERIC.ELEC</t>
  </si>
  <si>
    <t>FUEL_EMI.ktCO2.FI.NFM.PRIM_ALU.AIRCOMP.GENERIC.ELEC</t>
  </si>
  <si>
    <t>FUEL_EMI.ktCO2.FI.NFM.PRIM_ALU.MOTOR.GENERIC.ELEC</t>
  </si>
  <si>
    <t>FUEL_EMI.ktCO2.FI.NFM.PRIM_ALU.FANS.GENERIC.ELEC</t>
  </si>
  <si>
    <t>FUEL_EMI.ktCO2.FI.NFM.PRIM_ALU.LOW_ENTH.TOTAL.TOTAL</t>
  </si>
  <si>
    <t>FUEL_EMI.ktCO2.FI.NFM.PRIM_ALU.LOW_ENTH.THERM.DIESEL_LIQBIO</t>
  </si>
  <si>
    <t>FUEL_EMI.ktCO2.FI.NFM.PRIM_ALU.LOW_ENTH.THERM.NG_BIOGAS</t>
  </si>
  <si>
    <t>FUEL_EMI.ktCO2.FI.NFM.PRIM_ALU.LOW_ENTH.THERM.SOLAR_GEO</t>
  </si>
  <si>
    <t>FUEL_EMI.ktCO2.FI.NFM.PRIM_ALU.LOW_ENTH.HP.AMBIENT</t>
  </si>
  <si>
    <t>FUEL_EMI.ktCO2.FI.NFM.PRIM_ALU.LOW_ENTH.THERM.ELEC</t>
  </si>
  <si>
    <t>FUEL_EMI.ktCO2.FI.NFM.PRIM_ALU.SMELTING.ELEC.ELEC</t>
  </si>
  <si>
    <t>FUEL_EMI.ktCO2.FI.NFM.PRIM_ALU.PROCESSING.TOTAL.TOTAL</t>
  </si>
  <si>
    <t>FUEL_EMI.ktCO2.FI.NFM.PRIM_ALU.PROCESSING.THERM.TOTAL</t>
  </si>
  <si>
    <t>FUEL_EMI.ktCO2.FI.NFM.PRIM_ALU.PROCESSING.THERM.LPG</t>
  </si>
  <si>
    <t>FUEL_EMI.ktCO2.FI.NFM.PRIM_ALU.PROCESSING.THERM.DIESEL_LIQBIO</t>
  </si>
  <si>
    <t>FUEL_EMI.ktCO2.FI.NFM.PRIM_ALU.PROCESSING.THERM.RFO</t>
  </si>
  <si>
    <t>FUEL_EMI.ktCO2.FI.NFM.PRIM_ALU.PROCESSING.THERM.NG_BIOGAS</t>
  </si>
  <si>
    <t>FUEL_EMI.ktCO2.FI.NFM.PRIM_ALU.PROCESSING.ELEC.ELEC</t>
  </si>
  <si>
    <t>FUEL_EMI.ktCO2.FI.NFM.PRIM_ALU.FINISHING.THERM.TOTAL</t>
  </si>
  <si>
    <t>FUEL_EMI.ktCO2.FI.NFM.PRIM_ALU.FINISHING.THERM.LPG</t>
  </si>
  <si>
    <t>FUEL_EMI.ktCO2.FI.NFM.PRIM_ALU.FINISHING.THERM.DIESEL_LIQBIO</t>
  </si>
  <si>
    <t>FUEL_EMI.ktCO2.FI.NFM.PRIM_ALU.FINISHING.THERM.NG_BIOGAS</t>
  </si>
  <si>
    <t>FUEL_EMI.ktCO2.FI.NFM.PRIM_ALU.FINISHING_STEAM.TOTAL.TOTAL</t>
  </si>
  <si>
    <t>FUEL_EMI.ktCO2.FI.NFM.PRIM_ALU.FINISHING_STEAM.STEAM.SOLIDS</t>
  </si>
  <si>
    <t>FUEL_EMI.ktCO2.FI.NFM.PRIM_ALU.FINISHING_STEAM.STEAM.RFG</t>
  </si>
  <si>
    <t>FUEL_EMI.ktCO2.FI.NFM.PRIM_ALU.FINISHING_STEAM.STEAM.LPG</t>
  </si>
  <si>
    <t>FUEL_EMI.ktCO2.FI.NFM.PRIM_ALU.FINISHING_STEAM.STEAM.DIESEL_LIQBIO</t>
  </si>
  <si>
    <t>FUEL_EMI.ktCO2.FI.NFM.PRIM_ALU.FINISHING_STEAM.STEAM.RFO</t>
  </si>
  <si>
    <t>FUEL_EMI.ktCO2.FI.NFM.PRIM_ALU.FINISHING_STEAM.STEAM.OTHER</t>
  </si>
  <si>
    <t>FUEL_EMI.ktCO2.FI.NFM.PRIM_ALU.FINISHING_STEAM.STEAM.NG_BIOGAS</t>
  </si>
  <si>
    <t>FUEL_EMI.ktCO2.FI.NFM.PRIM_ALU.FINISHING_STEAM.STEAM.DERIVED</t>
  </si>
  <si>
    <t>FUEL_EMI.ktCO2.FI.NFM.PRIM_ALU.FINISHING_STEAM.STEAM.BIOMASS_WASTE</t>
  </si>
  <si>
    <t>FUEL_EMI.ktCO2.FI.NFM.PRIM_ALU.FINISHING_STEAM.STEAM.STEAM_DISTR</t>
  </si>
  <si>
    <t>FUEL_EMI.ktCO2.FI.NFM.PRIM_ALU.FINISHING.ELEC.ELEC</t>
  </si>
  <si>
    <t>PROCESS_EMI.ktCO2.FI.NFM.PRIM_ALU</t>
  </si>
  <si>
    <t>FUEL_EMI.ktCO2.FI.NFM.SEC_ALU.TOTAL.TOTAL.TOTAL</t>
  </si>
  <si>
    <t>FUEL_EMI.ktCO2.FI.NFM.SEC_ALU.LIGHT.GENERIC.ELEC</t>
  </si>
  <si>
    <t>FUEL_EMI.ktCO2.FI.NFM.SEC_ALU.AIRCOMP.GENERIC.ELEC</t>
  </si>
  <si>
    <t>FUEL_EMI.ktCO2.FI.NFM.SEC_ALU.MOTOR.GENERIC.ELEC</t>
  </si>
  <si>
    <t>FUEL_EMI.ktCO2.FI.NFM.SEC_ALU.FANS.GENERIC.ELEC</t>
  </si>
  <si>
    <t>FUEL_EMI.ktCO2.FI.NFM.SEC_ALU.LOW_ENTH.TOTAL.TOTAL</t>
  </si>
  <si>
    <t>FUEL_EMI.ktCO2.FI.NFM.SEC_ALU.LOW_ENTH.THERM.DIESEL_LIQBIO</t>
  </si>
  <si>
    <t>FUEL_EMI.ktCO2.FI.NFM.SEC_ALU.LOW_ENTH.THERM.NG_BIOGAS</t>
  </si>
  <si>
    <t>FUEL_EMI.ktCO2.FI.NFM.SEC_ALU.LOW_ENTH.THERM.SOLAR_GEO</t>
  </si>
  <si>
    <t>FUEL_EMI.ktCO2.FI.NFM.SEC_ALU.LOW_ENTH.HP.AMBIENT</t>
  </si>
  <si>
    <t>FUEL_EMI.ktCO2.FI.NFM.SEC_ALU.LOW_ENTH.THERM.ELEC</t>
  </si>
  <si>
    <t>FUEL_EMI.ktCO2.FI.NFM.SEC_ALU.SEC_REMELTING.TOTAL.TOTAL</t>
  </si>
  <si>
    <t>FUEL_EMI.ktCO2.FI.NFM.SEC_ALU.SEC_REMELTING.THERM.TOTAL</t>
  </si>
  <si>
    <t>FUEL_EMI.ktCO2.FI.NFM.SEC_ALU.SEC_REMELTING.THERM.LPG</t>
  </si>
  <si>
    <t>FUEL_EMI.ktCO2.FI.NFM.SEC_ALU.SEC_REMELTING.THERM.DIESEL_LIQBIO</t>
  </si>
  <si>
    <t>FUEL_EMI.ktCO2.FI.NFM.SEC_ALU.SEC_REMELTING.THERM.RFO</t>
  </si>
  <si>
    <t>FUEL_EMI.ktCO2.FI.NFM.SEC_ALU.SEC_REMELTING.THERM.NG_BIOGAS</t>
  </si>
  <si>
    <t>FUEL_EMI.ktCO2.FI.NFM.SEC_ALU.SEC_REMELTING.ELEC.ELEC</t>
  </si>
  <si>
    <t>FUEL_EMI.ktCO2.FI.NFM.SEC_ALU.SEC_PROCESSING.TOTAL.TOTAL</t>
  </si>
  <si>
    <t>FUEL_EMI.ktCO2.FI.NFM.SEC_ALU.SEC_PROCESSING.THERM.TOTAL</t>
  </si>
  <si>
    <t>FUEL_EMI.ktCO2.FI.NFM.SEC_ALU.SEC_PROCESSING.THERM.LPG</t>
  </si>
  <si>
    <t>FUEL_EMI.ktCO2.FI.NFM.SEC_ALU.SEC_PROCESSING.THERM.DIESEL_LIQBIO</t>
  </si>
  <si>
    <t>FUEL_EMI.ktCO2.FI.NFM.SEC_ALU.SEC_PROCESSING.THERM.RFO</t>
  </si>
  <si>
    <t>FUEL_EMI.ktCO2.FI.NFM.SEC_ALU.SEC_PROCESSING.THERM.NG_BIOGAS</t>
  </si>
  <si>
    <t>FUEL_EMI.ktCO2.FI.NFM.SEC_ALU.SEC_PROCESSING.ELEC.ELEC</t>
  </si>
  <si>
    <t>FUEL_EMI.ktCO2.FI.NFM.SEC_ALU.SEC_FINISHING.THERM.TOTAL</t>
  </si>
  <si>
    <t>FUEL_EMI.ktCO2.FI.NFM.SEC_ALU.SEC_FINISHING.THERM.LPG</t>
  </si>
  <si>
    <t>FUEL_EMI.ktCO2.FI.NFM.SEC_ALU.SEC_FINISHING.THERM.DIESEL_LIQBIO</t>
  </si>
  <si>
    <t>FUEL_EMI.ktCO2.FI.NFM.SEC_ALU.SEC_FINISHING.THERM.NG_BIOGAS</t>
  </si>
  <si>
    <t>FUEL_EMI.ktCO2.FI.NFM.SEC_ALU.SEC_FINISHING_STEAM.TOTAL.TOTAL</t>
  </si>
  <si>
    <t>FUEL_EMI.ktCO2.FI.NFM.SEC_ALU.SEC_FINISHING_STEAM.STEAM.SOLIDS</t>
  </si>
  <si>
    <t>FUEL_EMI.ktCO2.FI.NFM.SEC_ALU.SEC_FINISHING_STEAM.STEAM.RFG</t>
  </si>
  <si>
    <t>FUEL_EMI.ktCO2.FI.NFM.SEC_ALU.SEC_FINISHING_STEAM.STEAM.LPG</t>
  </si>
  <si>
    <t>FUEL_EMI.ktCO2.FI.NFM.SEC_ALU.SEC_FINISHING_STEAM.STEAM.DIESEL_LIQBIO</t>
  </si>
  <si>
    <t>FUEL_EMI.ktCO2.FI.NFM.SEC_ALU.SEC_FINISHING_STEAM.STEAM.RFO</t>
  </si>
  <si>
    <t>FUEL_EMI.ktCO2.FI.NFM.SEC_ALU.SEC_FINISHING_STEAM.STEAM.OTHER</t>
  </si>
  <si>
    <t>FUEL_EMI.ktCO2.FI.NFM.SEC_ALU.SEC_FINISHING_STEAM.STEAM.NG_BIOGAS</t>
  </si>
  <si>
    <t>FUEL_EMI.ktCO2.FI.NFM.SEC_ALU.SEC_FINISHING_STEAM.STEAM.DERIVED</t>
  </si>
  <si>
    <t>FUEL_EMI.ktCO2.FI.NFM.SEC_ALU.SEC_FINISHING_STEAM.STEAM.BIOMASS_WASTE</t>
  </si>
  <si>
    <t>FUEL_EMI.ktCO2.FI.NFM.SEC_ALU.SEC_FINISHING_STEAM.STEAM.STEAM_DISTR</t>
  </si>
  <si>
    <t>FUEL_EMI.ktCO2.FI.NFM.SEC_ALU.SEC_FINISHING.ELEC.ELEC</t>
  </si>
  <si>
    <t>FUEL_EMI.ktCO2.FI.NFM.OTHER_NFM.LIGHT.GENERIC.ELEC</t>
  </si>
  <si>
    <t>FUEL_EMI.ktCO2.FI.NFM.OTHER_NFM.AIRCOMP.GENERIC.ELEC</t>
  </si>
  <si>
    <t>FUEL_EMI.ktCO2.FI.NFM.OTHER_NFM.MOTOR.GENERIC.ELEC</t>
  </si>
  <si>
    <t>FUEL_EMI.ktCO2.FI.NFM.OTHER_NFM.FANS.GENERIC.ELEC</t>
  </si>
  <si>
    <t>FUEL_EMI.ktCO2.FI.NFM.OTHER_NFM.LOW_ENTH.TOTAL.TOTAL</t>
  </si>
  <si>
    <t>FUEL_EMI.ktCO2.FI.NFM.OTHER_NFM.LOW_ENTH.THERM.DIESEL_LIQBIO</t>
  </si>
  <si>
    <t>FUEL_EMI.ktCO2.FI.NFM.OTHER_NFM.LOW_ENTH.THERM.NG_BIOGAS</t>
  </si>
  <si>
    <t>FUEL_EMI.ktCO2.FI.NFM.OTHER_NFM.LOW_ENTH.THERM.SOLAR_GEO</t>
  </si>
  <si>
    <t>FUEL_EMI.ktCO2.FI.NFM.OTHER_NFM.LOW_ENTH.HP.AMBIENT</t>
  </si>
  <si>
    <t>FUEL_EMI.ktCO2.FI.NFM.OTHER_NFM.LOW_ENTH.THERM.ELEC</t>
  </si>
  <si>
    <t>FUEL_EMI.ktCO2.FI.NFM.OTHER_NFM.OTH_PRODUCTION.TOTAL.TOTAL</t>
  </si>
  <si>
    <t>FUEL_EMI.ktCO2.FI.NFM.OTHER_NFM.OTH_PRODUCTION.THERM.TOTAL</t>
  </si>
  <si>
    <t>FUEL_EMI.ktCO2.FI.NFM.OTHER_NFM.OTH_PRODUCTION.THERM.SOLIDS</t>
  </si>
  <si>
    <t>FUEL_EMI.ktCO2.FI.NFM.OTHER_NFM.OTH_PRODUCTION.THERM.LPG</t>
  </si>
  <si>
    <t>FUEL_EMI.ktCO2.FI.NFM.OTHER_NFM.OTH_PRODUCTION.THERM.DIESEL_LIQBIO</t>
  </si>
  <si>
    <t>FUEL_EMI.ktCO2.FI.NFM.OTHER_NFM.OTH_PRODUCTION.THERM.RFO</t>
  </si>
  <si>
    <t>FUEL_EMI.ktCO2.FI.NFM.OTHER_NFM.OTH_PRODUCTION.THERM.NG_BIOGAS</t>
  </si>
  <si>
    <t>FUEL_EMI.ktCO2.FI.NFM.OTHER_NFM.OTH_PRODUCTION.ELEC.ELEC</t>
  </si>
  <si>
    <t>FUEL_EMI.ktCO2.FI.NFM.OTHER_NFM.OTH_PROCESSING.TOTAL.TOTAL</t>
  </si>
  <si>
    <t>FUEL_EMI.ktCO2.FI.NFM.OTHER_NFM.OTH_PROCESSING.THERM.TOTAL</t>
  </si>
  <si>
    <t>FUEL_EMI.ktCO2.FI.NFM.OTHER_NFM.OTH_PROCESSING.THERM.LPG</t>
  </si>
  <si>
    <t>FUEL_EMI.ktCO2.FI.NFM.OTHER_NFM.OTH_PROCESSING.THERM.DIESEL_LIQBIO</t>
  </si>
  <si>
    <t>FUEL_EMI.ktCO2.FI.NFM.OTHER_NFM.OTH_PROCESSING.THERM.RFO</t>
  </si>
  <si>
    <t>FUEL_EMI.ktCO2.FI.NFM.OTHER_NFM.OTH_PROCESSING.THERM.NG_BIOGAS</t>
  </si>
  <si>
    <t>FUEL_EMI.ktCO2.FI.NFM.OTHER_NFM.OTH_PROCESSING.ELEC.ELEC</t>
  </si>
  <si>
    <t>FUEL_EMI.ktCO2.FI.NFM.OTHER_NFM.OTH_FINISHING.THERM.TOTAL</t>
  </si>
  <si>
    <t>FUEL_EMI.ktCO2.FI.NFM.OTHER_NFM.OTH_FINISHING.THERM.LPG</t>
  </si>
  <si>
    <t>FUEL_EMI.ktCO2.FI.NFM.OTHER_NFM.OTH_FINISHING.THERM.DIESEL_LIQBIO</t>
  </si>
  <si>
    <t>FUEL_EMI.ktCO2.FI.NFM.OTHER_NFM.OTH_FINISHING.THERM.NG_BIOGAS</t>
  </si>
  <si>
    <t>FUEL_EMI.ktCO2.FI.NFM.OTHER_NFM.OTH_FINISHING_STEAM.TOTAL.TOTAL</t>
  </si>
  <si>
    <t>FUEL_EMI.ktCO2.FI.NFM.OTHER_NFM.OTH_FINISHING_STEAM.STEAM.SOLIDS</t>
  </si>
  <si>
    <t>FUEL_EMI.ktCO2.FI.NFM.OTHER_NFM.OTH_FINISHING_STEAM.STEAM.RFG</t>
  </si>
  <si>
    <t>FUEL_EMI.ktCO2.FI.NFM.OTHER_NFM.OTH_FINISHING_STEAM.STEAM.LPG</t>
  </si>
  <si>
    <t>FUEL_EMI.ktCO2.FI.NFM.OTHER_NFM.OTH_FINISHING_STEAM.STEAM.DIESEL_LIQBIO</t>
  </si>
  <si>
    <t>FUEL_EMI.ktCO2.FI.NFM.OTHER_NFM.OTH_FINISHING_STEAM.STEAM.RFO</t>
  </si>
  <si>
    <t>FUEL_EMI.ktCO2.FI.NFM.OTHER_NFM.OTH_FINISHING_STEAM.STEAM.OTHER</t>
  </si>
  <si>
    <t>FUEL_EMI.ktCO2.FI.NFM.OTHER_NFM.OTH_FINISHING_STEAM.STEAM.NG_BIOGAS</t>
  </si>
  <si>
    <t>FUEL_EMI.ktCO2.FI.NFM.OTHER_NFM.OTH_FINISHING_STEAM.STEAM.DERIVED</t>
  </si>
  <si>
    <t>FUEL_EMI.ktCO2.FI.NFM.OTHER_NFM.OTH_FINISHING_STEAM.STEAM.BIOMASS_WASTE</t>
  </si>
  <si>
    <t>FUEL_EMI.ktCO2.FI.NFM.OTHER_NFM.OTH_FINISHING_STEAM.STEAM.STEAM_DISTR</t>
  </si>
  <si>
    <t>FUEL_EMI.ktCO2.FI.NFM.OTHER_NFM.OTH_FINISHING.ELEC.ELEC</t>
  </si>
  <si>
    <t>PROCESS_EMI.ktCO2.FI.NFM.OTHER_NFM</t>
  </si>
  <si>
    <t>Aluminium - primary production (without process emissions)</t>
  </si>
  <si>
    <t>Other non-ferrous metals (without process emissions)</t>
  </si>
  <si>
    <t>Basic and other chemicals</t>
  </si>
  <si>
    <t>VA.Meuro2023.FI.CHI.BASIC_CHEM</t>
  </si>
  <si>
    <t>VA.Meuro2023.FI.CHI.OTHER_CHEM</t>
  </si>
  <si>
    <t>VA.Meuro2023.FI.CHI.PHARM</t>
  </si>
  <si>
    <t>Basic chemicals (kt ethylene eq.)</t>
  </si>
  <si>
    <t>OUTPUT.kt.FI.CHI.BASIC_CHEM</t>
  </si>
  <si>
    <t>Other chemicals (kt ethylene eq.)</t>
  </si>
  <si>
    <t>OUTPUT.kt.FI.CHI.OTHER_CHEM</t>
  </si>
  <si>
    <t>Pharmaceutical products etc. (kt ethylene eq.)</t>
  </si>
  <si>
    <t>OUTPUT.kt.FI.CHI.PHARM</t>
  </si>
  <si>
    <t>CAP.kt.FI.CHI.BASIC_CHEM</t>
  </si>
  <si>
    <t>CAP.kt.FI.CHI.OTHER_CHEM</t>
  </si>
  <si>
    <t>CAP.kt.FI.CHI.PHARM</t>
  </si>
  <si>
    <t>NEWCAP.kt.FI.CHI.BASIC_CHEM</t>
  </si>
  <si>
    <t>NEWCAP.kt.FI.CHI.OTHER_CHEM</t>
  </si>
  <si>
    <t>NEWCAP.kt.FI.CHI.PHARM</t>
  </si>
  <si>
    <t>FEC.ktoe.FI.CHI.TOTAL.TOTAL.TOTAL.TOTAL</t>
  </si>
  <si>
    <t>FEC.ktoe.FI.CHI.TOTAL.TOTAL.TOTAL.SOLIDS</t>
  </si>
  <si>
    <t>FEC.ktoe.FI.CHI.TOTAL.TOTAL.TOTAL.RFG</t>
  </si>
  <si>
    <t>FEC.ktoe.FI.CHI.TOTAL.TOTAL.TOTAL.LPG</t>
  </si>
  <si>
    <t>FEC.ktoe.FI.CHI.TOTAL.TOTAL.TOTAL.DIESEL</t>
  </si>
  <si>
    <t>FEC.ktoe.FI.CHI.TOTAL.TOTAL.TOTAL.RFO</t>
  </si>
  <si>
    <t>FEC.ktoe.FI.CHI.TOTAL.TOTAL.TOTAL.OTHER</t>
  </si>
  <si>
    <t>FEC.ktoe.FI.CHI.TOTAL.TOTAL.TOTAL.NG</t>
  </si>
  <si>
    <t>FEC.ktoe.FI.CHI.TOTAL.TOTAL.TOTAL.DERIVED</t>
  </si>
  <si>
    <t>FEC.ktoe.FI.CHI.TOTAL.TOTAL.TOTAL.BIOMASS_WASTE</t>
  </si>
  <si>
    <t>FEC.ktoe.FI.CHI.TOTAL.TOTAL.TOTAL.BIOGAS</t>
  </si>
  <si>
    <t>FEC.ktoe.FI.CHI.TOTAL.TOTAL.TOTAL.LIQBIO</t>
  </si>
  <si>
    <t>FEC.ktoe.FI.CHI.TOTAL.TOTAL.TOTAL.SOLAR</t>
  </si>
  <si>
    <t>FEC.ktoe.FI.CHI.TOTAL.TOTAL.TOTAL.GEO</t>
  </si>
  <si>
    <t>FEC.ktoe.FI.CHI.TOTAL.TOTAL.TOTAL.AMBIENT</t>
  </si>
  <si>
    <t>FEC.ktoe.FI.CHI.TOTAL.TOTAL.TOTAL.STEAM_DISTR</t>
  </si>
  <si>
    <t>FEC.ktoe.FI.CHI.TOTAL.TOTAL.TOTAL.ELEC</t>
  </si>
  <si>
    <t>Non-energy use in the Chemical industry (ktoe)</t>
  </si>
  <si>
    <t>NONENERGY.ktoe.FI.CHI.TOTAL.TOTAL.TOTAL.TOTAL</t>
  </si>
  <si>
    <t>NONENERGY.ktoe.FI.CHI.TOTAL.TOTAL.TOTAL.SOLIDS</t>
  </si>
  <si>
    <t>NONENERGY.ktoe.FI.CHI.TOTAL.TOTAL.TOTAL.RFG</t>
  </si>
  <si>
    <t>NONENERGY.ktoe.FI.CHI.TOTAL.TOTAL.TOTAL.LPG</t>
  </si>
  <si>
    <t>NONENERGY.ktoe.FI.CHI.TOTAL.TOTAL.TOTAL.DIESEL</t>
  </si>
  <si>
    <t>NONENERGY.ktoe.FI.CHI.TOTAL.TOTAL.TOTAL.RFO</t>
  </si>
  <si>
    <t>NONENERGY.ktoe.FI.CHI.TOTAL.TOTAL.TOTAL.OTHER</t>
  </si>
  <si>
    <t>NONENERGY.ktoe.FI.CHI.TOTAL.TOTAL.TOTAL.NAPHTHA</t>
  </si>
  <si>
    <t>NONENERGY.ktoe.FI.CHI.TOTAL.TOTAL.TOTAL.NG_BIOGAS</t>
  </si>
  <si>
    <t>NONENERGY.ktoe.FI.CHI.TOTAL.TOTAL.TOTAL.DERIVED</t>
  </si>
  <si>
    <t>NONENERGY.ktoe.FI.CHI.TOTAL.TOTAL.TOTAL.BIOMASS_WASTE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</si>
  <si>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</si>
  <si>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</si>
  <si>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</si>
  <si>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</si>
  <si>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</si>
  <si>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FEC.ktoe.FI.CHI.BASIC_CHEM.LIGHT.GENERIC.ELEC</t>
  </si>
  <si>
    <t>FEC.ktoe.FI.CHI.BASIC_CHEM.AIRCOMP.GENERIC.ELEC</t>
  </si>
  <si>
    <t>FEC.ktoe.FI.CHI.BASIC_CHEM.MOTOR.GENERIC.ELEC</t>
  </si>
  <si>
    <t>FEC.ktoe.FI.CHI.BASIC_CHEM.FANS.GENERIC.ELEC</t>
  </si>
  <si>
    <t>FEC.ktoe.FI.CHI.BASIC_CHEM.LOW_ENTH.TOTAL.TOTAL</t>
  </si>
  <si>
    <t>FEC.ktoe.FI.CHI.BASIC_CHEM.LOW_ENTH.THERM.DIESEL_LIQBIO</t>
  </si>
  <si>
    <t>FEC.ktoe.FI.CHI.BASIC_CHEM.LOW_ENTH.THERM.NG_BIOGAS</t>
  </si>
  <si>
    <t>FEC.ktoe.FI.CHI.BASIC_CHEM.LOW_ENTH.THERM.SOLAR_GEO</t>
  </si>
  <si>
    <t>FEC.ktoe.FI.CHI.BASIC_CHEM.LOW_ENTH.HP.AMBIENT</t>
  </si>
  <si>
    <t>FEC.ktoe.FI.CHI.BASIC_CHEM.LOW_ENTH.THERM.ELEC</t>
  </si>
  <si>
    <t>Chemicals: Feedstock (energy used as raw material)</t>
  </si>
  <si>
    <t>Chemicals: Steam processing</t>
  </si>
  <si>
    <t>FEC.ktoe.FI.CHI.BASIC_CHEM.PROCESSING.TOTAL.TOTAL</t>
  </si>
  <si>
    <t>FEC.ktoe.FI.CHI.BASIC_CHEM.PROCESSING.STEAM.SOLIDS</t>
  </si>
  <si>
    <t>FEC.ktoe.FI.CHI.BASIC_CHEM.PROCESSING.STEAM.RFG</t>
  </si>
  <si>
    <t>FEC.ktoe.FI.CHI.BASIC_CHEM.PROCESSING.STEAM.LPG</t>
  </si>
  <si>
    <t>FEC.ktoe.FI.CHI.BASIC_CHEM.PROCESSING.STEAM.DIESEL_LIQBIO</t>
  </si>
  <si>
    <t>FEC.ktoe.FI.CHI.BASIC_CHEM.PROCESSING.STEAM.RFO</t>
  </si>
  <si>
    <t>FEC.ktoe.FI.CHI.BASIC_CHEM.PROCESSING.STEAM.OTHER</t>
  </si>
  <si>
    <t>FEC.ktoe.FI.CHI.BASIC_CHEM.PROCESSING.STEAM.NG_BIOGAS</t>
  </si>
  <si>
    <t>FEC.ktoe.FI.CHI.BASIC_CHEM.PROCESSING.STEAM.DERIVED</t>
  </si>
  <si>
    <t>FEC.ktoe.FI.CHI.BASIC_CHEM.PROCESSING.STEAM.BIOMASS_WASTE</t>
  </si>
  <si>
    <t>FEC.ktoe.FI.CHI.BASIC_CHEM.PROCESSING.STEAM.STEAM_DISTR</t>
  </si>
  <si>
    <t>Chemicals: Furnaces</t>
  </si>
  <si>
    <t>FEC.ktoe.FI.CHI.BASIC_CHEM.PROC_HEAT.TOTAL.TOTAL</t>
  </si>
  <si>
    <t>Chemicals: Furnaces - Thermal</t>
  </si>
  <si>
    <t>FEC.ktoe.FI.CHI.BASIC_CHEM.PROC_HEAT.THERM.TOTAL</t>
  </si>
  <si>
    <t>FEC.ktoe.FI.CHI.BASIC_CHEM.PROC_HEAT.THERM.SOLIDS</t>
  </si>
  <si>
    <t>FEC.ktoe.FI.CHI.BASIC_CHEM.PROC_HEAT.THERM.LPG</t>
  </si>
  <si>
    <t>FEC.ktoe.FI.CHI.BASIC_CHEM.PROC_HEAT.THERM.DIESEL_LIQBIO</t>
  </si>
  <si>
    <t>FEC.ktoe.FI.CHI.BASIC_CHEM.PROC_HEAT.THERM.RFO</t>
  </si>
  <si>
    <t>FEC.ktoe.FI.CHI.BASIC_CHEM.PROC_HEAT.THERM.NG_BIOGAS</t>
  </si>
  <si>
    <t>Chemicals: Furnaces - Electric</t>
  </si>
  <si>
    <t>FEC.ktoe.FI.CHI.BASIC_CHEM.PROC_HEAT.ELEC.ELEC</t>
  </si>
  <si>
    <t>Chemicals: Process cooling</t>
  </si>
  <si>
    <t>Chemicals: Process cooling - Natural gas and biogas</t>
  </si>
  <si>
    <t>FEC.ktoe.FI.CHI.BASIC_CHEM.PROC_COOL.THERM.NG_BIOGAS</t>
  </si>
  <si>
    <t>Chemicals: Process cooling - Steam</t>
  </si>
  <si>
    <t>FEC.ktoe.FI.CHI.BASIC_CHEM.PROC_COOL_STEAM.TOTAL.TOTAL</t>
  </si>
  <si>
    <t>FEC.ktoe.FI.CHI.BASIC_CHEM.PROC_COOL_STEAM.STEAM.SOLIDS</t>
  </si>
  <si>
    <t>FEC.ktoe.FI.CHI.BASIC_CHEM.PROC_COOL_STEAM.STEAM.RFG</t>
  </si>
  <si>
    <t>FEC.ktoe.FI.CHI.BASIC_CHEM.PROC_COOL_STEAM.STEAM.LPG</t>
  </si>
  <si>
    <t>FEC.ktoe.FI.CHI.BASIC_CHEM.PROC_COOL_STEAM.STEAM.DIESEL_LIQBIO</t>
  </si>
  <si>
    <t>FEC.ktoe.FI.CHI.BASIC_CHEM.PROC_COOL_STEAM.STEAM.RFO</t>
  </si>
  <si>
    <t>FEC.ktoe.FI.CHI.BASIC_CHEM.PROC_COOL_STEAM.STEAM.OTHER</t>
  </si>
  <si>
    <t>FEC.ktoe.FI.CHI.BASIC_CHEM.PROC_COOL_STEAM.STEAM.NG_BIOGAS</t>
  </si>
  <si>
    <t>FEC.ktoe.FI.CHI.BASIC_CHEM.PROC_COOL_STEAM.STEAM.DERIVED</t>
  </si>
  <si>
    <t>FEC.ktoe.FI.CHI.BASIC_CHEM.PROC_COOL_STEAM.STEAM.BIOMASS_WASTE</t>
  </si>
  <si>
    <t>FEC.ktoe.FI.CHI.BASIC_CHEM.PROC_COOL_STEAM.STEAM.STEAM_DISTR</t>
  </si>
  <si>
    <t>Chemicals: Process cooling - Electric</t>
  </si>
  <si>
    <t>FEC.ktoe.FI.CHI.BASIC_CHEM.PROC_COOL.ELEC.ELEC</t>
  </si>
  <si>
    <t>Chemicals: Generic electric process</t>
  </si>
  <si>
    <t>FEC.ktoe.FI.CHI.BASIC_CHEM.GENERIC.MECH.ELEC</t>
  </si>
  <si>
    <t>FEC.ktoe.FI.CHI.OTHER_CHEM.TOTAL.TOTAL.TOTAL</t>
  </si>
  <si>
    <t>FEC.ktoe.FI.CHI.OTHER_CHEM.LIGHT.GENERIC.ELEC</t>
  </si>
  <si>
    <t>FEC.ktoe.FI.CHI.OTHER_CHEM.AIRCOMP.GENERIC.ELEC</t>
  </si>
  <si>
    <t>FEC.ktoe.FI.CHI.OTHER_CHEM.MOTOR.GENERIC.ELEC</t>
  </si>
  <si>
    <t>FEC.ktoe.FI.CHI.OTHER_CHEM.FANS.GENERIC.ELEC</t>
  </si>
  <si>
    <t>FEC.ktoe.FI.CHI.OTHER_CHEM.LOW_ENTH.TOTAL.TOTAL</t>
  </si>
  <si>
    <t>FEC.ktoe.FI.CHI.OTHER_CHEM.LOW_ENTH.THERM.DIESEL_LIQBIO</t>
  </si>
  <si>
    <t>FEC.ktoe.FI.CHI.OTHER_CHEM.LOW_ENTH.THERM.NG_BIOGAS</t>
  </si>
  <si>
    <t>FEC.ktoe.FI.CHI.OTHER_CHEM.LOW_ENTH.THERM.SOLAR_GEO</t>
  </si>
  <si>
    <t>FEC.ktoe.FI.CHI.OTHER_CHEM.LOW_ENTH.HP.AMBIENT</t>
  </si>
  <si>
    <t>FEC.ktoe.FI.CHI.OTHER_CHEM.LOW_ENTH.THERM.ELEC</t>
  </si>
  <si>
    <t>Chemicals: High-enthalpy heat processing</t>
  </si>
  <si>
    <t>High-enthalpy heat processing - Steam</t>
  </si>
  <si>
    <t>FEC.ktoe.FI.CHI.OTHER_CHEM.PROCESSING_STEAM.TOTAL.TOTAL</t>
  </si>
  <si>
    <t>FEC.ktoe.FI.CHI.OTHER_CHEM.PROCESSING_STEAM.STEAM.SOLIDS</t>
  </si>
  <si>
    <t>FEC.ktoe.FI.CHI.OTHER_CHEM.PROCESSING_STEAM.STEAM.RFG</t>
  </si>
  <si>
    <t>FEC.ktoe.FI.CHI.OTHER_CHEM.PROCESSING_STEAM.STEAM.LPG</t>
  </si>
  <si>
    <t>FEC.ktoe.FI.CHI.OTHER_CHEM.PROCESSING_STEAM.STEAM.DIESEL_LIQBIO</t>
  </si>
  <si>
    <t>FEC.ktoe.FI.CHI.OTHER_CHEM.PROCESSING_STEAM.STEAM.RFO</t>
  </si>
  <si>
    <t>FEC.ktoe.FI.CHI.OTHER_CHEM.PROCESSING_STEAM.STEAM.OTHER</t>
  </si>
  <si>
    <t>FEC.ktoe.FI.CHI.OTHER_CHEM.PROCESSING_STEAM.STEAM.NG_BIOGAS</t>
  </si>
  <si>
    <t>FEC.ktoe.FI.CHI.OTHER_CHEM.PROCESSING_STEAM.STEAM.DERIVED</t>
  </si>
  <si>
    <t>FEC.ktoe.FI.CHI.OTHER_CHEM.PROCESSING_STEAM.STEAM.BIOMASS_WASTE</t>
  </si>
  <si>
    <t>FEC.ktoe.FI.CHI.OTHER_CHEM.PROCESSING_STEAM.STEAM.STEAM_DISTR</t>
  </si>
  <si>
    <t>High-enthalpy heat processing - Electric (microwave)</t>
  </si>
  <si>
    <t>FEC.ktoe.FI.CHI.OTHER_CHEM.PROCESSING.MICROW.ELEC</t>
  </si>
  <si>
    <t>FEC.ktoe.FI.CHI.OTHER_CHEM.PROC_HEAT.TOTAL.TOTAL</t>
  </si>
  <si>
    <t>FEC.ktoe.FI.CHI.OTHER_CHEM.PROC_HEAT.THERM.TOTAL</t>
  </si>
  <si>
    <t>FEC.ktoe.FI.CHI.OTHER_CHEM.PROC_HEAT.THERM.SOLIDS</t>
  </si>
  <si>
    <t>FEC.ktoe.FI.CHI.OTHER_CHEM.PROC_HEAT.THERM.LPG</t>
  </si>
  <si>
    <t>FEC.ktoe.FI.CHI.OTHER_CHEM.PROC_HEAT.THERM.DIESEL_LIQBIO</t>
  </si>
  <si>
    <t>FEC.ktoe.FI.CHI.OTHER_CHEM.PROC_HEAT.THERM.RFO</t>
  </si>
  <si>
    <t>FEC.ktoe.FI.CHI.OTHER_CHEM.PROC_HEAT.THERM.NG_BIOGAS</t>
  </si>
  <si>
    <t>FEC.ktoe.FI.CHI.OTHER_CHEM.PROC_HEAT.ELEC.ELEC</t>
  </si>
  <si>
    <t>FEC.ktoe.FI.CHI.OTHER_CHEM.PROC_COOL.THERM.NG_BIOGAS</t>
  </si>
  <si>
    <t>FEC.ktoe.FI.CHI.OTHER_CHEM.PROC_COOL_STEAM.TOTAL.TOTAL</t>
  </si>
  <si>
    <t>FEC.ktoe.FI.CHI.OTHER_CHEM.PROC_COOL_STEAM.STEAM.SOLIDS</t>
  </si>
  <si>
    <t>FEC.ktoe.FI.CHI.OTHER_CHEM.PROC_COOL_STEAM.STEAM.RFG</t>
  </si>
  <si>
    <t>FEC.ktoe.FI.CHI.OTHER_CHEM.PROC_COOL_STEAM.STEAM.LPG</t>
  </si>
  <si>
    <t>FEC.ktoe.FI.CHI.OTHER_CHEM.PROC_COOL_STEAM.STEAM.DIESEL_LIQBIO</t>
  </si>
  <si>
    <t>FEC.ktoe.FI.CHI.OTHER_CHEM.PROC_COOL_STEAM.STEAM.RFO</t>
  </si>
  <si>
    <t>FEC.ktoe.FI.CHI.OTHER_CHEM.PROC_COOL_STEAM.STEAM.OTHER</t>
  </si>
  <si>
    <t>FEC.ktoe.FI.CHI.OTHER_CHEM.PROC_COOL_STEAM.STEAM.NG_BIOGAS</t>
  </si>
  <si>
    <t>FEC.ktoe.FI.CHI.OTHER_CHEM.PROC_COOL_STEAM.STEAM.DERIVED</t>
  </si>
  <si>
    <t>FEC.ktoe.FI.CHI.OTHER_CHEM.PROC_COOL_STEAM.STEAM.BIOMASS_WASTE</t>
  </si>
  <si>
    <t>FEC.ktoe.FI.CHI.OTHER_CHEM.PROC_COOL_STEAM.STEAM.STEAM_DISTR</t>
  </si>
  <si>
    <t>FEC.ktoe.FI.CHI.OTHER_CHEM.PROC_COOL.ELEC.ELEC</t>
  </si>
  <si>
    <t>FEC.ktoe.FI.CHI.OTHER_CHEM.GENERIC.MECH.ELEC</t>
  </si>
  <si>
    <t>FEC.ktoe.FI.CHI.PHARM.TOTAL.TOTAL.TOTAL</t>
  </si>
  <si>
    <t>FEC.ktoe.FI.CHI.PHARM.LIGHT.GENERIC.ELEC</t>
  </si>
  <si>
    <t>FEC.ktoe.FI.CHI.PHARM.AIRCOMP.GENERIC.ELEC</t>
  </si>
  <si>
    <t>FEC.ktoe.FI.CHI.PHARM.MOTOR.GENERIC.ELEC</t>
  </si>
  <si>
    <t>FEC.ktoe.FI.CHI.PHARM.FANS.GENERIC.ELEC</t>
  </si>
  <si>
    <t>FEC.ktoe.FI.CHI.PHARM.LOW_ENTH.TOTAL.TOTAL</t>
  </si>
  <si>
    <t>FEC.ktoe.FI.CHI.PHARM.LOW_ENTH.THERM.DIESEL_LIQBIO</t>
  </si>
  <si>
    <t>FEC.ktoe.FI.CHI.PHARM.LOW_ENTH.THERM.NG_BIOGAS</t>
  </si>
  <si>
    <t>FEC.ktoe.FI.CHI.PHARM.LOW_ENTH.THERM.SOLAR_GEO</t>
  </si>
  <si>
    <t>FEC.ktoe.FI.CHI.PHARM.LOW_ENTH.HP.AMBIENT</t>
  </si>
  <si>
    <t>FEC.ktoe.FI.CHI.PHARM.LOW_ENTH.THERM.ELEC</t>
  </si>
  <si>
    <t>FEC.ktoe.FI.CHI.PHARM.PROCESSING_STEAM.TOTAL.TOTAL</t>
  </si>
  <si>
    <t>FEC.ktoe.FI.CHI.PHARM.PROCESSING_STEAM.STEAM.SOLIDS</t>
  </si>
  <si>
    <t>FEC.ktoe.FI.CHI.PHARM.PROCESSING_STEAM.STEAM.RFG</t>
  </si>
  <si>
    <t>FEC.ktoe.FI.CHI.PHARM.PROCESSING_STEAM.STEAM.LPG</t>
  </si>
  <si>
    <t>FEC.ktoe.FI.CHI.PHARM.PROCESSING_STEAM.STEAM.DIESEL_LIQBIO</t>
  </si>
  <si>
    <t>FEC.ktoe.FI.CHI.PHARM.PROCESSING_STEAM.STEAM.RFO</t>
  </si>
  <si>
    <t>FEC.ktoe.FI.CHI.PHARM.PROCESSING_STEAM.STEAM.OTHER</t>
  </si>
  <si>
    <t>FEC.ktoe.FI.CHI.PHARM.PROCESSING_STEAM.STEAM.NG_BIOGAS</t>
  </si>
  <si>
    <t>FEC.ktoe.FI.CHI.PHARM.PROCESSING_STEAM.STEAM.DERIVED</t>
  </si>
  <si>
    <t>FEC.ktoe.FI.CHI.PHARM.PROCESSING_STEAM.STEAM.BIOMASS_WASTE</t>
  </si>
  <si>
    <t>FEC.ktoe.FI.CHI.PHARM.PROCESSING_STEAM.STEAM.STEAM_DISTR</t>
  </si>
  <si>
    <t>FEC.ktoe.FI.CHI.PHARM.PROCESSING.MICROW.ELEC</t>
  </si>
  <si>
    <t>FEC.ktoe.FI.CHI.PHARM.PROC_HEAT.TOTAL.TOTAL</t>
  </si>
  <si>
    <t>FEC.ktoe.FI.CHI.PHARM.PROC_HEAT.THERM.TOTAL</t>
  </si>
  <si>
    <t>FEC.ktoe.FI.CHI.PHARM.PROC_HEAT.THERM.SOLIDS</t>
  </si>
  <si>
    <t>FEC.ktoe.FI.CHI.PHARM.PROC_HEAT.THERM.LPG</t>
  </si>
  <si>
    <t>FEC.ktoe.FI.CHI.PHARM.PROC_HEAT.THERM.DIESEL_LIQBIO</t>
  </si>
  <si>
    <t>FEC.ktoe.FI.CHI.PHARM.PROC_HEAT.THERM.RFO</t>
  </si>
  <si>
    <t>FEC.ktoe.FI.CHI.PHARM.PROC_HEAT.THERM.NG_BIOGAS</t>
  </si>
  <si>
    <t>FEC.ktoe.FI.CHI.PHARM.PROC_HEAT.ELEC.ELEC</t>
  </si>
  <si>
    <t>FEC.ktoe.FI.CHI.PHARM.PROC_COOL.THERM.NG_BIOGAS</t>
  </si>
  <si>
    <t>FEC.ktoe.FI.CHI.PHARM.PROC_COOL_STEAM.TOTAL.TOTAL</t>
  </si>
  <si>
    <t>FEC.ktoe.FI.CHI.PHARM.PROC_COOL_STEAM.STEAM.SOLIDS</t>
  </si>
  <si>
    <t>FEC.ktoe.FI.CHI.PHARM.PROC_COOL_STEAM.STEAM.RFG</t>
  </si>
  <si>
    <t>FEC.ktoe.FI.CHI.PHARM.PROC_COOL_STEAM.STEAM.LPG</t>
  </si>
  <si>
    <t>FEC.ktoe.FI.CHI.PHARM.PROC_COOL_STEAM.STEAM.DIESEL_LIQBIO</t>
  </si>
  <si>
    <t>FEC.ktoe.FI.CHI.PHARM.PROC_COOL_STEAM.STEAM.RFO</t>
  </si>
  <si>
    <t>FEC.ktoe.FI.CHI.PHARM.PROC_COOL_STEAM.STEAM.OTHER</t>
  </si>
  <si>
    <t>FEC.ktoe.FI.CHI.PHARM.PROC_COOL_STEAM.STEAM.NG_BIOGAS</t>
  </si>
  <si>
    <t>FEC.ktoe.FI.CHI.PHARM.PROC_COOL_STEAM.STEAM.DERIVED</t>
  </si>
  <si>
    <t>FEC.ktoe.FI.CHI.PHARM.PROC_COOL_STEAM.STEAM.BIOMASS_WASTE</t>
  </si>
  <si>
    <t>FEC.ktoe.FI.CHI.PHARM.PROC_COOL_STEAM.STEAM.STEAM_DISTR</t>
  </si>
  <si>
    <t>FEC.ktoe.FI.CHI.PHARM.PROC_COOL.ELEC.ELEC</t>
  </si>
  <si>
    <t>FEC.ktoe.FI.CHI.PHARM.GENERIC.MECH.ELEC</t>
  </si>
  <si>
    <t>Chemicals: Process cooling - Natural gas</t>
  </si>
  <si>
    <t>UED.ktoe.FI.CHI.BASIC_CHEM.LIGHT.GENERIC.ELEC</t>
  </si>
  <si>
    <t>UED.ktoe.FI.CHI.BASIC_CHEM.AIRCOMP.GENERIC.ELEC</t>
  </si>
  <si>
    <t>UED.ktoe.FI.CHI.BASIC_CHEM.MOTOR.GENERIC.ELEC</t>
  </si>
  <si>
    <t>UED.ktoe.FI.CHI.BASIC_CHEM.FANS.GENERIC.ELEC</t>
  </si>
  <si>
    <t>UED.ktoe.FI.CHI.BASIC_CHEM.LOW_ENTH.TOTAL.TOTAL</t>
  </si>
  <si>
    <t>UED.ktoe.FI.CHI.BASIC_CHEM.LOW_ENTH.THERM.DIESEL_LIQBIO</t>
  </si>
  <si>
    <t>UED.ktoe.FI.CHI.BASIC_CHEM.LOW_ENTH.THERM.NG_BIOGAS</t>
  </si>
  <si>
    <t>UED.ktoe.FI.CHI.BASIC_CHEM.LOW_ENTH.THERM.SOLAR_GEO</t>
  </si>
  <si>
    <t>UED.ktoe.FI.CHI.BASIC_CHEM.LOW_ENTH.HP.AMBIENT</t>
  </si>
  <si>
    <t>UED.ktoe.FI.CHI.BASIC_CHEM.LOW_ENTH.THERM.ELEC</t>
  </si>
  <si>
    <t>UED.ktoe.FI.CHI.BASIC_CHEM.PROCESSING.TOTAL.TOTAL</t>
  </si>
  <si>
    <t>UED.ktoe.FI.CHI.BASIC_CHEM.PROCESSING.STEAM.SOLIDS</t>
  </si>
  <si>
    <t>UED.ktoe.FI.CHI.BASIC_CHEM.PROCESSING.STEAM.RFG</t>
  </si>
  <si>
    <t>UED.ktoe.FI.CHI.BASIC_CHEM.PROCESSING.STEAM.LPG</t>
  </si>
  <si>
    <t>UED.ktoe.FI.CHI.BASIC_CHEM.PROCESSING.STEAM.DIESEL_LIQBIO</t>
  </si>
  <si>
    <t>UED.ktoe.FI.CHI.BASIC_CHEM.PROCESSING.STEAM.RFO</t>
  </si>
  <si>
    <t>UED.ktoe.FI.CHI.BASIC_CHEM.PROCESSING.STEAM.OTHER</t>
  </si>
  <si>
    <t>UED.ktoe.FI.CHI.BASIC_CHEM.PROCESSING.STEAM.NG_BIOGAS</t>
  </si>
  <si>
    <t>UED.ktoe.FI.CHI.BASIC_CHEM.PROCESSING.STEAM.DERIVED</t>
  </si>
  <si>
    <t>UED.ktoe.FI.CHI.BASIC_CHEM.PROCESSING.STEAM.BIOMASS_WASTE</t>
  </si>
  <si>
    <t>UED.ktoe.FI.CHI.BASIC_CHEM.PROCESSING.STEAM.STEAM_DISTR</t>
  </si>
  <si>
    <t>UED.ktoe.FI.CHI.BASIC_CHEM.PROC_HEAT.TOTAL.TOTAL</t>
  </si>
  <si>
    <t>UED.ktoe.FI.CHI.BASIC_CHEM.PROC_HEAT.THERM.TOTAL</t>
  </si>
  <si>
    <t>UED.ktoe.FI.CHI.BASIC_CHEM.PROC_HEAT.THERM.SOLIDS</t>
  </si>
  <si>
    <t>UED.ktoe.FI.CHI.BASIC_CHEM.PROC_HEAT.THERM.LPG</t>
  </si>
  <si>
    <t>UED.ktoe.FI.CHI.BASIC_CHEM.PROC_HEAT.THERM.DIESEL_LIQBIO</t>
  </si>
  <si>
    <t>UED.ktoe.FI.CHI.BASIC_CHEM.PROC_HEAT.THERM.RFO</t>
  </si>
  <si>
    <t>UED.ktoe.FI.CHI.BASIC_CHEM.PROC_HEAT.THERM.NG_BIOGAS</t>
  </si>
  <si>
    <t>UED.ktoe.FI.CHI.BASIC_CHEM.PROC_HEAT.ELEC.ELEC</t>
  </si>
  <si>
    <t>UED.ktoe.FI.CHI.BASIC_CHEM.PROC_COOL.THERM.NG_BIOGAS</t>
  </si>
  <si>
    <t>UED.ktoe.FI.CHI.BASIC_CHEM.PROC_COOL_STEAM.TOTAL.TOTAL</t>
  </si>
  <si>
    <t>UED.ktoe.FI.CHI.BASIC_CHEM.PROC_COOL_STEAM.STEAM.SOLIDS</t>
  </si>
  <si>
    <t>UED.ktoe.FI.CHI.BASIC_CHEM.PROC_COOL_STEAM.STEAM.RFG</t>
  </si>
  <si>
    <t>UED.ktoe.FI.CHI.BASIC_CHEM.PROC_COOL_STEAM.STEAM.LPG</t>
  </si>
  <si>
    <t>UED.ktoe.FI.CHI.BASIC_CHEM.PROC_COOL_STEAM.STEAM.DIESEL_LIQBIO</t>
  </si>
  <si>
    <t>UED.ktoe.FI.CHI.BASIC_CHEM.PROC_COOL_STEAM.STEAM.RFO</t>
  </si>
  <si>
    <t>UED.ktoe.FI.CHI.BASIC_CHEM.PROC_COOL_STEAM.STEAM.OTHER</t>
  </si>
  <si>
    <t>UED.ktoe.FI.CHI.BASIC_CHEM.PROC_COOL_STEAM.STEAM.NG_BIOGAS</t>
  </si>
  <si>
    <t>UED.ktoe.FI.CHI.BASIC_CHEM.PROC_COOL_STEAM.STEAM.DERIVED</t>
  </si>
  <si>
    <t>UED.ktoe.FI.CHI.BASIC_CHEM.PROC_COOL_STEAM.STEAM.BIOMASS_WASTE</t>
  </si>
  <si>
    <t>UED.ktoe.FI.CHI.BASIC_CHEM.PROC_COOL_STEAM.STEAM.STEAM_DISTR</t>
  </si>
  <si>
    <t>UED.ktoe.FI.CHI.BASIC_CHEM.PROC_COOL.ELEC.ELEC</t>
  </si>
  <si>
    <t>UED.ktoe.FI.CHI.BASIC_CHEM.GENERIC.MECH.ELEC</t>
  </si>
  <si>
    <t>UED.ktoe.FI.CHI.OTHER_CHEM.TOTAL.TOTAL.TOTAL</t>
  </si>
  <si>
    <t>UED.ktoe.FI.CHI.OTHER_CHEM.LIGHT.GENERIC.ELEC</t>
  </si>
  <si>
    <t>UED.ktoe.FI.CHI.OTHER_CHEM.AIRCOMP.GENERIC.ELEC</t>
  </si>
  <si>
    <t>UED.ktoe.FI.CHI.OTHER_CHEM.MOTOR.GENERIC.ELEC</t>
  </si>
  <si>
    <t>UED.ktoe.FI.CHI.OTHER_CHEM.FANS.GENERIC.ELEC</t>
  </si>
  <si>
    <t>UED.ktoe.FI.CHI.OTHER_CHEM.LOW_ENTH.TOTAL.TOTAL</t>
  </si>
  <si>
    <t>UED.ktoe.FI.CHI.OTHER_CHEM.LOW_ENTH.THERM.DIESEL_LIQBIO</t>
  </si>
  <si>
    <t>UED.ktoe.FI.CHI.OTHER_CHEM.LOW_ENTH.THERM.NG_BIOGAS</t>
  </si>
  <si>
    <t>UED.ktoe.FI.CHI.OTHER_CHEM.LOW_ENTH.THERM.SOLAR_GEO</t>
  </si>
  <si>
    <t>UED.ktoe.FI.CHI.OTHER_CHEM.LOW_ENTH.HP.AMBIENT</t>
  </si>
  <si>
    <t>UED.ktoe.FI.CHI.OTHER_CHEM.LOW_ENTH.THERM.ELEC</t>
  </si>
  <si>
    <t>UED.ktoe.FI.CHI.OTHER_CHEM.PROCESSING_STEAM.TOTAL.TOTAL</t>
  </si>
  <si>
    <t>UED.ktoe.FI.CHI.OTHER_CHEM.PROCESSING_STEAM.STEAM.SOLIDS</t>
  </si>
  <si>
    <t>UED.ktoe.FI.CHI.OTHER_CHEM.PROCESSING_STEAM.STEAM.RFG</t>
  </si>
  <si>
    <t>UED.ktoe.FI.CHI.OTHER_CHEM.PROCESSING_STEAM.STEAM.LPG</t>
  </si>
  <si>
    <t>UED.ktoe.FI.CHI.OTHER_CHEM.PROCESSING_STEAM.STEAM.DIESEL_LIQBIO</t>
  </si>
  <si>
    <t>UED.ktoe.FI.CHI.OTHER_CHEM.PROCESSING_STEAM.STEAM.RFO</t>
  </si>
  <si>
    <t>UED.ktoe.FI.CHI.OTHER_CHEM.PROCESSING_STEAM.STEAM.OTHER</t>
  </si>
  <si>
    <t>UED.ktoe.FI.CHI.OTHER_CHEM.PROCESSING_STEAM.STEAM.NG_BIOGAS</t>
  </si>
  <si>
    <t>UED.ktoe.FI.CHI.OTHER_CHEM.PROCESSING_STEAM.STEAM.DERIVED</t>
  </si>
  <si>
    <t>UED.ktoe.FI.CHI.OTHER_CHEM.PROCESSING_STEAM.STEAM.BIOMASS_WASTE</t>
  </si>
  <si>
    <t>UED.ktoe.FI.CHI.OTHER_CHEM.PROCESSING_STEAM.STEAM.STEAM_DISTR</t>
  </si>
  <si>
    <t>UED.ktoe.FI.CHI.OTHER_CHEM.PROCESSING.MICROW.ELEC</t>
  </si>
  <si>
    <t>UED.ktoe.FI.CHI.OTHER_CHEM.PROC_HEAT.TOTAL.TOTAL</t>
  </si>
  <si>
    <t>UED.ktoe.FI.CHI.OTHER_CHEM.PROC_HEAT.THERM.TOTAL</t>
  </si>
  <si>
    <t>UED.ktoe.FI.CHI.OTHER_CHEM.PROC_HEAT.THERM.SOLIDS</t>
  </si>
  <si>
    <t>UED.ktoe.FI.CHI.OTHER_CHEM.PROC_HEAT.THERM.LPG</t>
  </si>
  <si>
    <t>UED.ktoe.FI.CHI.OTHER_CHEM.PROC_HEAT.THERM.DIESEL_LIQBIO</t>
  </si>
  <si>
    <t>UED.ktoe.FI.CHI.OTHER_CHEM.PROC_HEAT.THERM.RFO</t>
  </si>
  <si>
    <t>UED.ktoe.FI.CHI.OTHER_CHEM.PROC_HEAT.THERM.NG_BIOGAS</t>
  </si>
  <si>
    <t>UED.ktoe.FI.CHI.OTHER_CHEM.PROC_HEAT.ELEC.ELEC</t>
  </si>
  <si>
    <t>UED.ktoe.FI.CHI.OTHER_CHEM.PROC_COOL.THERM.NG_BIOGAS</t>
  </si>
  <si>
    <t>UED.ktoe.FI.CHI.OTHER_CHEM.PROC_COOL_STEAM.TOTAL.TOTAL</t>
  </si>
  <si>
    <t>UED.ktoe.FI.CHI.OTHER_CHEM.PROC_COOL_STEAM.STEAM.SOLIDS</t>
  </si>
  <si>
    <t>UED.ktoe.FI.CHI.OTHER_CHEM.PROC_COOL_STEAM.STEAM.RFG</t>
  </si>
  <si>
    <t>UED.ktoe.FI.CHI.OTHER_CHEM.PROC_COOL_STEAM.STEAM.LPG</t>
  </si>
  <si>
    <t>UED.ktoe.FI.CHI.OTHER_CHEM.PROC_COOL_STEAM.STEAM.DIESEL_LIQBIO</t>
  </si>
  <si>
    <t>UED.ktoe.FI.CHI.OTHER_CHEM.PROC_COOL_STEAM.STEAM.RFO</t>
  </si>
  <si>
    <t>UED.ktoe.FI.CHI.OTHER_CHEM.PROC_COOL_STEAM.STEAM.OTHER</t>
  </si>
  <si>
    <t>UED.ktoe.FI.CHI.OTHER_CHEM.PROC_COOL_STEAM.STEAM.NG_BIOGAS</t>
  </si>
  <si>
    <t>UED.ktoe.FI.CHI.OTHER_CHEM.PROC_COOL_STEAM.STEAM.DERIVED</t>
  </si>
  <si>
    <t>UED.ktoe.FI.CHI.OTHER_CHEM.PROC_COOL_STEAM.STEAM.BIOMASS_WASTE</t>
  </si>
  <si>
    <t>UED.ktoe.FI.CHI.OTHER_CHEM.PROC_COOL_STEAM.STEAM.STEAM_DISTR</t>
  </si>
  <si>
    <t>UED.ktoe.FI.CHI.OTHER_CHEM.PROC_COOL.ELEC.ELEC</t>
  </si>
  <si>
    <t>UED.ktoe.FI.CHI.OTHER_CHEM.GENERIC.MECH.ELEC</t>
  </si>
  <si>
    <t>UED.ktoe.FI.CHI.PHARM.TOTAL.TOTAL.TOTAL</t>
  </si>
  <si>
    <t>UED.ktoe.FI.CHI.PHARM.LIGHT.GENERIC.ELEC</t>
  </si>
  <si>
    <t>UED.ktoe.FI.CHI.PHARM.AIRCOMP.GENERIC.ELEC</t>
  </si>
  <si>
    <t>UED.ktoe.FI.CHI.PHARM.MOTOR.GENERIC.ELEC</t>
  </si>
  <si>
    <t>UED.ktoe.FI.CHI.PHARM.FANS.GENERIC.ELEC</t>
  </si>
  <si>
    <t>UED.ktoe.FI.CHI.PHARM.LOW_ENTH.TOTAL.TOTAL</t>
  </si>
  <si>
    <t>UED.ktoe.FI.CHI.PHARM.LOW_ENTH.THERM.DIESEL_LIQBIO</t>
  </si>
  <si>
    <t>UED.ktoe.FI.CHI.PHARM.LOW_ENTH.THERM.NG_BIOGAS</t>
  </si>
  <si>
    <t>UED.ktoe.FI.CHI.PHARM.LOW_ENTH.THERM.SOLAR_GEO</t>
  </si>
  <si>
    <t>UED.ktoe.FI.CHI.PHARM.LOW_ENTH.HP.AMBIENT</t>
  </si>
  <si>
    <t>UED.ktoe.FI.CHI.PHARM.LOW_ENTH.THERM.ELEC</t>
  </si>
  <si>
    <t>UED.ktoe.FI.CHI.PHARM.PROCESSING_STEAM.TOTAL.TOTAL</t>
  </si>
  <si>
    <t>UED.ktoe.FI.CHI.PHARM.PROCESSING_STEAM.STEAM.SOLIDS</t>
  </si>
  <si>
    <t>UED.ktoe.FI.CHI.PHARM.PROCESSING_STEAM.STEAM.RFG</t>
  </si>
  <si>
    <t>UED.ktoe.FI.CHI.PHARM.PROCESSING_STEAM.STEAM.LPG</t>
  </si>
  <si>
    <t>UED.ktoe.FI.CHI.PHARM.PROCESSING_STEAM.STEAM.DIESEL_LIQBIO</t>
  </si>
  <si>
    <t>UED.ktoe.FI.CHI.PHARM.PROCESSING_STEAM.STEAM.RFO</t>
  </si>
  <si>
    <t>UED.ktoe.FI.CHI.PHARM.PROCESSING_STEAM.STEAM.OTHER</t>
  </si>
  <si>
    <t>UED.ktoe.FI.CHI.PHARM.PROCESSING_STEAM.STEAM.NG_BIOGAS</t>
  </si>
  <si>
    <t>UED.ktoe.FI.CHI.PHARM.PROCESSING_STEAM.STEAM.DERIVED</t>
  </si>
  <si>
    <t>UED.ktoe.FI.CHI.PHARM.PROCESSING_STEAM.STEAM.BIOMASS_WASTE</t>
  </si>
  <si>
    <t>UED.ktoe.FI.CHI.PHARM.PROCESSING_STEAM.STEAM.STEAM_DISTR</t>
  </si>
  <si>
    <t>UED.ktoe.FI.CHI.PHARM.PROCESSING.MICROW.ELEC</t>
  </si>
  <si>
    <t>UED.ktoe.FI.CHI.PHARM.PROC_HEAT.TOTAL.TOTAL</t>
  </si>
  <si>
    <t>UED.ktoe.FI.CHI.PHARM.PROC_HEAT.THERM.TOTAL</t>
  </si>
  <si>
    <t>UED.ktoe.FI.CHI.PHARM.PROC_HEAT.THERM.SOLIDS</t>
  </si>
  <si>
    <t>UED.ktoe.FI.CHI.PHARM.PROC_HEAT.THERM.LPG</t>
  </si>
  <si>
    <t>UED.ktoe.FI.CHI.PHARM.PROC_HEAT.THERM.DIESEL_LIQBIO</t>
  </si>
  <si>
    <t>UED.ktoe.FI.CHI.PHARM.PROC_HEAT.THERM.RFO</t>
  </si>
  <si>
    <t>UED.ktoe.FI.CHI.PHARM.PROC_HEAT.THERM.NG_BIOGAS</t>
  </si>
  <si>
    <t>UED.ktoe.FI.CHI.PHARM.PROC_HEAT.ELEC.ELEC</t>
  </si>
  <si>
    <t>UED.ktoe.FI.CHI.PHARM.PROC_COOL.THERM.NG_BIOGAS</t>
  </si>
  <si>
    <t>UED.ktoe.FI.CHI.PHARM.PROC_COOL_STEAM.TOTAL.TOTAL</t>
  </si>
  <si>
    <t>UED.ktoe.FI.CHI.PHARM.PROC_COOL_STEAM.STEAM.SOLIDS</t>
  </si>
  <si>
    <t>UED.ktoe.FI.CHI.PHARM.PROC_COOL_STEAM.STEAM.RFG</t>
  </si>
  <si>
    <t>UED.ktoe.FI.CHI.PHARM.PROC_COOL_STEAM.STEAM.LPG</t>
  </si>
  <si>
    <t>UED.ktoe.FI.CHI.PHARM.PROC_COOL_STEAM.STEAM.DIESEL_LIQBIO</t>
  </si>
  <si>
    <t>UED.ktoe.FI.CHI.PHARM.PROC_COOL_STEAM.STEAM.RFO</t>
  </si>
  <si>
    <t>UED.ktoe.FI.CHI.PHARM.PROC_COOL_STEAM.STEAM.OTHER</t>
  </si>
  <si>
    <t>UED.ktoe.FI.CHI.PHARM.PROC_COOL_STEAM.STEAM.NG_BIOGAS</t>
  </si>
  <si>
    <t>UED.ktoe.FI.CHI.PHARM.PROC_COOL_STEAM.STEAM.DERIVED</t>
  </si>
  <si>
    <t>UED.ktoe.FI.CHI.PHARM.PROC_COOL_STEAM.STEAM.BIOMASS_WASTE</t>
  </si>
  <si>
    <t>UED.ktoe.FI.CHI.PHARM.PROC_COOL_STEAM.STEAM.STEAM_DISTR</t>
  </si>
  <si>
    <t>UED.ktoe.FI.CHI.PHARM.PROC_COOL.ELEC.ELEC</t>
  </si>
  <si>
    <t>UED.ktoe.FI.CHI.PHARM.GENERIC.MECH.ELEC</t>
  </si>
  <si>
    <t>Basic chemicals (energy consumption)</t>
  </si>
  <si>
    <t>FUEL_EMI.ktCO2.FI.CHI.BASIC_CHEM.LIGHT.GENERIC.ELEC</t>
  </si>
  <si>
    <t>FUEL_EMI.ktCO2.FI.CHI.BASIC_CHEM.AIRCOMP.GENERIC.ELEC</t>
  </si>
  <si>
    <t>FUEL_EMI.ktCO2.FI.CHI.BASIC_CHEM.MOTOR.GENERIC.ELEC</t>
  </si>
  <si>
    <t>FUEL_EMI.ktCO2.FI.CHI.BASIC_CHEM.FANS.GENERIC.ELEC</t>
  </si>
  <si>
    <t>FUEL_EMI.ktCO2.FI.CHI.BASIC_CHEM.LOW_ENTH.TOTAL.TOTAL</t>
  </si>
  <si>
    <t>FUEL_EMI.ktCO2.FI.CHI.BASIC_CHEM.LOW_ENTH.THERM.DIESEL_LIQBIO</t>
  </si>
  <si>
    <t>FUEL_EMI.ktCO2.FI.CHI.BASIC_CHEM.LOW_ENTH.THERM.NG_BIOGAS</t>
  </si>
  <si>
    <t>FUEL_EMI.ktCO2.FI.CHI.BASIC_CHEM.LOW_ENTH.THERM.SOLAR_GEO</t>
  </si>
  <si>
    <t>FUEL_EMI.ktCO2.FI.CHI.BASIC_CHEM.LOW_ENTH.HP.AMBIENT</t>
  </si>
  <si>
    <t>FUEL_EMI.ktCO2.FI.CHI.BASIC_CHEM.LOW_ENTH.THERM.ELEC</t>
  </si>
  <si>
    <t>FUEL_EMI.ktCO2.FI.CHI.BASIC_CHEM.PROCESSING.TOTAL.TOTAL</t>
  </si>
  <si>
    <t>FUEL_EMI.ktCO2.FI.CHI.BASIC_CHEM.PROCESSING.STEAM.SOLIDS</t>
  </si>
  <si>
    <t>FUEL_EMI.ktCO2.FI.CHI.BASIC_CHEM.PROCESSING.STEAM.RFG</t>
  </si>
  <si>
    <t>FUEL_EMI.ktCO2.FI.CHI.BASIC_CHEM.PROCESSING.STEAM.LPG</t>
  </si>
  <si>
    <t>FUEL_EMI.ktCO2.FI.CHI.BASIC_CHEM.PROCESSING.STEAM.DIESEL_LIQBIO</t>
  </si>
  <si>
    <t>FUEL_EMI.ktCO2.FI.CHI.BASIC_CHEM.PROCESSING.STEAM.RFO</t>
  </si>
  <si>
    <t>FUEL_EMI.ktCO2.FI.CHI.BASIC_CHEM.PROCESSING.STEAM.OTHER</t>
  </si>
  <si>
    <t>FUEL_EMI.ktCO2.FI.CHI.BASIC_CHEM.PROCESSING.STEAM.NG_BIOGAS</t>
  </si>
  <si>
    <t>FUEL_EMI.ktCO2.FI.CHI.BASIC_CHEM.PROCESSING.STEAM.DERIVED</t>
  </si>
  <si>
    <t>FUEL_EMI.ktCO2.FI.CHI.BASIC_CHEM.PROCESSING.STEAM.BIOMASS_WASTE</t>
  </si>
  <si>
    <t>FUEL_EMI.ktCO2.FI.CHI.BASIC_CHEM.PROCESSING.STEAM.STEAM_DISTR</t>
  </si>
  <si>
    <t>FUEL_EMI.ktCO2.FI.CHI.BASIC_CHEM.PROC_HEAT.TOTAL.TOTAL</t>
  </si>
  <si>
    <t>FUEL_EMI.ktCO2.FI.CHI.BASIC_CHEM.PROC_HEAT.THERM.TOTAL</t>
  </si>
  <si>
    <t>FUEL_EMI.ktCO2.FI.CHI.BASIC_CHEM.PROC_HEAT.THERM.SOLIDS</t>
  </si>
  <si>
    <t>FUEL_EMI.ktCO2.FI.CHI.BASIC_CHEM.PROC_HEAT.THERM.LPG</t>
  </si>
  <si>
    <t>FUEL_EMI.ktCO2.FI.CHI.BASIC_CHEM.PROC_HEAT.THERM.DIESEL_LIQBIO</t>
  </si>
  <si>
    <t>FUEL_EMI.ktCO2.FI.CHI.BASIC_CHEM.PROC_HEAT.THERM.RFO</t>
  </si>
  <si>
    <t>FUEL_EMI.ktCO2.FI.CHI.BASIC_CHEM.PROC_HEAT.THERM.NG_BIOGAS</t>
  </si>
  <si>
    <t>FUEL_EMI.ktCO2.FI.CHI.BASIC_CHEM.PROC_HEAT.ELEC.ELEC</t>
  </si>
  <si>
    <t>FUEL_EMI.ktCO2.FI.CHI.BASIC_CHEM.PROC_COOL.THERM.NG_BIOGAS</t>
  </si>
  <si>
    <t>FUEL_EMI.ktCO2.FI.CHI.BASIC_CHEM.PROC_COOL_STEAM.TOTAL.TOTAL</t>
  </si>
  <si>
    <t>FUEL_EMI.ktCO2.FI.CHI.BASIC_CHEM.PROC_COOL_STEAM.STEAM.SOLIDS</t>
  </si>
  <si>
    <t>FUEL_EMI.ktCO2.FI.CHI.BASIC_CHEM.PROC_COOL_STEAM.STEAM.RFG</t>
  </si>
  <si>
    <t>FUEL_EMI.ktCO2.FI.CHI.BASIC_CHEM.PROC_COOL_STEAM.STEAM.LPG</t>
  </si>
  <si>
    <t>FUEL_EMI.ktCO2.FI.CHI.BASIC_CHEM.PROC_COOL_STEAM.STEAM.DIESEL_LIQBIO</t>
  </si>
  <si>
    <t>FUEL_EMI.ktCO2.FI.CHI.BASIC_CHEM.PROC_COOL_STEAM.STEAM.RFO</t>
  </si>
  <si>
    <t>FUEL_EMI.ktCO2.FI.CHI.BASIC_CHEM.PROC_COOL_STEAM.STEAM.OTHER</t>
  </si>
  <si>
    <t>FUEL_EMI.ktCO2.FI.CHI.BASIC_CHEM.PROC_COOL_STEAM.STEAM.NG_BIOGAS</t>
  </si>
  <si>
    <t>FUEL_EMI.ktCO2.FI.CHI.BASIC_CHEM.PROC_COOL_STEAM.STEAM.DERIVED</t>
  </si>
  <si>
    <t>FUEL_EMI.ktCO2.FI.CHI.BASIC_CHEM.PROC_COOL_STEAM.STEAM.BIOMASS_WASTE</t>
  </si>
  <si>
    <t>FUEL_EMI.ktCO2.FI.CHI.BASIC_CHEM.PROC_COOL_STEAM.STEAM.STEAM_DISTR</t>
  </si>
  <si>
    <t>FUEL_EMI.ktCO2.FI.CHI.BASIC_CHEM.PROC_COOL.ELEC.ELEC</t>
  </si>
  <si>
    <t>FUEL_EMI.ktCO2.FI.CHI.BASIC_CHEM.GENERIC.MECH.ELEC</t>
  </si>
  <si>
    <t>PROCESS_EMI.ktCO2.FI.CHI.BASIC_CHEM</t>
  </si>
  <si>
    <t>FUEL_EMI.ktCO2.FI.CHI.OTHER_CHEM.LIGHT.GENERIC.ELEC</t>
  </si>
  <si>
    <t>FUEL_EMI.ktCO2.FI.CHI.OTHER_CHEM.AIRCOMP.GENERIC.ELEC</t>
  </si>
  <si>
    <t>FUEL_EMI.ktCO2.FI.CHI.OTHER_CHEM.MOTOR.GENERIC.ELEC</t>
  </si>
  <si>
    <t>FUEL_EMI.ktCO2.FI.CHI.OTHER_CHEM.FANS.GENERIC.ELEC</t>
  </si>
  <si>
    <t>FUEL_EMI.ktCO2.FI.CHI.OTHER_CHEM.LOW_ENTH.TOTAL.TOTAL</t>
  </si>
  <si>
    <t>FUEL_EMI.ktCO2.FI.CHI.OTHER_CHEM.LOW_ENTH.THERM.DIESEL_LIQBIO</t>
  </si>
  <si>
    <t>FUEL_EMI.ktCO2.FI.CHI.OTHER_CHEM.LOW_ENTH.THERM.NG_BIOGAS</t>
  </si>
  <si>
    <t>FUEL_EMI.ktCO2.FI.CHI.OTHER_CHEM.LOW_ENTH.THERM.SOLAR_GEO</t>
  </si>
  <si>
    <t>FUEL_EMI.ktCO2.FI.CHI.OTHER_CHEM.LOW_ENTH.HP.AMBIENT</t>
  </si>
  <si>
    <t>FUEL_EMI.ktCO2.FI.CHI.OTHER_CHEM.LOW_ENTH.THERM.ELEC</t>
  </si>
  <si>
    <t>FUEL_EMI.ktCO2.FI.CHI.OTHER_CHEM.PROCESSING_STEAM.TOTAL.TOTAL</t>
  </si>
  <si>
    <t>FUEL_EMI.ktCO2.FI.CHI.OTHER_CHEM.PROCESSING_STEAM.STEAM.SOLIDS</t>
  </si>
  <si>
    <t>FUEL_EMI.ktCO2.FI.CHI.OTHER_CHEM.PROCESSING_STEAM.STEAM.RFG</t>
  </si>
  <si>
    <t>FUEL_EMI.ktCO2.FI.CHI.OTHER_CHEM.PROCESSING_STEAM.STEAM.LPG</t>
  </si>
  <si>
    <t>FUEL_EMI.ktCO2.FI.CHI.OTHER_CHEM.PROCESSING_STEAM.STEAM.DIESEL_LIQBIO</t>
  </si>
  <si>
    <t>FUEL_EMI.ktCO2.FI.CHI.OTHER_CHEM.PROCESSING_STEAM.STEAM.RFO</t>
  </si>
  <si>
    <t>FUEL_EMI.ktCO2.FI.CHI.OTHER_CHEM.PROCESSING_STEAM.STEAM.OTHER</t>
  </si>
  <si>
    <t>FUEL_EMI.ktCO2.FI.CHI.OTHER_CHEM.PROCESSING_STEAM.STEAM.NG_BIOGAS</t>
  </si>
  <si>
    <t>FUEL_EMI.ktCO2.FI.CHI.OTHER_CHEM.PROCESSING_STEAM.STEAM.DERIVED</t>
  </si>
  <si>
    <t>FUEL_EMI.ktCO2.FI.CHI.OTHER_CHEM.PROCESSING_STEAM.STEAM.BIOMASS_WASTE</t>
  </si>
  <si>
    <t>FUEL_EMI.ktCO2.FI.CHI.OTHER_CHEM.PROCESSING_STEAM.STEAM.STEAM_DISTR</t>
  </si>
  <si>
    <t>FUEL_EMI.ktCO2.FI.CHI.OTHER_CHEM.PROCESSING.MICROW.ELEC</t>
  </si>
  <si>
    <t>FUEL_EMI.ktCO2.FI.CHI.OTHER_CHEM.PROC_HEAT.TOTAL.TOTAL</t>
  </si>
  <si>
    <t>FUEL_EMI.ktCO2.FI.CHI.OTHER_CHEM.PROC_HEAT.THERM.TOTAL</t>
  </si>
  <si>
    <t>FUEL_EMI.ktCO2.FI.CHI.OTHER_CHEM.PROC_HEAT.THERM.SOLIDS</t>
  </si>
  <si>
    <t>FUEL_EMI.ktCO2.FI.CHI.OTHER_CHEM.PROC_HEAT.THERM.LPG</t>
  </si>
  <si>
    <t>FUEL_EMI.ktCO2.FI.CHI.OTHER_CHEM.PROC_HEAT.THERM.DIESEL_LIQBIO</t>
  </si>
  <si>
    <t>FUEL_EMI.ktCO2.FI.CHI.OTHER_CHEM.PROC_HEAT.THERM.RFO</t>
  </si>
  <si>
    <t>FUEL_EMI.ktCO2.FI.CHI.OTHER_CHEM.PROC_HEAT.THERM.NG_BIOGAS</t>
  </si>
  <si>
    <t>FUEL_EMI.ktCO2.FI.CHI.OTHER_CHEM.PROC_HEAT.ELEC.ELEC</t>
  </si>
  <si>
    <t>FUEL_EMI.ktCO2.FI.CHI.OTHER_CHEM.PROC_COOL.THERM.NG_BIOGAS</t>
  </si>
  <si>
    <t>FUEL_EMI.ktCO2.FI.CHI.OTHER_CHEM.PROC_COOL_STEAM.TOTAL.TOTAL</t>
  </si>
  <si>
    <t>FUEL_EMI.ktCO2.FI.CHI.OTHER_CHEM.PROC_COOL_STEAM.STEAM.SOLIDS</t>
  </si>
  <si>
    <t>FUEL_EMI.ktCO2.FI.CHI.OTHER_CHEM.PROC_COOL_STEAM.STEAM.RFG</t>
  </si>
  <si>
    <t>FUEL_EMI.ktCO2.FI.CHI.OTHER_CHEM.PROC_COOL_STEAM.STEAM.LPG</t>
  </si>
  <si>
    <t>FUEL_EMI.ktCO2.FI.CHI.OTHER_CHEM.PROC_COOL_STEAM.STEAM.DIESEL_LIQBIO</t>
  </si>
  <si>
    <t>FUEL_EMI.ktCO2.FI.CHI.OTHER_CHEM.PROC_COOL_STEAM.STEAM.RFO</t>
  </si>
  <si>
    <t>FUEL_EMI.ktCO2.FI.CHI.OTHER_CHEM.PROC_COOL_STEAM.STEAM.OTHER</t>
  </si>
  <si>
    <t>FUEL_EMI.ktCO2.FI.CHI.OTHER_CHEM.PROC_COOL_STEAM.STEAM.NG_BIOGAS</t>
  </si>
  <si>
    <t>FUEL_EMI.ktCO2.FI.CHI.OTHER_CHEM.PROC_COOL_STEAM.STEAM.DERIVED</t>
  </si>
  <si>
    <t>FUEL_EMI.ktCO2.FI.CHI.OTHER_CHEM.PROC_COOL_STEAM.STEAM.BIOMASS_WASTE</t>
  </si>
  <si>
    <t>FUEL_EMI.ktCO2.FI.CHI.OTHER_CHEM.PROC_COOL_STEAM.STEAM.STEAM_DISTR</t>
  </si>
  <si>
    <t>FUEL_EMI.ktCO2.FI.CHI.OTHER_CHEM.PROC_COOL.ELEC.ELEC</t>
  </si>
  <si>
    <t>FUEL_EMI.ktCO2.FI.CHI.OTHER_CHEM.GENERIC.MECH.ELEC</t>
  </si>
  <si>
    <t>PROCESS_EMI.ktCO2.FI.CHI.OTHER_CHEM</t>
  </si>
  <si>
    <t>FUEL_EMI.ktCO2.FI.CHI.PHARM.TOTAL.TOTAL.TOTAL</t>
  </si>
  <si>
    <t>FUEL_EMI.ktCO2.FI.CHI.PHARM.LIGHT.GENERIC.ELEC</t>
  </si>
  <si>
    <t>FUEL_EMI.ktCO2.FI.CHI.PHARM.AIRCOMP.GENERIC.ELEC</t>
  </si>
  <si>
    <t>FUEL_EMI.ktCO2.FI.CHI.PHARM.MOTOR.GENERIC.ELEC</t>
  </si>
  <si>
    <t>FUEL_EMI.ktCO2.FI.CHI.PHARM.FANS.GENERIC.ELEC</t>
  </si>
  <si>
    <t>FUEL_EMI.ktCO2.FI.CHI.PHARM.LOW_ENTH.TOTAL.TOTAL</t>
  </si>
  <si>
    <t>FUEL_EMI.ktCO2.FI.CHI.PHARM.LOW_ENTH.THERM.DIESEL_LIQBIO</t>
  </si>
  <si>
    <t>FUEL_EMI.ktCO2.FI.CHI.PHARM.LOW_ENTH.THERM.NG_BIOGAS</t>
  </si>
  <si>
    <t>FUEL_EMI.ktCO2.FI.CHI.PHARM.LOW_ENTH.THERM.SOLAR_GEO</t>
  </si>
  <si>
    <t>FUEL_EMI.ktCO2.FI.CHI.PHARM.LOW_ENTH.HP.AMBIENT</t>
  </si>
  <si>
    <t>FUEL_EMI.ktCO2.FI.CHI.PHARM.LOW_ENTH.THERM.ELEC</t>
  </si>
  <si>
    <t>FUEL_EMI.ktCO2.FI.CHI.PHARM.PROCESSING_STEAM.TOTAL.TOTAL</t>
  </si>
  <si>
    <t>FUEL_EMI.ktCO2.FI.CHI.PHARM.PROCESSING_STEAM.STEAM.SOLIDS</t>
  </si>
  <si>
    <t>FUEL_EMI.ktCO2.FI.CHI.PHARM.PROCESSING_STEAM.STEAM.RFG</t>
  </si>
  <si>
    <t>FUEL_EMI.ktCO2.FI.CHI.PHARM.PROCESSING_STEAM.STEAM.LPG</t>
  </si>
  <si>
    <t>FUEL_EMI.ktCO2.FI.CHI.PHARM.PROCESSING_STEAM.STEAM.DIESEL_LIQBIO</t>
  </si>
  <si>
    <t>FUEL_EMI.ktCO2.FI.CHI.PHARM.PROCESSING_STEAM.STEAM.RFO</t>
  </si>
  <si>
    <t>FUEL_EMI.ktCO2.FI.CHI.PHARM.PROCESSING_STEAM.STEAM.OTHER</t>
  </si>
  <si>
    <t>FUEL_EMI.ktCO2.FI.CHI.PHARM.PROCESSING_STEAM.STEAM.NG_BIOGAS</t>
  </si>
  <si>
    <t>FUEL_EMI.ktCO2.FI.CHI.PHARM.PROCESSING_STEAM.STEAM.DERIVED</t>
  </si>
  <si>
    <t>FUEL_EMI.ktCO2.FI.CHI.PHARM.PROCESSING_STEAM.STEAM.BIOMASS_WASTE</t>
  </si>
  <si>
    <t>FUEL_EMI.ktCO2.FI.CHI.PHARM.PROCESSING_STEAM.STEAM.STEAM_DISTR</t>
  </si>
  <si>
    <t>FUEL_EMI.ktCO2.FI.CHI.PHARM.PROCESSING.MICROW.ELEC</t>
  </si>
  <si>
    <t>FUEL_EMI.ktCO2.FI.CHI.PHARM.PROC_HEAT.TOTAL.TOTAL</t>
  </si>
  <si>
    <t>FUEL_EMI.ktCO2.FI.CHI.PHARM.PROC_HEAT.THERM.TOTAL</t>
  </si>
  <si>
    <t>FUEL_EMI.ktCO2.FI.CHI.PHARM.PROC_HEAT.THERM.SOLIDS</t>
  </si>
  <si>
    <t>FUEL_EMI.ktCO2.FI.CHI.PHARM.PROC_HEAT.THERM.LPG</t>
  </si>
  <si>
    <t>FUEL_EMI.ktCO2.FI.CHI.PHARM.PROC_HEAT.THERM.DIESEL_LIQBIO</t>
  </si>
  <si>
    <t>FUEL_EMI.ktCO2.FI.CHI.PHARM.PROC_HEAT.THERM.RFO</t>
  </si>
  <si>
    <t>FUEL_EMI.ktCO2.FI.CHI.PHARM.PROC_HEAT.THERM.NG_BIOGAS</t>
  </si>
  <si>
    <t>FUEL_EMI.ktCO2.FI.CHI.PHARM.PROC_HEAT.ELEC.ELEC</t>
  </si>
  <si>
    <t>FUEL_EMI.ktCO2.FI.CHI.PHARM.PROC_COOL.THERM.NG_BIOGAS</t>
  </si>
  <si>
    <t>FUEL_EMI.ktCO2.FI.CHI.PHARM.PROC_COOL_STEAM.TOTAL.TOTAL</t>
  </si>
  <si>
    <t>FUEL_EMI.ktCO2.FI.CHI.PHARM.PROC_COOL_STEAM.STEAM.SOLIDS</t>
  </si>
  <si>
    <t>FUEL_EMI.ktCO2.FI.CHI.PHARM.PROC_COOL_STEAM.STEAM.RFG</t>
  </si>
  <si>
    <t>FUEL_EMI.ktCO2.FI.CHI.PHARM.PROC_COOL_STEAM.STEAM.LPG</t>
  </si>
  <si>
    <t>FUEL_EMI.ktCO2.FI.CHI.PHARM.PROC_COOL_STEAM.STEAM.DIESEL_LIQBIO</t>
  </si>
  <si>
    <t>FUEL_EMI.ktCO2.FI.CHI.PHARM.PROC_COOL_STEAM.STEAM.RFO</t>
  </si>
  <si>
    <t>FUEL_EMI.ktCO2.FI.CHI.PHARM.PROC_COOL_STEAM.STEAM.OTHER</t>
  </si>
  <si>
    <t>FUEL_EMI.ktCO2.FI.CHI.PHARM.PROC_COOL_STEAM.STEAM.NG_BIOGAS</t>
  </si>
  <si>
    <t>FUEL_EMI.ktCO2.FI.CHI.PHARM.PROC_COOL_STEAM.STEAM.DERIVED</t>
  </si>
  <si>
    <t>FUEL_EMI.ktCO2.FI.CHI.PHARM.PROC_COOL_STEAM.STEAM.BIOMASS_WASTE</t>
  </si>
  <si>
    <t>FUEL_EMI.ktCO2.FI.CHI.PHARM.PROC_COOL_STEAM.STEAM.STEAM_DISTR</t>
  </si>
  <si>
    <t>FUEL_EMI.ktCO2.FI.CHI.PHARM.PROC_COOL.ELEC.ELEC</t>
  </si>
  <si>
    <t>FUEL_EMI.ktCO2.FI.CHI.PHARM.GENERIC.MECH.ELEC</t>
  </si>
  <si>
    <t>Basic chemicals (over energy consumption, without process emissions)</t>
  </si>
  <si>
    <t>Other chemicals (without process emissions)</t>
  </si>
  <si>
    <t>VA.Meuro2023.FI.NMM.CEM</t>
  </si>
  <si>
    <t>VA.Meuro2023.FI.NMM.CER</t>
  </si>
  <si>
    <t>VA.Meuro2023.FI.NMM.GLASS</t>
  </si>
  <si>
    <t>Cement (kt)</t>
  </si>
  <si>
    <t>OUTPUT.kt.FI.NMM.CEM</t>
  </si>
  <si>
    <t>Ceramics &amp; other NMM (kt bricks eq.)</t>
  </si>
  <si>
    <t>OUTPUT.kt.FI.NMM.CER</t>
  </si>
  <si>
    <t>Glass production  (kt)</t>
  </si>
  <si>
    <t>OUTPUT.kt.FI.NMM.GLASS</t>
  </si>
  <si>
    <t>CAP.kt.FI.NMM.CEM</t>
  </si>
  <si>
    <t>CAP.kt.FI.NMM.CER</t>
  </si>
  <si>
    <t>CAP.kt.FI.NMM.GLASS</t>
  </si>
  <si>
    <t>NEWCAP.kt.FI.NMM.CEM</t>
  </si>
  <si>
    <t>NEWCAP.kt.FI.NMM.CER</t>
  </si>
  <si>
    <t>NEWCAP.kt.FI.NMM.GLASS</t>
  </si>
  <si>
    <t>FEC.ktoe.FI.NMM.TOTAL.TOTAL.TOTAL.TOTAL</t>
  </si>
  <si>
    <t>FEC.ktoe.FI.NMM.TOTAL.TOTAL.TOTAL.SOLIDS</t>
  </si>
  <si>
    <t>FEC.ktoe.FI.NMM.TOTAL.TOTAL.TOTAL.RFG</t>
  </si>
  <si>
    <t>FEC.ktoe.FI.NMM.TOTAL.TOTAL.TOTAL.LPG</t>
  </si>
  <si>
    <t>FEC.ktoe.FI.NMM.TOTAL.TOTAL.TOTAL.DIESEL</t>
  </si>
  <si>
    <t>FEC.ktoe.FI.NMM.TOTAL.TOTAL.TOTAL.RFO</t>
  </si>
  <si>
    <t>FEC.ktoe.FI.NMM.TOTAL.TOTAL.TOTAL.OTHER</t>
  </si>
  <si>
    <t>FEC.ktoe.FI.NMM.TOTAL.TOTAL.TOTAL.NG</t>
  </si>
  <si>
    <t>FEC.ktoe.FI.NMM.TOTAL.TOTAL.TOTAL.DERIVED</t>
  </si>
  <si>
    <t>FEC.ktoe.FI.NMM.TOTAL.TOTAL.TOTAL.BIOMASS_WASTE</t>
  </si>
  <si>
    <t>FEC.ktoe.FI.NMM.TOTAL.TOTAL.TOTAL.BIOGAS</t>
  </si>
  <si>
    <t>FEC.ktoe.FI.NMM.TOTAL.TOTAL.TOTAL.LIQBIO</t>
  </si>
  <si>
    <t>FEC.ktoe.FI.NMM.TOTAL.TOTAL.TOTAL.SOLAR</t>
  </si>
  <si>
    <t>FEC.ktoe.FI.NMM.TOTAL.TOTAL.TOTAL.GEO</t>
  </si>
  <si>
    <t>FEC.ktoe.FI.NMM.TOTAL.TOTAL.TOTAL.AMBIENT</t>
  </si>
  <si>
    <t>FEC.ktoe.FI.NMM.TOTAL.TOTAL.TOTAL.STEAM_DISTR</t>
  </si>
  <si>
    <t>FEC.ktoe.FI.NMM.TOTAL.TOTAL.TOTAL.ELEC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</si>
  <si>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</si>
  <si>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</si>
  <si>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</si>
  <si>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FEC.ktoe.FI.NMM.CEM.TOTAL.TOTAL.TOTAL</t>
  </si>
  <si>
    <t>FEC.ktoe.FI.NMM.CEM.LIGHT.GENERIC.ELEC</t>
  </si>
  <si>
    <t>FEC.ktoe.FI.NMM.CEM.AIRCOMP.GENERIC.ELEC</t>
  </si>
  <si>
    <t>FEC.ktoe.FI.NMM.CEM.MOTOR.GENERIC.ELEC</t>
  </si>
  <si>
    <t>FEC.ktoe.FI.NMM.CEM.FANS.GENERIC.ELEC</t>
  </si>
  <si>
    <t>FEC.ktoe.FI.NMM.CEM.LOW_ENTH.TOTAL.TOTAL</t>
  </si>
  <si>
    <t>FEC.ktoe.FI.NMM.CEM.LOW_ENTH.THERM.DIESEL_LIQBIO</t>
  </si>
  <si>
    <t>FEC.ktoe.FI.NMM.CEM.LOW_ENTH.THERM.NG_BIOGAS</t>
  </si>
  <si>
    <t>FEC.ktoe.FI.NMM.CEM.LOW_ENTH.THERM.SOLAR_GEO</t>
  </si>
  <si>
    <t>FEC.ktoe.FI.NMM.CEM.LOW_ENTH.HP.AMBIENT</t>
  </si>
  <si>
    <t>FEC.ktoe.FI.NMM.CEM.LOW_ENTH.THERM.ELEC</t>
  </si>
  <si>
    <t>Cement: Grinding, milling of raw material</t>
  </si>
  <si>
    <t>FEC.ktoe.FI.NMM.CEM.GRINDING_RAW.MECH.ELEC</t>
  </si>
  <si>
    <t>Cement: Pre-heating and pre-calcination</t>
  </si>
  <si>
    <t>FEC.ktoe.FI.NMM.CEM.PREHEAT.TOTAL.TOTAL</t>
  </si>
  <si>
    <t>FEC.ktoe.FI.NMM.CEM.PREHEAT.THERM.SOLIDS</t>
  </si>
  <si>
    <t>FEC.ktoe.FI.NMM.CEM.PREHEAT.THERM.LPG</t>
  </si>
  <si>
    <t>FEC.ktoe.FI.NMM.CEM.PREHEAT.THERM.DIESEL_LIQBIO</t>
  </si>
  <si>
    <t>FEC.ktoe.FI.NMM.CEM.PREHEAT.THERM.RFO</t>
  </si>
  <si>
    <t>FEC.ktoe.FI.NMM.CEM.PREHEAT.THERM.OTHER</t>
  </si>
  <si>
    <t>FEC.ktoe.FI.NMM.CEM.PREHEAT.THERM.NG_BIOGAS</t>
  </si>
  <si>
    <t>FEC.ktoe.FI.NMM.CEM.PREHEAT.THERM.BIOMASS_WASTE</t>
  </si>
  <si>
    <t>Cement: Clinker production (kilns)</t>
  </si>
  <si>
    <t>FEC.ktoe.FI.NMM.CEM.KILN.TOTAL.TOTAL</t>
  </si>
  <si>
    <t>FEC.ktoe.FI.NMM.CEM.KILN.THERM.SOLIDS</t>
  </si>
  <si>
    <t>FEC.ktoe.FI.NMM.CEM.KILN.THERM.LPG</t>
  </si>
  <si>
    <t>FEC.ktoe.FI.NMM.CEM.KILN.THERM.DIESEL_LIQBIO</t>
  </si>
  <si>
    <t>FEC.ktoe.FI.NMM.CEM.KILN.THERM.RFO</t>
  </si>
  <si>
    <t>FEC.ktoe.FI.NMM.CEM.KILN.THERM.OTHER</t>
  </si>
  <si>
    <t>FEC.ktoe.FI.NMM.CEM.KILN.THERM.NG_BIOGAS</t>
  </si>
  <si>
    <t>FEC.ktoe.FI.NMM.CEM.KILN.THERM.BIOMASS_WASTE</t>
  </si>
  <si>
    <t>Cement: Grinding, packaging and precasting</t>
  </si>
  <si>
    <t>Cement: Grinding, packaging and precasting (electricity)</t>
  </si>
  <si>
    <t>FEC.ktoe.FI.NMM.CEM.PRECAST.MECH.ELEC</t>
  </si>
  <si>
    <t>Cement: Precasting - Steam</t>
  </si>
  <si>
    <t>FEC.ktoe.FI.NMM.CEM.PRECAST_STEAM.TOTAL.TOTAL</t>
  </si>
  <si>
    <t>FEC.ktoe.FI.NMM.CEM.PRECAST_STEAM.STEAM.SOLIDS</t>
  </si>
  <si>
    <t>FEC.ktoe.FI.NMM.CEM.PRECAST_STEAM.STEAM.RFG</t>
  </si>
  <si>
    <t>FEC.ktoe.FI.NMM.CEM.PRECAST_STEAM.STEAM.LPG</t>
  </si>
  <si>
    <t>FEC.ktoe.FI.NMM.CEM.PRECAST_STEAM.STEAM.DIESEL_LIQBIO</t>
  </si>
  <si>
    <t>FEC.ktoe.FI.NMM.CEM.PRECAST_STEAM.STEAM.RFO</t>
  </si>
  <si>
    <t>FEC.ktoe.FI.NMM.CEM.PRECAST_STEAM.STEAM.OTHER</t>
  </si>
  <si>
    <t>FEC.ktoe.FI.NMM.CEM.PRECAST_STEAM.STEAM.NG_BIOGAS</t>
  </si>
  <si>
    <t>FEC.ktoe.FI.NMM.CEM.PRECAST_STEAM.STEAM.DERIVED</t>
  </si>
  <si>
    <t>FEC.ktoe.FI.NMM.CEM.PRECAST_STEAM.STEAM.BIOMASS_WASTE</t>
  </si>
  <si>
    <t>FEC.ktoe.FI.NMM.CEM.PRECAST_STEAM.STEAM.STEAM_DISTR</t>
  </si>
  <si>
    <t>FEC.ktoe.FI.NMM.CER.TOTAL.TOTAL.TOTAL</t>
  </si>
  <si>
    <t>FEC.ktoe.FI.NMM.CER.LIGHT.GENERIC.ELEC</t>
  </si>
  <si>
    <t>FEC.ktoe.FI.NMM.CER.AIRCOMP.GENERIC.ELEC</t>
  </si>
  <si>
    <t>FEC.ktoe.FI.NMM.CER.MOTOR.GENERIC.ELEC</t>
  </si>
  <si>
    <t>FEC.ktoe.FI.NMM.CER.FANS.GENERIC.ELEC</t>
  </si>
  <si>
    <t>FEC.ktoe.FI.NMM.CER.LOW_ENTH.TOTAL.TOTAL</t>
  </si>
  <si>
    <t>FEC.ktoe.FI.NMM.CER.LOW_ENTH.THERM.DIESEL_LIQBIO</t>
  </si>
  <si>
    <t>FEC.ktoe.FI.NMM.CER.LOW_ENTH.THERM.NG_BIOGAS</t>
  </si>
  <si>
    <t>FEC.ktoe.FI.NMM.CER.LOW_ENTH.THERM.SOLAR_GEO</t>
  </si>
  <si>
    <t>FEC.ktoe.FI.NMM.CER.LOW_ENTH.HP.AMBIENT</t>
  </si>
  <si>
    <t>FEC.ktoe.FI.NMM.CER.LOW_ENTH.THERM.ELEC</t>
  </si>
  <si>
    <t>Ceramics: Mixing of raw material</t>
  </si>
  <si>
    <t>FEC.ktoe.FI.NMM.CER.MIXING.MECH.ELEC</t>
  </si>
  <si>
    <t>Ceramics: Drying and sintering of raw material</t>
  </si>
  <si>
    <t>Ceramics: Thermal drying and sintering</t>
  </si>
  <si>
    <t>FEC.ktoe.FI.NMM.CER.DRYING.TOTAL.TOTAL</t>
  </si>
  <si>
    <t>FEC.ktoe.FI.NMM.CER.DRYING.THERM.SOLIDS</t>
  </si>
  <si>
    <t>FEC.ktoe.FI.NMM.CER.DRYING.THERM.LPG</t>
  </si>
  <si>
    <t>FEC.ktoe.FI.NMM.CER.DRYING.THERM.DIESEL_LIQBIO</t>
  </si>
  <si>
    <t>FEC.ktoe.FI.NMM.CER.DRYING.THERM.RFO</t>
  </si>
  <si>
    <t>FEC.ktoe.FI.NMM.CER.DRYING.THERM.NG_BIOGAS</t>
  </si>
  <si>
    <t>Ceramics: Steam drying and sintering</t>
  </si>
  <si>
    <t>FEC.ktoe.FI.NMM.CER.DRYING_STEAM.TOTAL.TOTAL</t>
  </si>
  <si>
    <t>FEC.ktoe.FI.NMM.CER.DRYING_STEAM.STEAM.SOLIDS</t>
  </si>
  <si>
    <t>FEC.ktoe.FI.NMM.CER.DRYING_STEAM.STEAM.RFG</t>
  </si>
  <si>
    <t>FEC.ktoe.FI.NMM.CER.DRYING_STEAM.STEAM.LPG</t>
  </si>
  <si>
    <t>FEC.ktoe.FI.NMM.CER.DRYING_STEAM.STEAM.DIESEL_LIQBIO</t>
  </si>
  <si>
    <t>FEC.ktoe.FI.NMM.CER.DRYING_STEAM.STEAM.RFO</t>
  </si>
  <si>
    <t>FEC.ktoe.FI.NMM.CER.DRYING_STEAM.STEAM.OTHER</t>
  </si>
  <si>
    <t>FEC.ktoe.FI.NMM.CER.DRYING_STEAM.STEAM.NG_BIOGAS</t>
  </si>
  <si>
    <t>FEC.ktoe.FI.NMM.CER.DRYING_STEAM.STEAM.DERIVED</t>
  </si>
  <si>
    <t>FEC.ktoe.FI.NMM.CER.DRYING_STEAM.STEAM.BIOMASS_WASTE</t>
  </si>
  <si>
    <t>FEC.ktoe.FI.NMM.CER.DRYING_STEAM.STEAM.STEAM_DISTR</t>
  </si>
  <si>
    <t>Ceramics: Microwave drying and sintering</t>
  </si>
  <si>
    <t>FEC.ktoe.FI.NMM.CER.DRYING_MICROW.MICROW.ELEC</t>
  </si>
  <si>
    <t>Ceramics: Primary production process</t>
  </si>
  <si>
    <t>Ceramics: Thermal kiln</t>
  </si>
  <si>
    <t>FEC.ktoe.FI.NMM.CER.KILN_THERM.TOTAL.TOTAL</t>
  </si>
  <si>
    <t>FEC.ktoe.FI.NMM.CER.KILN_THERM.THERM.SOLIDS</t>
  </si>
  <si>
    <t>FEC.ktoe.FI.NMM.CER.KILN_THERM.THERM.LPG</t>
  </si>
  <si>
    <t>FEC.ktoe.FI.NMM.CER.KILN_THERM.THERM.DIESEL_LIQBIO</t>
  </si>
  <si>
    <t>FEC.ktoe.FI.NMM.CER.KILN_THERM.THERM.RFO</t>
  </si>
  <si>
    <t>FEC.ktoe.FI.NMM.CER.KILN_THERM.THERM.OTHER</t>
  </si>
  <si>
    <t>FEC.ktoe.FI.NMM.CER.KILN_THERM.THERM.NG_BIOGAS</t>
  </si>
  <si>
    <t>FEC.ktoe.FI.NMM.CER.KILN_THERM.THERM.BIOMASS_WASTE</t>
  </si>
  <si>
    <t>Ceramics: Electric kiln</t>
  </si>
  <si>
    <t>FEC.ktoe.FI.NMM.CER.KILN_ELEC.ELEC.ELEC</t>
  </si>
  <si>
    <t>Ceramics: Product finishing</t>
  </si>
  <si>
    <t>Ceramics: Thermal furnace</t>
  </si>
  <si>
    <t>FEC.ktoe.FI.NMM.CER.FINISHING.TOTAL.TOTAL</t>
  </si>
  <si>
    <t>FEC.ktoe.FI.NMM.CER.FINISHING.THERM.SOLIDS</t>
  </si>
  <si>
    <t>FEC.ktoe.FI.NMM.CER.FINISHING.THERM.LPG</t>
  </si>
  <si>
    <t>FEC.ktoe.FI.NMM.CER.FINISHING.THERM.DIESEL_LIQBIO</t>
  </si>
  <si>
    <t>FEC.ktoe.FI.NMM.CER.FINISHING.THERM.RFO</t>
  </si>
  <si>
    <t>FEC.ktoe.FI.NMM.CER.FINISHING.THERM.NG_BIOGAS</t>
  </si>
  <si>
    <t>Ceramics: Electric furnace</t>
  </si>
  <si>
    <t>FEC.ktoe.FI.NMM.CER.FINISHING_ELEC.ELEC.ELEC</t>
  </si>
  <si>
    <t>FEC.ktoe.FI.NMM.GLASS.TOTAL.TOTAL.TOTAL</t>
  </si>
  <si>
    <t>FEC.ktoe.FI.NMM.GLASS.LIGHT.GENERIC.ELEC</t>
  </si>
  <si>
    <t>FEC.ktoe.FI.NMM.GLASS.AIRCOMP.GENERIC.ELEC</t>
  </si>
  <si>
    <t>FEC.ktoe.FI.NMM.GLASS.MOTOR.GENERIC.ELEC</t>
  </si>
  <si>
    <t>FEC.ktoe.FI.NMM.GLASS.FANS.GENERIC.ELEC</t>
  </si>
  <si>
    <t>FEC.ktoe.FI.NMM.GLASS.LOW_ENTH.TOTAL.TOTAL</t>
  </si>
  <si>
    <t>FEC.ktoe.FI.NMM.GLASS.LOW_ENTH.THERM.DIESEL_LIQBIO</t>
  </si>
  <si>
    <t>FEC.ktoe.FI.NMM.GLASS.LOW_ENTH.THERM.NG_BIOGAS</t>
  </si>
  <si>
    <t>FEC.ktoe.FI.NMM.GLASS.LOW_ENTH.THERM.SOLAR_GEO</t>
  </si>
  <si>
    <t>FEC.ktoe.FI.NMM.GLASS.LOW_ENTH.HP.AMBIENT</t>
  </si>
  <si>
    <t>FEC.ktoe.FI.NMM.GLASS.LOW_ENTH.THERM.ELEC</t>
  </si>
  <si>
    <t>Glass: Melting tank</t>
  </si>
  <si>
    <t>Glass: Thermal melting tank</t>
  </si>
  <si>
    <t>FEC.ktoe.FI.NMM.GLASS.MELTING.TOTAL.TOTAL</t>
  </si>
  <si>
    <t>FEC.ktoe.FI.NMM.GLASS.MELTING.THERM.SOLIDS</t>
  </si>
  <si>
    <t>FEC.ktoe.FI.NMM.GLASS.MELTING.THERM.LPG</t>
  </si>
  <si>
    <t>FEC.ktoe.FI.NMM.GLASS.MELTING.THERM.DIESEL_LIQBIO</t>
  </si>
  <si>
    <t>FEC.ktoe.FI.NMM.GLASS.MELTING.THERM.RFO</t>
  </si>
  <si>
    <t>FEC.ktoe.FI.NMM.GLASS.MELTING.THERM.NG_BIOGAS</t>
  </si>
  <si>
    <t>Glass: Electric melting tank</t>
  </si>
  <si>
    <t>FEC.ktoe.FI.NMM.GLASS.MELTING_ELEC.ELEC.ELEC</t>
  </si>
  <si>
    <t>Glass: Forming</t>
  </si>
  <si>
    <t>FEC.ktoe.FI.NMM.GLASS.FORMING.ELEC.ELEC</t>
  </si>
  <si>
    <t>Glass: Annealing</t>
  </si>
  <si>
    <t>Glass: Annealing - thermal</t>
  </si>
  <si>
    <t>FEC.ktoe.FI.NMM.GLASS.ANNEALING.TOTAL.TOTAL</t>
  </si>
  <si>
    <t>FEC.ktoe.FI.NMM.GLASS.ANNEALING.THERM.SOLIDS</t>
  </si>
  <si>
    <t>FEC.ktoe.FI.NMM.GLASS.ANNEALING.THERM.LPG</t>
  </si>
  <si>
    <t>FEC.ktoe.FI.NMM.GLASS.ANNEALING.THERM.DIESEL_LIQBIO</t>
  </si>
  <si>
    <t>FEC.ktoe.FI.NMM.GLASS.ANNEALING.THERM.RFO</t>
  </si>
  <si>
    <t>FEC.ktoe.FI.NMM.GLASS.ANNEALING.THERM.NG_BIOGAS</t>
  </si>
  <si>
    <t>Glass: Annealing - electric</t>
  </si>
  <si>
    <t>FEC.ktoe.FI.NMM.GLASS.ANNEALING_ELEC.ELEC.ELEC</t>
  </si>
  <si>
    <t>Glass: Finishing processes</t>
  </si>
  <si>
    <t>FEC.ktoe.FI.NMM.GLASS.FINISHING.ELEC.ELEC</t>
  </si>
  <si>
    <t>Cement: Grinding, packaging - electric</t>
  </si>
  <si>
    <t>Cement: Precasting - steam</t>
  </si>
  <si>
    <t>UED.ktoe.FI.NMM.CEM.TOTAL.TOTAL.TOTAL</t>
  </si>
  <si>
    <t>UED.ktoe.FI.NMM.CEM.LIGHT.GENERIC.ELEC</t>
  </si>
  <si>
    <t>UED.ktoe.FI.NMM.CEM.AIRCOMP.GENERIC.ELEC</t>
  </si>
  <si>
    <t>UED.ktoe.FI.NMM.CEM.MOTOR.GENERIC.ELEC</t>
  </si>
  <si>
    <t>UED.ktoe.FI.NMM.CEM.FANS.GENERIC.ELEC</t>
  </si>
  <si>
    <t>UED.ktoe.FI.NMM.CEM.LOW_ENTH.TOTAL.TOTAL</t>
  </si>
  <si>
    <t>UED.ktoe.FI.NMM.CEM.LOW_ENTH.THERM.DIESEL_LIQBIO</t>
  </si>
  <si>
    <t>UED.ktoe.FI.NMM.CEM.LOW_ENTH.THERM.NG_BIOGAS</t>
  </si>
  <si>
    <t>UED.ktoe.FI.NMM.CEM.LOW_ENTH.THERM.SOLAR_GEO</t>
  </si>
  <si>
    <t>UED.ktoe.FI.NMM.CEM.LOW_ENTH.HP.AMBIENT</t>
  </si>
  <si>
    <t>UED.ktoe.FI.NMM.CEM.LOW_ENTH.THERM.ELEC</t>
  </si>
  <si>
    <t>UED.ktoe.FI.NMM.CEM.GRINDING_RAW.MECH.ELEC</t>
  </si>
  <si>
    <t>UED.ktoe.FI.NMM.CEM.PREHEAT.TOTAL.TOTAL</t>
  </si>
  <si>
    <t>UED.ktoe.FI.NMM.CEM.PREHEAT.THERM.SOLIDS</t>
  </si>
  <si>
    <t>UED.ktoe.FI.NMM.CEM.PREHEAT.THERM.LPG</t>
  </si>
  <si>
    <t>UED.ktoe.FI.NMM.CEM.PREHEAT.THERM.DIESEL_LIQBIO</t>
  </si>
  <si>
    <t>UED.ktoe.FI.NMM.CEM.PREHEAT.THERM.RFO</t>
  </si>
  <si>
    <t>UED.ktoe.FI.NMM.CEM.PREHEAT.THERM.OTHER</t>
  </si>
  <si>
    <t>UED.ktoe.FI.NMM.CEM.PREHEAT.THERM.NG_BIOGAS</t>
  </si>
  <si>
    <t>UED.ktoe.FI.NMM.CEM.PREHEAT.THERM.BIOMASS_WASTE</t>
  </si>
  <si>
    <t>UED.ktoe.FI.NMM.CEM.KILN.TOTAL.TOTAL</t>
  </si>
  <si>
    <t>UED.ktoe.FI.NMM.CEM.KILN.THERM.SOLIDS</t>
  </si>
  <si>
    <t>UED.ktoe.FI.NMM.CEM.KILN.THERM.LPG</t>
  </si>
  <si>
    <t>UED.ktoe.FI.NMM.CEM.KILN.THERM.DIESEL_LIQBIO</t>
  </si>
  <si>
    <t>UED.ktoe.FI.NMM.CEM.KILN.THERM.RFO</t>
  </si>
  <si>
    <t>UED.ktoe.FI.NMM.CEM.KILN.THERM.OTHER</t>
  </si>
  <si>
    <t>UED.ktoe.FI.NMM.CEM.KILN.THERM.NG_BIOGAS</t>
  </si>
  <si>
    <t>UED.ktoe.FI.NMM.CEM.KILN.THERM.BIOMASS_WASTE</t>
  </si>
  <si>
    <t>UED.ktoe.FI.NMM.CEM.PRECAST.MECH.ELEC</t>
  </si>
  <si>
    <t>UED.ktoe.FI.NMM.CEM.PRECAST_STEAM.TOTAL.TOTAL</t>
  </si>
  <si>
    <t>UED.ktoe.FI.NMM.CEM.PRECAST_STEAM.STEAM.SOLIDS</t>
  </si>
  <si>
    <t>UED.ktoe.FI.NMM.CEM.PRECAST_STEAM.STEAM.RFG</t>
  </si>
  <si>
    <t>UED.ktoe.FI.NMM.CEM.PRECAST_STEAM.STEAM.LPG</t>
  </si>
  <si>
    <t>UED.ktoe.FI.NMM.CEM.PRECAST_STEAM.STEAM.DIESEL_LIQBIO</t>
  </si>
  <si>
    <t>UED.ktoe.FI.NMM.CEM.PRECAST_STEAM.STEAM.RFO</t>
  </si>
  <si>
    <t>UED.ktoe.FI.NMM.CEM.PRECAST_STEAM.STEAM.OTHER</t>
  </si>
  <si>
    <t>UED.ktoe.FI.NMM.CEM.PRECAST_STEAM.STEAM.NG_BIOGAS</t>
  </si>
  <si>
    <t>UED.ktoe.FI.NMM.CEM.PRECAST_STEAM.STEAM.DERIVED</t>
  </si>
  <si>
    <t>UED.ktoe.FI.NMM.CEM.PRECAST_STEAM.STEAM.BIOMASS_WASTE</t>
  </si>
  <si>
    <t>UED.ktoe.FI.NMM.CEM.PRECAST_STEAM.STEAM.STEAM_DISTR</t>
  </si>
  <si>
    <t>UED.ktoe.FI.NMM.CER.TOTAL.TOTAL.TOTAL</t>
  </si>
  <si>
    <t>UED.ktoe.FI.NMM.CER.LIGHT.GENERIC.ELEC</t>
  </si>
  <si>
    <t>UED.ktoe.FI.NMM.CER.AIRCOMP.GENERIC.ELEC</t>
  </si>
  <si>
    <t>UED.ktoe.FI.NMM.CER.MOTOR.GENERIC.ELEC</t>
  </si>
  <si>
    <t>UED.ktoe.FI.NMM.CER.FANS.GENERIC.ELEC</t>
  </si>
  <si>
    <t>UED.ktoe.FI.NMM.CER.LOW_ENTH.TOTAL.TOTAL</t>
  </si>
  <si>
    <t>UED.ktoe.FI.NMM.CER.LOW_ENTH.THERM.DIESEL_LIQBIO</t>
  </si>
  <si>
    <t>UED.ktoe.FI.NMM.CER.LOW_ENTH.THERM.NG_BIOGAS</t>
  </si>
  <si>
    <t>UED.ktoe.FI.NMM.CER.LOW_ENTH.THERM.SOLAR_GEO</t>
  </si>
  <si>
    <t>UED.ktoe.FI.NMM.CER.LOW_ENTH.HP.AMBIENT</t>
  </si>
  <si>
    <t>UED.ktoe.FI.NMM.CER.LOW_ENTH.THERM.ELEC</t>
  </si>
  <si>
    <t>UED.ktoe.FI.NMM.CER.MIXING.MECH.ELEC</t>
  </si>
  <si>
    <t>UED.ktoe.FI.NMM.CER.DRYING.TOTAL.TOTAL</t>
  </si>
  <si>
    <t>UED.ktoe.FI.NMM.CER.DRYING.THERM.SOLIDS</t>
  </si>
  <si>
    <t>UED.ktoe.FI.NMM.CER.DRYING.THERM.LPG</t>
  </si>
  <si>
    <t>UED.ktoe.FI.NMM.CER.DRYING.THERM.DIESEL_LIQBIO</t>
  </si>
  <si>
    <t>UED.ktoe.FI.NMM.CER.DRYING.THERM.RFO</t>
  </si>
  <si>
    <t>UED.ktoe.FI.NMM.CER.DRYING.THERM.NG_BIOGAS</t>
  </si>
  <si>
    <t>UED.ktoe.FI.NMM.CER.DRYING_STEAM.TOTAL.TOTAL</t>
  </si>
  <si>
    <t>UED.ktoe.FI.NMM.CER.DRYING_STEAM.STEAM.SOLIDS</t>
  </si>
  <si>
    <t>UED.ktoe.FI.NMM.CER.DRYING_STEAM.STEAM.RFG</t>
  </si>
  <si>
    <t>UED.ktoe.FI.NMM.CER.DRYING_STEAM.STEAM.LPG</t>
  </si>
  <si>
    <t>UED.ktoe.FI.NMM.CER.DRYING_STEAM.STEAM.DIESEL_LIQBIO</t>
  </si>
  <si>
    <t>UED.ktoe.FI.NMM.CER.DRYING_STEAM.STEAM.RFO</t>
  </si>
  <si>
    <t>UED.ktoe.FI.NMM.CER.DRYING_STEAM.STEAM.OTHER</t>
  </si>
  <si>
    <t>UED.ktoe.FI.NMM.CER.DRYING_STEAM.STEAM.NG_BIOGAS</t>
  </si>
  <si>
    <t>UED.ktoe.FI.NMM.CER.DRYING_STEAM.STEAM.DERIVED</t>
  </si>
  <si>
    <t>UED.ktoe.FI.NMM.CER.DRYING_STEAM.STEAM.BIOMASS_WASTE</t>
  </si>
  <si>
    <t>UED.ktoe.FI.NMM.CER.DRYING_STEAM.STEAM.STEAM_DISTR</t>
  </si>
  <si>
    <t>UED.ktoe.FI.NMM.CER.DRYING_MICROW.MICROW.ELEC</t>
  </si>
  <si>
    <t>UED.ktoe.FI.NMM.CER.KILN_THERM.TOTAL.TOTAL</t>
  </si>
  <si>
    <t>UED.ktoe.FI.NMM.CER.KILN_THERM.THERM.SOLIDS</t>
  </si>
  <si>
    <t>UED.ktoe.FI.NMM.CER.KILN_THERM.THERM.LPG</t>
  </si>
  <si>
    <t>UED.ktoe.FI.NMM.CER.KILN_THERM.THERM.DIESEL_LIQBIO</t>
  </si>
  <si>
    <t>UED.ktoe.FI.NMM.CER.KILN_THERM.THERM.RFO</t>
  </si>
  <si>
    <t>UED.ktoe.FI.NMM.CER.KILN_THERM.THERM.OTHER</t>
  </si>
  <si>
    <t>UED.ktoe.FI.NMM.CER.KILN_THERM.THERM.NG_BIOGAS</t>
  </si>
  <si>
    <t>UED.ktoe.FI.NMM.CER.KILN_THERM.THERM.BIOMASS_WASTE</t>
  </si>
  <si>
    <t>UED.ktoe.FI.NMM.CER.KILN_ELEC.ELEC.ELEC</t>
  </si>
  <si>
    <t>UED.ktoe.FI.NMM.CER.FINISHING.TOTAL.TOTAL</t>
  </si>
  <si>
    <t>UED.ktoe.FI.NMM.CER.FINISHING.THERM.SOLIDS</t>
  </si>
  <si>
    <t>UED.ktoe.FI.NMM.CER.FINISHING.THERM.LPG</t>
  </si>
  <si>
    <t>UED.ktoe.FI.NMM.CER.FINISHING.THERM.DIESEL_LIQBIO</t>
  </si>
  <si>
    <t>UED.ktoe.FI.NMM.CER.FINISHING.THERM.RFO</t>
  </si>
  <si>
    <t>UED.ktoe.FI.NMM.CER.FINISHING.THERM.NG_BIOGAS</t>
  </si>
  <si>
    <t>UED.ktoe.FI.NMM.CER.FINISHING_ELEC.ELEC.ELEC</t>
  </si>
  <si>
    <t>UED.ktoe.FI.NMM.GLASS.TOTAL.TOTAL.TOTAL</t>
  </si>
  <si>
    <t>UED.ktoe.FI.NMM.GLASS.LIGHT.GENERIC.ELEC</t>
  </si>
  <si>
    <t>UED.ktoe.FI.NMM.GLASS.AIRCOMP.GENERIC.ELEC</t>
  </si>
  <si>
    <t>UED.ktoe.FI.NMM.GLASS.MOTOR.GENERIC.ELEC</t>
  </si>
  <si>
    <t>UED.ktoe.FI.NMM.GLASS.FANS.GENERIC.ELEC</t>
  </si>
  <si>
    <t>UED.ktoe.FI.NMM.GLASS.LOW_ENTH.TOTAL.TOTAL</t>
  </si>
  <si>
    <t>UED.ktoe.FI.NMM.GLASS.LOW_ENTH.THERM.DIESEL_LIQBIO</t>
  </si>
  <si>
    <t>UED.ktoe.FI.NMM.GLASS.LOW_ENTH.THERM.NG_BIOGAS</t>
  </si>
  <si>
    <t>UED.ktoe.FI.NMM.GLASS.LOW_ENTH.THERM.SOLAR_GEO</t>
  </si>
  <si>
    <t>UED.ktoe.FI.NMM.GLASS.LOW_ENTH.HP.AMBIENT</t>
  </si>
  <si>
    <t>UED.ktoe.FI.NMM.GLASS.LOW_ENTH.THERM.ELEC</t>
  </si>
  <si>
    <t>UED.ktoe.FI.NMM.GLASS.MELTING.TOTAL.TOTAL</t>
  </si>
  <si>
    <t>UED.ktoe.FI.NMM.GLASS.MELTING.THERM.SOLIDS</t>
  </si>
  <si>
    <t>UED.ktoe.FI.NMM.GLASS.MELTING.THERM.LPG</t>
  </si>
  <si>
    <t>UED.ktoe.FI.NMM.GLASS.MELTING.THERM.DIESEL_LIQBIO</t>
  </si>
  <si>
    <t>UED.ktoe.FI.NMM.GLASS.MELTING.THERM.RFO</t>
  </si>
  <si>
    <t>UED.ktoe.FI.NMM.GLASS.MELTING.THERM.NG_BIOGAS</t>
  </si>
  <si>
    <t>UED.ktoe.FI.NMM.GLASS.MELTING_ELEC.ELEC.ELEC</t>
  </si>
  <si>
    <t>UED.ktoe.FI.NMM.GLASS.FORMING.ELEC.ELEC</t>
  </si>
  <si>
    <t>UED.ktoe.FI.NMM.GLASS.ANNEALING.TOTAL.TOTAL</t>
  </si>
  <si>
    <t>UED.ktoe.FI.NMM.GLASS.ANNEALING.THERM.SOLIDS</t>
  </si>
  <si>
    <t>UED.ktoe.FI.NMM.GLASS.ANNEALING.THERM.LPG</t>
  </si>
  <si>
    <t>UED.ktoe.FI.NMM.GLASS.ANNEALING.THERM.DIESEL_LIQBIO</t>
  </si>
  <si>
    <t>UED.ktoe.FI.NMM.GLASS.ANNEALING.THERM.RFO</t>
  </si>
  <si>
    <t>UED.ktoe.FI.NMM.GLASS.ANNEALING.THERM.NG_BIOGAS</t>
  </si>
  <si>
    <t>UED.ktoe.FI.NMM.GLASS.ANNEALING_ELEC.ELEC.ELEC</t>
  </si>
  <si>
    <t>UED.ktoe.FI.NMM.GLASS.FINISHING.ELEC.ELEC</t>
  </si>
  <si>
    <t>FUEL_EMI.ktCO2.FI.NMM.CEM.LIGHT.GENERIC.ELEC</t>
  </si>
  <si>
    <t>FUEL_EMI.ktCO2.FI.NMM.CEM.AIRCOMP.GENERIC.ELEC</t>
  </si>
  <si>
    <t>FUEL_EMI.ktCO2.FI.NMM.CEM.MOTOR.GENERIC.ELEC</t>
  </si>
  <si>
    <t>FUEL_EMI.ktCO2.FI.NMM.CEM.FANS.GENERIC.ELEC</t>
  </si>
  <si>
    <t>FUEL_EMI.ktCO2.FI.NMM.CEM.LOW_ENTH.TOTAL.TOTAL</t>
  </si>
  <si>
    <t>FUEL_EMI.ktCO2.FI.NMM.CEM.LOW_ENTH.THERM.DIESEL_LIQBIO</t>
  </si>
  <si>
    <t>FUEL_EMI.ktCO2.FI.NMM.CEM.LOW_ENTH.THERM.NG_BIOGAS</t>
  </si>
  <si>
    <t>FUEL_EMI.ktCO2.FI.NMM.CEM.LOW_ENTH.THERM.SOLAR_GEO</t>
  </si>
  <si>
    <t>FUEL_EMI.ktCO2.FI.NMM.CEM.LOW_ENTH.HP.AMBIENT</t>
  </si>
  <si>
    <t>FUEL_EMI.ktCO2.FI.NMM.CEM.LOW_ENTH.THERM.ELEC</t>
  </si>
  <si>
    <t>FUEL_EMI.ktCO2.FI.NMM.CEM.GRINDING_RAW.MECH.ELEC</t>
  </si>
  <si>
    <t>FUEL_EMI.ktCO2.FI.NMM.CEM.PREHEAT.TOTAL.TOTAL</t>
  </si>
  <si>
    <t>FUEL_EMI.ktCO2.FI.NMM.CEM.PREHEAT.THERM.SOLIDS</t>
  </si>
  <si>
    <t>FUEL_EMI.ktCO2.FI.NMM.CEM.PREHEAT.THERM.LPG</t>
  </si>
  <si>
    <t>FUEL_EMI.ktCO2.FI.NMM.CEM.PREHEAT.THERM.DIESEL_LIQBIO</t>
  </si>
  <si>
    <t>FUEL_EMI.ktCO2.FI.NMM.CEM.PREHEAT.THERM.RFO</t>
  </si>
  <si>
    <t>FUEL_EMI.ktCO2.FI.NMM.CEM.PREHEAT.THERM.OTHER</t>
  </si>
  <si>
    <t>FUEL_EMI.ktCO2.FI.NMM.CEM.PREHEAT.THERM.NG_BIOGAS</t>
  </si>
  <si>
    <t>FUEL_EMI.ktCO2.FI.NMM.CEM.PREHEAT.THERM.BIOMASS_WASTE</t>
  </si>
  <si>
    <t>FUEL_EMI.ktCO2.FI.NMM.CEM.KILN.TOTAL.TOTAL</t>
  </si>
  <si>
    <t>FUEL_EMI.ktCO2.FI.NMM.CEM.KILN.THERM.SOLIDS</t>
  </si>
  <si>
    <t>FUEL_EMI.ktCO2.FI.NMM.CEM.KILN.THERM.LPG</t>
  </si>
  <si>
    <t>FUEL_EMI.ktCO2.FI.NMM.CEM.KILN.THERM.DIESEL_LIQBIO</t>
  </si>
  <si>
    <t>FUEL_EMI.ktCO2.FI.NMM.CEM.KILN.THERM.RFO</t>
  </si>
  <si>
    <t>FUEL_EMI.ktCO2.FI.NMM.CEM.KILN.THERM.OTHER</t>
  </si>
  <si>
    <t>FUEL_EMI.ktCO2.FI.NMM.CEM.KILN.THERM.NG_BIOGAS</t>
  </si>
  <si>
    <t>FUEL_EMI.ktCO2.FI.NMM.CEM.KILN.THERM.BIOMASS_WASTE</t>
  </si>
  <si>
    <t>FUEL_EMI.ktCO2.FI.NMM.CEM.PRECAST.MECH.ELEC</t>
  </si>
  <si>
    <t>FUEL_EMI.ktCO2.FI.NMM.CEM.PRECAST_STEAM.TOTAL.TOTAL</t>
  </si>
  <si>
    <t>FUEL_EMI.ktCO2.FI.NMM.CEM.PRECAST_STEAM.STEAM.SOLIDS</t>
  </si>
  <si>
    <t>FUEL_EMI.ktCO2.FI.NMM.CEM.PRECAST_STEAM.STEAM.RFG</t>
  </si>
  <si>
    <t>FUEL_EMI.ktCO2.FI.NMM.CEM.PRECAST_STEAM.STEAM.LPG</t>
  </si>
  <si>
    <t>FUEL_EMI.ktCO2.FI.NMM.CEM.PRECAST_STEAM.STEAM.DIESEL_LIQBIO</t>
  </si>
  <si>
    <t>FUEL_EMI.ktCO2.FI.NMM.CEM.PRECAST_STEAM.STEAM.RFO</t>
  </si>
  <si>
    <t>FUEL_EMI.ktCO2.FI.NMM.CEM.PRECAST_STEAM.STEAM.OTHER</t>
  </si>
  <si>
    <t>FUEL_EMI.ktCO2.FI.NMM.CEM.PRECAST_STEAM.STEAM.NG_BIOGAS</t>
  </si>
  <si>
    <t>FUEL_EMI.ktCO2.FI.NMM.CEM.PRECAST_STEAM.STEAM.DERIVED</t>
  </si>
  <si>
    <t>FUEL_EMI.ktCO2.FI.NMM.CEM.PRECAST_STEAM.STEAM.BIOMASS_WASTE</t>
  </si>
  <si>
    <t>FUEL_EMI.ktCO2.FI.NMM.CEM.PRECAST_STEAM.STEAM.STEAM_DISTR</t>
  </si>
  <si>
    <t>PROCESS_EMI.ktCO2.FI.NMM.CEM</t>
  </si>
  <si>
    <t>FUEL_EMI.ktCO2.FI.NMM.CER.LIGHT.GENERIC.ELEC</t>
  </si>
  <si>
    <t>FUEL_EMI.ktCO2.FI.NMM.CER.AIRCOMP.GENERIC.ELEC</t>
  </si>
  <si>
    <t>FUEL_EMI.ktCO2.FI.NMM.CER.MOTOR.GENERIC.ELEC</t>
  </si>
  <si>
    <t>FUEL_EMI.ktCO2.FI.NMM.CER.FANS.GENERIC.ELEC</t>
  </si>
  <si>
    <t>FUEL_EMI.ktCO2.FI.NMM.CER.LOW_ENTH.TOTAL.TOTAL</t>
  </si>
  <si>
    <t>FUEL_EMI.ktCO2.FI.NMM.CER.LOW_ENTH.THERM.DIESEL_LIQBIO</t>
  </si>
  <si>
    <t>FUEL_EMI.ktCO2.FI.NMM.CER.LOW_ENTH.THERM.NG_BIOGAS</t>
  </si>
  <si>
    <t>FUEL_EMI.ktCO2.FI.NMM.CER.LOW_ENTH.THERM.SOLAR_GEO</t>
  </si>
  <si>
    <t>FUEL_EMI.ktCO2.FI.NMM.CER.LOW_ENTH.HP.AMBIENT</t>
  </si>
  <si>
    <t>FUEL_EMI.ktCO2.FI.NMM.CER.LOW_ENTH.THERM.ELEC</t>
  </si>
  <si>
    <t>FUEL_EMI.ktCO2.FI.NMM.CER.MIXING.MECH.ELEC</t>
  </si>
  <si>
    <t>FUEL_EMI.ktCO2.FI.NMM.CER.DRYING.TOTAL.TOTAL</t>
  </si>
  <si>
    <t>FUEL_EMI.ktCO2.FI.NMM.CER.DRYING.THERM.SOLIDS</t>
  </si>
  <si>
    <t>FUEL_EMI.ktCO2.FI.NMM.CER.DRYING.THERM.LPG</t>
  </si>
  <si>
    <t>FUEL_EMI.ktCO2.FI.NMM.CER.DRYING.THERM.DIESEL_LIQBIO</t>
  </si>
  <si>
    <t>FUEL_EMI.ktCO2.FI.NMM.CER.DRYING.THERM.RFO</t>
  </si>
  <si>
    <t>FUEL_EMI.ktCO2.FI.NMM.CER.DRYING.THERM.NG_BIOGAS</t>
  </si>
  <si>
    <t>FUEL_EMI.ktCO2.FI.NMM.CER.DRYING_STEAM.TOTAL.TOTAL</t>
  </si>
  <si>
    <t>FUEL_EMI.ktCO2.FI.NMM.CER.DRYING_STEAM.STEAM.SOLIDS</t>
  </si>
  <si>
    <t>FUEL_EMI.ktCO2.FI.NMM.CER.DRYING_STEAM.STEAM.RFG</t>
  </si>
  <si>
    <t>FUEL_EMI.ktCO2.FI.NMM.CER.DRYING_STEAM.STEAM.LPG</t>
  </si>
  <si>
    <t>FUEL_EMI.ktCO2.FI.NMM.CER.DRYING_STEAM.STEAM.DIESEL_LIQBIO</t>
  </si>
  <si>
    <t>FUEL_EMI.ktCO2.FI.NMM.CER.DRYING_STEAM.STEAM.RFO</t>
  </si>
  <si>
    <t>FUEL_EMI.ktCO2.FI.NMM.CER.DRYING_STEAM.STEAM.OTHER</t>
  </si>
  <si>
    <t>FUEL_EMI.ktCO2.FI.NMM.CER.DRYING_STEAM.STEAM.NG_BIOGAS</t>
  </si>
  <si>
    <t>FUEL_EMI.ktCO2.FI.NMM.CER.DRYING_STEAM.STEAM.DERIVED</t>
  </si>
  <si>
    <t>FUEL_EMI.ktCO2.FI.NMM.CER.DRYING_STEAM.STEAM.BIOMASS_WASTE</t>
  </si>
  <si>
    <t>FUEL_EMI.ktCO2.FI.NMM.CER.DRYING_STEAM.STEAM.STEAM_DISTR</t>
  </si>
  <si>
    <t>FUEL_EMI.ktCO2.FI.NMM.CER.DRYING_MICROW.MICROW.ELEC</t>
  </si>
  <si>
    <t>FUEL_EMI.ktCO2.FI.NMM.CER.KILN_THERM.TOTAL.TOTAL</t>
  </si>
  <si>
    <t>FUEL_EMI.ktCO2.FI.NMM.CER.KILN_THERM.THERM.SOLIDS</t>
  </si>
  <si>
    <t>FUEL_EMI.ktCO2.FI.NMM.CER.KILN_THERM.THERM.LPG</t>
  </si>
  <si>
    <t>FUEL_EMI.ktCO2.FI.NMM.CER.KILN_THERM.THERM.DIESEL_LIQBIO</t>
  </si>
  <si>
    <t>FUEL_EMI.ktCO2.FI.NMM.CER.KILN_THERM.THERM.RFO</t>
  </si>
  <si>
    <t>FUEL_EMI.ktCO2.FI.NMM.CER.KILN_THERM.THERM.OTHER</t>
  </si>
  <si>
    <t>FUEL_EMI.ktCO2.FI.NMM.CER.KILN_THERM.THERM.NG_BIOGAS</t>
  </si>
  <si>
    <t>FUEL_EMI.ktCO2.FI.NMM.CER.KILN_THERM.THERM.BIOMASS_WASTE</t>
  </si>
  <si>
    <t>FUEL_EMI.ktCO2.FI.NMM.CER.KILN_ELEC.ELEC.ELEC</t>
  </si>
  <si>
    <t>FUEL_EMI.ktCO2.FI.NMM.CER.FINISHING.TOTAL.TOTAL</t>
  </si>
  <si>
    <t>FUEL_EMI.ktCO2.FI.NMM.CER.FINISHING.THERM.SOLIDS</t>
  </si>
  <si>
    <t>FUEL_EMI.ktCO2.FI.NMM.CER.FINISHING.THERM.LPG</t>
  </si>
  <si>
    <t>FUEL_EMI.ktCO2.FI.NMM.CER.FINISHING.THERM.DIESEL_LIQBIO</t>
  </si>
  <si>
    <t>FUEL_EMI.ktCO2.FI.NMM.CER.FINISHING.THERM.RFO</t>
  </si>
  <si>
    <t>FUEL_EMI.ktCO2.FI.NMM.CER.FINISHING.THERM.NG_BIOGAS</t>
  </si>
  <si>
    <t>FUEL_EMI.ktCO2.FI.NMM.CER.FINISHING_ELEC.ELEC.ELEC</t>
  </si>
  <si>
    <t>PROCESS_EMI.ktCO2.FI.NMM.CER</t>
  </si>
  <si>
    <t>FUEL_EMI.ktCO2.FI.NMM.GLASS.LIGHT.GENERIC.ELEC</t>
  </si>
  <si>
    <t>FUEL_EMI.ktCO2.FI.NMM.GLASS.AIRCOMP.GENERIC.ELEC</t>
  </si>
  <si>
    <t>FUEL_EMI.ktCO2.FI.NMM.GLASS.MOTOR.GENERIC.ELEC</t>
  </si>
  <si>
    <t>FUEL_EMI.ktCO2.FI.NMM.GLASS.FANS.GENERIC.ELEC</t>
  </si>
  <si>
    <t>FUEL_EMI.ktCO2.FI.NMM.GLASS.LOW_ENTH.TOTAL.TOTAL</t>
  </si>
  <si>
    <t>FUEL_EMI.ktCO2.FI.NMM.GLASS.LOW_ENTH.THERM.DIESEL_LIQBIO</t>
  </si>
  <si>
    <t>FUEL_EMI.ktCO2.FI.NMM.GLASS.LOW_ENTH.THERM.NG_BIOGAS</t>
  </si>
  <si>
    <t>FUEL_EMI.ktCO2.FI.NMM.GLASS.LOW_ENTH.THERM.SOLAR_GEO</t>
  </si>
  <si>
    <t>FUEL_EMI.ktCO2.FI.NMM.GLASS.LOW_ENTH.HP.AMBIENT</t>
  </si>
  <si>
    <t>FUEL_EMI.ktCO2.FI.NMM.GLASS.LOW_ENTH.THERM.ELEC</t>
  </si>
  <si>
    <t>FUEL_EMI.ktCO2.FI.NMM.GLASS.MELTING.TOTAL.TOTAL</t>
  </si>
  <si>
    <t>FUEL_EMI.ktCO2.FI.NMM.GLASS.MELTING.THERM.SOLIDS</t>
  </si>
  <si>
    <t>FUEL_EMI.ktCO2.FI.NMM.GLASS.MELTING.THERM.LPG</t>
  </si>
  <si>
    <t>FUEL_EMI.ktCO2.FI.NMM.GLASS.MELTING.THERM.DIESEL_LIQBIO</t>
  </si>
  <si>
    <t>FUEL_EMI.ktCO2.FI.NMM.GLASS.MELTING.THERM.RFO</t>
  </si>
  <si>
    <t>FUEL_EMI.ktCO2.FI.NMM.GLASS.MELTING.THERM.NG_BIOGAS</t>
  </si>
  <si>
    <t>FUEL_EMI.ktCO2.FI.NMM.GLASS.MELTING_ELEC.ELEC.ELEC</t>
  </si>
  <si>
    <t>FUEL_EMI.ktCO2.FI.NMM.GLASS.FORMING.ELEC.ELEC</t>
  </si>
  <si>
    <t>FUEL_EMI.ktCO2.FI.NMM.GLASS.ANNEALING.TOTAL.TOTAL</t>
  </si>
  <si>
    <t>FUEL_EMI.ktCO2.FI.NMM.GLASS.ANNEALING.THERM.SOLIDS</t>
  </si>
  <si>
    <t>FUEL_EMI.ktCO2.FI.NMM.GLASS.ANNEALING.THERM.LPG</t>
  </si>
  <si>
    <t>FUEL_EMI.ktCO2.FI.NMM.GLASS.ANNEALING.THERM.DIESEL_LIQBIO</t>
  </si>
  <si>
    <t>FUEL_EMI.ktCO2.FI.NMM.GLASS.ANNEALING.THERM.RFO</t>
  </si>
  <si>
    <t>FUEL_EMI.ktCO2.FI.NMM.GLASS.ANNEALING.THERM.NG_BIOGAS</t>
  </si>
  <si>
    <t>FUEL_EMI.ktCO2.FI.NMM.GLASS.ANNEALING_ELEC.ELEC.ELEC</t>
  </si>
  <si>
    <t>FUEL_EMI.ktCO2.FI.NMM.GLASS.FINISHING.ELEC.ELEC</t>
  </si>
  <si>
    <t>PROCESS_EMI.ktCO2.FI.NMM.GLASS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</si>
  <si>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</si>
  <si>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</si>
  <si>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</si>
  <si>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</si>
  <si>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</si>
  <si>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VA.Meuro2023.FI.PPA.PULP</t>
  </si>
  <si>
    <t>VA.Meuro2023.FI.PPA.PAPER</t>
  </si>
  <si>
    <t>VA.Meuro2023.FI.PPA.PRINT</t>
  </si>
  <si>
    <t>Pulp production (kt)</t>
  </si>
  <si>
    <t>OUTPUT.kt.FI.PPA.PULP</t>
  </si>
  <si>
    <t>Paper production  (kt)</t>
  </si>
  <si>
    <t>OUTPUT.kt.FI.PPA.PAPER</t>
  </si>
  <si>
    <t>Printing and media reproduction (kt paper eq.)</t>
  </si>
  <si>
    <t>OUTPUT.kt.FI.PPA.PRINT</t>
  </si>
  <si>
    <t>CAP.kt.FI.PPA.PULP</t>
  </si>
  <si>
    <t>CAP.kt.FI.PPA.PAPER</t>
  </si>
  <si>
    <t>CAP.kt.FI.PPA.PRINT</t>
  </si>
  <si>
    <t>NEWCAP.kt.FI.PPA.PULP</t>
  </si>
  <si>
    <t>NEWCAP.kt.FI.PPA.PAPER</t>
  </si>
  <si>
    <t>NEWCAP.kt.FI.PPA.PRINT</t>
  </si>
  <si>
    <t>FEC.ktoe.FI.PPA.TOTAL.TOTAL.TOTAL.TOTAL</t>
  </si>
  <si>
    <t>FEC.ktoe.FI.PPA.TOTAL.TOTAL.TOTAL.SOLIDS</t>
  </si>
  <si>
    <t>FEC.ktoe.FI.PPA.TOTAL.TOTAL.TOTAL.RFG</t>
  </si>
  <si>
    <t>FEC.ktoe.FI.PPA.TOTAL.TOTAL.TOTAL.LPG</t>
  </si>
  <si>
    <t>FEC.ktoe.FI.PPA.TOTAL.TOTAL.TOTAL.DIESEL</t>
  </si>
  <si>
    <t>FEC.ktoe.FI.PPA.TOTAL.TOTAL.TOTAL.RFO</t>
  </si>
  <si>
    <t>FEC.ktoe.FI.PPA.TOTAL.TOTAL.TOTAL.OTHER</t>
  </si>
  <si>
    <t>FEC.ktoe.FI.PPA.TOTAL.TOTAL.TOTAL.NG</t>
  </si>
  <si>
    <t>FEC.ktoe.FI.PPA.TOTAL.TOTAL.TOTAL.DERIVED</t>
  </si>
  <si>
    <t>FEC.ktoe.FI.PPA.TOTAL.TOTAL.TOTAL.BIOMASS_WASTE</t>
  </si>
  <si>
    <t>FEC.ktoe.FI.PPA.TOTAL.TOTAL.TOTAL.BIOGAS</t>
  </si>
  <si>
    <t>FEC.ktoe.FI.PPA.TOTAL.TOTAL.TOTAL.LIQBIO</t>
  </si>
  <si>
    <t>FEC.ktoe.FI.PPA.TOTAL.TOTAL.TOTAL.SOLAR</t>
  </si>
  <si>
    <t>FEC.ktoe.FI.PPA.TOTAL.TOTAL.TOTAL.GEO</t>
  </si>
  <si>
    <t>FEC.ktoe.FI.PPA.TOTAL.TOTAL.TOTAL.AMBIENT</t>
  </si>
  <si>
    <t>FEC.ktoe.FI.PPA.TOTAL.TOTAL.TOTAL.STEAM_DISTR</t>
  </si>
  <si>
    <t>FEC.ktoe.FI.PPA.TOTAL.TOTAL.TOTAL.ELEC</t>
  </si>
  <si>
    <t>FEC.ktoe.FI.PPA.PULP.TOTAL.TOTAL.TOTAL</t>
  </si>
  <si>
    <t>FEC.ktoe.FI.PPA.PULP.LIGHT.GENERIC.ELEC</t>
  </si>
  <si>
    <t>FEC.ktoe.FI.PPA.PULP.AIRCOMP.GENERIC.ELEC</t>
  </si>
  <si>
    <t>FEC.ktoe.FI.PPA.PULP.MOTOR.GENERIC.ELEC</t>
  </si>
  <si>
    <t>FEC.ktoe.FI.PPA.PULP.FANS.GENERIC.ELEC</t>
  </si>
  <si>
    <t>FEC.ktoe.FI.PPA.PULP.LOW_ENTH.TOTAL.TOTAL</t>
  </si>
  <si>
    <t>FEC.ktoe.FI.PPA.PULP.LOW_ENTH.THERM.DIESEL_LIQBIO</t>
  </si>
  <si>
    <t>FEC.ktoe.FI.PPA.PULP.LOW_ENTH.THERM.NG_BIOGAS</t>
  </si>
  <si>
    <t>FEC.ktoe.FI.PPA.PULP.LOW_ENTH.THERM.SOLAR_GEO</t>
  </si>
  <si>
    <t>FEC.ktoe.FI.PPA.PULP.LOW_ENTH.HP.AMBIENT</t>
  </si>
  <si>
    <t>FEC.ktoe.FI.PPA.PULP.LOW_ENTH.THERM.ELEC</t>
  </si>
  <si>
    <t>Pulp: Wood preparation, grinding</t>
  </si>
  <si>
    <t>FEC.ktoe.FI.PPA.PULP.PREPARATION.MECH.ELEC</t>
  </si>
  <si>
    <t>Pulp: Pulping</t>
  </si>
  <si>
    <t>Pulp: Pulping thermal</t>
  </si>
  <si>
    <t>FEC.ktoe.FI.PPA.PULP.PULPING.TOTAL.TOTAL</t>
  </si>
  <si>
    <t>FEC.ktoe.FI.PPA.PULP.PULPING.STEAM.SOLIDS</t>
  </si>
  <si>
    <t>FEC.ktoe.FI.PPA.PULP.PULPING.STEAM.RFG</t>
  </si>
  <si>
    <t>FEC.ktoe.FI.PPA.PULP.PULPING.STEAM.LPG</t>
  </si>
  <si>
    <t>FEC.ktoe.FI.PPA.PULP.PULPING.STEAM.DIESEL_LIQBIO</t>
  </si>
  <si>
    <t>FEC.ktoe.FI.PPA.PULP.PULPING.STEAM.RFO</t>
  </si>
  <si>
    <t>FEC.ktoe.FI.PPA.PULP.PULPING.STEAM.OTHER</t>
  </si>
  <si>
    <t>FEC.ktoe.FI.PPA.PULP.PULPING.STEAM.NG_BIOGAS</t>
  </si>
  <si>
    <t>FEC.ktoe.FI.PPA.PULP.PULPING.STEAM.DERIVED</t>
  </si>
  <si>
    <t>FEC.ktoe.FI.PPA.PULP.PULPING.STEAM.BIOMASS_WASTE</t>
  </si>
  <si>
    <t>FEC.ktoe.FI.PPA.PULP.PULPING.STEAM.STEAM_DISTR</t>
  </si>
  <si>
    <t>Pulp: Pulping electric</t>
  </si>
  <si>
    <t>FEC.ktoe.FI.PPA.PULP.PULPING_MECH.MECH.ELEC</t>
  </si>
  <si>
    <t>Pulp: Cleaning</t>
  </si>
  <si>
    <t>FEC.ktoe.FI.PPA.PULP.BLEACHING.THERM.ELEC</t>
  </si>
  <si>
    <t>FEC.ktoe.FI.PPA.PAPER.TOTAL.TOTAL.TOTAL</t>
  </si>
  <si>
    <t>FEC.ktoe.FI.PPA.PAPER.LIGHT.GENERIC.ELEC</t>
  </si>
  <si>
    <t>FEC.ktoe.FI.PPA.PAPER.AIRCOMP.GENERIC.ELEC</t>
  </si>
  <si>
    <t>FEC.ktoe.FI.PPA.PAPER.MOTOR.GENERIC.ELEC</t>
  </si>
  <si>
    <t>FEC.ktoe.FI.PPA.PAPER.FANS.GENERIC.ELEC</t>
  </si>
  <si>
    <t>FEC.ktoe.FI.PPA.PAPER.LOW_ENTH.TOTAL.TOTAL</t>
  </si>
  <si>
    <t>FEC.ktoe.FI.PPA.PAPER.LOW_ENTH.THERM.DIESEL_LIQBIO</t>
  </si>
  <si>
    <t>FEC.ktoe.FI.PPA.PAPER.LOW_ENTH.THERM.NG_BIOGAS</t>
  </si>
  <si>
    <t>FEC.ktoe.FI.PPA.PAPER.LOW_ENTH.THERM.SOLAR_GEO</t>
  </si>
  <si>
    <t>FEC.ktoe.FI.PPA.PAPER.LOW_ENTH.HP.AMBIENT</t>
  </si>
  <si>
    <t>FEC.ktoe.FI.PPA.PAPER.LOW_ENTH.THERM.ELEC</t>
  </si>
  <si>
    <t>Paper: Stock preparation</t>
  </si>
  <si>
    <t>Paper: Stock preparation - Thermal</t>
  </si>
  <si>
    <t>FEC.ktoe.FI.PPA.PAPER.PREPARATION.TOTAL.TOTAL</t>
  </si>
  <si>
    <t>FEC.ktoe.FI.PPA.PAPER.PREPARATION.THERM.SOLIDS</t>
  </si>
  <si>
    <t>FEC.ktoe.FI.PPA.PAPER.PREPARATION.THERM.RFG</t>
  </si>
  <si>
    <t>FEC.ktoe.FI.PPA.PAPER.PREPARATION.THERM.LPG</t>
  </si>
  <si>
    <t>FEC.ktoe.FI.PPA.PAPER.PREPARATION.THERM.DIESEL_LIQBIO</t>
  </si>
  <si>
    <t>FEC.ktoe.FI.PPA.PAPER.PREPARATION.THERM.RFO</t>
  </si>
  <si>
    <t>FEC.ktoe.FI.PPA.PAPER.PREPARATION.THERM.OTHER</t>
  </si>
  <si>
    <t>FEC.ktoe.FI.PPA.PAPER.PREPARATION.THERM.NG_BIOGAS</t>
  </si>
  <si>
    <t>FEC.ktoe.FI.PPA.PAPER.PREPARATION.THERM.DERIVED</t>
  </si>
  <si>
    <t>FEC.ktoe.FI.PPA.PAPER.PREPARATION.THERM.BIOMASS_WASTE</t>
  </si>
  <si>
    <t>FEC.ktoe.FI.PPA.PAPER.PREPARATION.THERM.STEAM_DISTR</t>
  </si>
  <si>
    <t>Paper: Stock preparation - Mechanical</t>
  </si>
  <si>
    <t>FEC.ktoe.FI.PPA.PAPER.PREPARATION_ELEC.MECH.ELEC</t>
  </si>
  <si>
    <t>Paper: Paper machine</t>
  </si>
  <si>
    <t>Paper: Paper machine - Steam use</t>
  </si>
  <si>
    <t>FEC.ktoe.FI.PPA.PAPER.PAPER_MACHINE.TOTAL.TOTAL</t>
  </si>
  <si>
    <t>FEC.ktoe.FI.PPA.PAPER.PAPER_MACHINE.STEAM.SOLIDS</t>
  </si>
  <si>
    <t>FEC.ktoe.FI.PPA.PAPER.PAPER_MACHINE.STEAM.RFG</t>
  </si>
  <si>
    <t>FEC.ktoe.FI.PPA.PAPER.PAPER_MACHINE.STEAM.LPG</t>
  </si>
  <si>
    <t>FEC.ktoe.FI.PPA.PAPER.PAPER_MACHINE.STEAM.DIESEL_LIQBIO</t>
  </si>
  <si>
    <t>FEC.ktoe.FI.PPA.PAPER.PAPER_MACHINE.STEAM.RFO</t>
  </si>
  <si>
    <t>FEC.ktoe.FI.PPA.PAPER.PAPER_MACHINE.STEAM.OTHER</t>
  </si>
  <si>
    <t>FEC.ktoe.FI.PPA.PAPER.PAPER_MACHINE.STEAM.NG_BIOGAS</t>
  </si>
  <si>
    <t>FEC.ktoe.FI.PPA.PAPER.PAPER_MACHINE.STEAM.DERIVED</t>
  </si>
  <si>
    <t>FEC.ktoe.FI.PPA.PAPER.PAPER_MACHINE.STEAM.BIOMASS_WASTE</t>
  </si>
  <si>
    <t>FEC.ktoe.FI.PPA.PAPER.PAPER_MACHINE.STEAM.STEAM_DISTR</t>
  </si>
  <si>
    <t>Paper: Paper machine - Electricity</t>
  </si>
  <si>
    <t>FEC.ktoe.FI.PPA.PAPER.PAPER_MACHINE_ELEC.ELEC.ELEC</t>
  </si>
  <si>
    <t>Paper: Product finishing</t>
  </si>
  <si>
    <t>Paper: Product finishing - Steam use</t>
  </si>
  <si>
    <t>FEC.ktoe.FI.PPA.PAPER.FINISHING.TOTAL.TOTAL</t>
  </si>
  <si>
    <t>FEC.ktoe.FI.PPA.PAPER.FINISHING.STEAM.SOLIDS</t>
  </si>
  <si>
    <t>FEC.ktoe.FI.PPA.PAPER.FINISHING.STEAM.RFG</t>
  </si>
  <si>
    <t>FEC.ktoe.FI.PPA.PAPER.FINISHING.STEAM.LPG</t>
  </si>
  <si>
    <t>FEC.ktoe.FI.PPA.PAPER.FINISHING.STEAM.DIESEL_LIQBIO</t>
  </si>
  <si>
    <t>FEC.ktoe.FI.PPA.PAPER.FINISHING.STEAM.RFO</t>
  </si>
  <si>
    <t>FEC.ktoe.FI.PPA.PAPER.FINISHING.STEAM.OTHER</t>
  </si>
  <si>
    <t>FEC.ktoe.FI.PPA.PAPER.FINISHING.STEAM.NG_BIOGAS</t>
  </si>
  <si>
    <t>FEC.ktoe.FI.PPA.PAPER.FINISHING.STEAM.DERIVED</t>
  </si>
  <si>
    <t>FEC.ktoe.FI.PPA.PAPER.FINISHING.STEAM.BIOMASS_WASTE</t>
  </si>
  <si>
    <t>FEC.ktoe.FI.PPA.PAPER.FINISHING.STEAM.STEAM_DISTR</t>
  </si>
  <si>
    <t>Paper: Product finishing - Electricity</t>
  </si>
  <si>
    <t>FEC.ktoe.FI.PPA.PAPER.FINISHING_ELEC.ELEC.ELEC</t>
  </si>
  <si>
    <t>FEC.ktoe.FI.PPA.PRINT.TOTAL.TOTAL.TOTAL</t>
  </si>
  <si>
    <t>FEC.ktoe.FI.PPA.PRINT.LIGHT.GENERIC.ELEC</t>
  </si>
  <si>
    <t>FEC.ktoe.FI.PPA.PRINT.AIRCOMP.GENERIC.ELEC</t>
  </si>
  <si>
    <t>FEC.ktoe.FI.PPA.PRINT.MOTOR.GENERIC.ELEC</t>
  </si>
  <si>
    <t>FEC.ktoe.FI.PPA.PRINT.FANS.GENERIC.ELEC</t>
  </si>
  <si>
    <t>FEC.ktoe.FI.PPA.PRINT.LOW_ENTH.TOTAL.TOTAL</t>
  </si>
  <si>
    <t>FEC.ktoe.FI.PPA.PRINT.LOW_ENTH.THERM.DIESEL_LIQBIO</t>
  </si>
  <si>
    <t>FEC.ktoe.FI.PPA.PRINT.LOW_ENTH.THERM.NG_BIOGAS</t>
  </si>
  <si>
    <t>FEC.ktoe.FI.PPA.PRINT.LOW_ENTH.THERM.SOLAR_GEO</t>
  </si>
  <si>
    <t>FEC.ktoe.FI.PPA.PRINT.LOW_ENTH.HP.AMBIENT</t>
  </si>
  <si>
    <t>FEC.ktoe.FI.PPA.PRINT.LOW_ENTH.THERM.ELEC</t>
  </si>
  <si>
    <t>Printing and publishing</t>
  </si>
  <si>
    <t>FEC.ktoe.FI.PPA.PRINT.PRINTING.MECH.ELEC</t>
  </si>
  <si>
    <t>UED.ktoe.FI.PPA.PULP.TOTAL.TOTAL.TOTAL</t>
  </si>
  <si>
    <t>UED.ktoe.FI.PPA.PULP.LIGHT.GENERIC.ELEC</t>
  </si>
  <si>
    <t>UED.ktoe.FI.PPA.PULP.AIRCOMP.GENERIC.ELEC</t>
  </si>
  <si>
    <t>UED.ktoe.FI.PPA.PULP.MOTOR.GENERIC.ELEC</t>
  </si>
  <si>
    <t>UED.ktoe.FI.PPA.PULP.FANS.GENERIC.ELEC</t>
  </si>
  <si>
    <t>UED.ktoe.FI.PPA.PULP.LOW_ENTH.TOTAL.TOTAL</t>
  </si>
  <si>
    <t>UED.ktoe.FI.PPA.PULP.LOW_ENTH.THERM.DIESEL_LIQBIO</t>
  </si>
  <si>
    <t>UED.ktoe.FI.PPA.PULP.LOW_ENTH.THERM.NG_BIOGAS</t>
  </si>
  <si>
    <t>UED.ktoe.FI.PPA.PULP.LOW_ENTH.THERM.SOLAR_GEO</t>
  </si>
  <si>
    <t>UED.ktoe.FI.PPA.PULP.LOW_ENTH.HP.AMBIENT</t>
  </si>
  <si>
    <t>UED.ktoe.FI.PPA.PULP.LOW_ENTH.THERM.ELEC</t>
  </si>
  <si>
    <t>UED.ktoe.FI.PPA.PULP.PREPARATION.MECH.ELEC</t>
  </si>
  <si>
    <t>UED.ktoe.FI.PPA.PULP.PULPING.TOTAL.TOTAL</t>
  </si>
  <si>
    <t>UED.ktoe.FI.PPA.PULP.PULPING.STEAM.SOLIDS</t>
  </si>
  <si>
    <t>UED.ktoe.FI.PPA.PULP.PULPING.STEAM.RFG</t>
  </si>
  <si>
    <t>UED.ktoe.FI.PPA.PULP.PULPING.STEAM.LPG</t>
  </si>
  <si>
    <t>UED.ktoe.FI.PPA.PULP.PULPING.STEAM.DIESEL_LIQBIO</t>
  </si>
  <si>
    <t>UED.ktoe.FI.PPA.PULP.PULPING.STEAM.RFO</t>
  </si>
  <si>
    <t>UED.ktoe.FI.PPA.PULP.PULPING.STEAM.OTHER</t>
  </si>
  <si>
    <t>UED.ktoe.FI.PPA.PULP.PULPING.STEAM.NG_BIOGAS</t>
  </si>
  <si>
    <t>UED.ktoe.FI.PPA.PULP.PULPING.STEAM.DERIVED</t>
  </si>
  <si>
    <t>UED.ktoe.FI.PPA.PULP.PULPING.STEAM.BIOMASS_WASTE</t>
  </si>
  <si>
    <t>UED.ktoe.FI.PPA.PULP.PULPING.STEAM.STEAM_DISTR</t>
  </si>
  <si>
    <t>UED.ktoe.FI.PPA.PULP.PULPING_MECH.MECH.ELEC</t>
  </si>
  <si>
    <t>UED.ktoe.FI.PPA.PULP.BLEACHING.THERM.ELEC</t>
  </si>
  <si>
    <t>UED.ktoe.FI.PPA.PAPER.TOTAL.TOTAL.TOTAL</t>
  </si>
  <si>
    <t>UED.ktoe.FI.PPA.PAPER.LIGHT.GENERIC.ELEC</t>
  </si>
  <si>
    <t>UED.ktoe.FI.PPA.PAPER.AIRCOMP.GENERIC.ELEC</t>
  </si>
  <si>
    <t>UED.ktoe.FI.PPA.PAPER.MOTOR.GENERIC.ELEC</t>
  </si>
  <si>
    <t>UED.ktoe.FI.PPA.PAPER.FANS.GENERIC.ELEC</t>
  </si>
  <si>
    <t>UED.ktoe.FI.PPA.PAPER.LOW_ENTH.TOTAL.TOTAL</t>
  </si>
  <si>
    <t>UED.ktoe.FI.PPA.PAPER.LOW_ENTH.THERM.DIESEL_LIQBIO</t>
  </si>
  <si>
    <t>UED.ktoe.FI.PPA.PAPER.LOW_ENTH.THERM.NG_BIOGAS</t>
  </si>
  <si>
    <t>UED.ktoe.FI.PPA.PAPER.LOW_ENTH.THERM.SOLAR_GEO</t>
  </si>
  <si>
    <t>UED.ktoe.FI.PPA.PAPER.LOW_ENTH.HP.AMBIENT</t>
  </si>
  <si>
    <t>UED.ktoe.FI.PPA.PAPER.LOW_ENTH.THERM.ELEC</t>
  </si>
  <si>
    <t>UED.ktoe.FI.PPA.PAPER.PREPARATION.TOTAL.TOTAL</t>
  </si>
  <si>
    <t>UED.ktoe.FI.PPA.PAPER.PREPARATION.THERM.SOLIDS</t>
  </si>
  <si>
    <t>UED.ktoe.FI.PPA.PAPER.PREPARATION.THERM.RFG</t>
  </si>
  <si>
    <t>UED.ktoe.FI.PPA.PAPER.PREPARATION.THERM.LPG</t>
  </si>
  <si>
    <t>UED.ktoe.FI.PPA.PAPER.PREPARATION.THERM.DIESEL_LIQBIO</t>
  </si>
  <si>
    <t>UED.ktoe.FI.PPA.PAPER.PREPARATION.THERM.RFO</t>
  </si>
  <si>
    <t>UED.ktoe.FI.PPA.PAPER.PREPARATION.THERM.OTHER</t>
  </si>
  <si>
    <t>UED.ktoe.FI.PPA.PAPER.PREPARATION.THERM.NG_BIOGAS</t>
  </si>
  <si>
    <t>UED.ktoe.FI.PPA.PAPER.PREPARATION.THERM.DERIVED</t>
  </si>
  <si>
    <t>UED.ktoe.FI.PPA.PAPER.PREPARATION.THERM.BIOMASS_WASTE</t>
  </si>
  <si>
    <t>UED.ktoe.FI.PPA.PAPER.PREPARATION.THERM.STEAM_DISTR</t>
  </si>
  <si>
    <t>UED.ktoe.FI.PPA.PAPER.PREPARATION_ELEC.MECH.ELEC</t>
  </si>
  <si>
    <t>UED.ktoe.FI.PPA.PAPER.PAPER_MACHINE.TOTAL.TOTAL</t>
  </si>
  <si>
    <t>UED.ktoe.FI.PPA.PAPER.PAPER_MACHINE.STEAM.SOLIDS</t>
  </si>
  <si>
    <t>UED.ktoe.FI.PPA.PAPER.PAPER_MACHINE.STEAM.RFG</t>
  </si>
  <si>
    <t>UED.ktoe.FI.PPA.PAPER.PAPER_MACHINE.STEAM.LPG</t>
  </si>
  <si>
    <t>UED.ktoe.FI.PPA.PAPER.PAPER_MACHINE.STEAM.DIESEL_LIQBIO</t>
  </si>
  <si>
    <t>UED.ktoe.FI.PPA.PAPER.PAPER_MACHINE.STEAM.RFO</t>
  </si>
  <si>
    <t>UED.ktoe.FI.PPA.PAPER.PAPER_MACHINE.STEAM.OTHER</t>
  </si>
  <si>
    <t>UED.ktoe.FI.PPA.PAPER.PAPER_MACHINE.STEAM.NG_BIOGAS</t>
  </si>
  <si>
    <t>UED.ktoe.FI.PPA.PAPER.PAPER_MACHINE.STEAM.DERIVED</t>
  </si>
  <si>
    <t>UED.ktoe.FI.PPA.PAPER.PAPER_MACHINE.STEAM.BIOMASS_WASTE</t>
  </si>
  <si>
    <t>UED.ktoe.FI.PPA.PAPER.PAPER_MACHINE.STEAM.STEAM_DISTR</t>
  </si>
  <si>
    <t>UED.ktoe.FI.PPA.PAPER.PAPER_MACHINE_ELEC.ELEC.ELEC</t>
  </si>
  <si>
    <t>UED.ktoe.FI.PPA.PAPER.FINISHING.TOTAL.TOTAL</t>
  </si>
  <si>
    <t>UED.ktoe.FI.PPA.PAPER.FINISHING.STEAM.SOLIDS</t>
  </si>
  <si>
    <t>UED.ktoe.FI.PPA.PAPER.FINISHING.STEAM.RFG</t>
  </si>
  <si>
    <t>UED.ktoe.FI.PPA.PAPER.FINISHING.STEAM.LPG</t>
  </si>
  <si>
    <t>UED.ktoe.FI.PPA.PAPER.FINISHING.STEAM.DIESEL_LIQBIO</t>
  </si>
  <si>
    <t>UED.ktoe.FI.PPA.PAPER.FINISHING.STEAM.RFO</t>
  </si>
  <si>
    <t>UED.ktoe.FI.PPA.PAPER.FINISHING.STEAM.OTHER</t>
  </si>
  <si>
    <t>UED.ktoe.FI.PPA.PAPER.FINISHING.STEAM.NG_BIOGAS</t>
  </si>
  <si>
    <t>UED.ktoe.FI.PPA.PAPER.FINISHING.STEAM.DERIVED</t>
  </si>
  <si>
    <t>UED.ktoe.FI.PPA.PAPER.FINISHING.STEAM.BIOMASS_WASTE</t>
  </si>
  <si>
    <t>UED.ktoe.FI.PPA.PAPER.FINISHING.STEAM.STEAM_DISTR</t>
  </si>
  <si>
    <t>UED.ktoe.FI.PPA.PAPER.FINISHING_ELEC.ELEC.ELEC</t>
  </si>
  <si>
    <t>UED.ktoe.FI.PPA.PRINT.TOTAL.TOTAL.TOTAL</t>
  </si>
  <si>
    <t>UED.ktoe.FI.PPA.PRINT.LIGHT.GENERIC.ELEC</t>
  </si>
  <si>
    <t>UED.ktoe.FI.PPA.PRINT.AIRCOMP.GENERIC.ELEC</t>
  </si>
  <si>
    <t>UED.ktoe.FI.PPA.PRINT.MOTOR.GENERIC.ELEC</t>
  </si>
  <si>
    <t>UED.ktoe.FI.PPA.PRINT.FANS.GENERIC.ELEC</t>
  </si>
  <si>
    <t>UED.ktoe.FI.PPA.PRINT.LOW_ENTH.TOTAL.TOTAL</t>
  </si>
  <si>
    <t>UED.ktoe.FI.PPA.PRINT.LOW_ENTH.THERM.DIESEL_LIQBIO</t>
  </si>
  <si>
    <t>UED.ktoe.FI.PPA.PRINT.LOW_ENTH.THERM.NG_BIOGAS</t>
  </si>
  <si>
    <t>UED.ktoe.FI.PPA.PRINT.LOW_ENTH.THERM.SOLAR_GEO</t>
  </si>
  <si>
    <t>UED.ktoe.FI.PPA.PRINT.LOW_ENTH.HP.AMBIENT</t>
  </si>
  <si>
    <t>UED.ktoe.FI.PPA.PRINT.LOW_ENTH.THERM.ELEC</t>
  </si>
  <si>
    <t>UED.ktoe.FI.PPA.PRINT.PRINTING.MECH.ELEC</t>
  </si>
  <si>
    <t>FUEL_EMI.ktCO2.FI.PPA.PULP.TOTAL.TOTAL.TOTAL</t>
  </si>
  <si>
    <t>FUEL_EMI.ktCO2.FI.PPA.PULP.LIGHT.GENERIC.ELEC</t>
  </si>
  <si>
    <t>FUEL_EMI.ktCO2.FI.PPA.PULP.AIRCOMP.GENERIC.ELEC</t>
  </si>
  <si>
    <t>FUEL_EMI.ktCO2.FI.PPA.PULP.MOTOR.GENERIC.ELEC</t>
  </si>
  <si>
    <t>FUEL_EMI.ktCO2.FI.PPA.PULP.FANS.GENERIC.ELEC</t>
  </si>
  <si>
    <t>FUEL_EMI.ktCO2.FI.PPA.PULP.LOW_ENTH.TOTAL.TOTAL</t>
  </si>
  <si>
    <t>FUEL_EMI.ktCO2.FI.PPA.PULP.LOW_ENTH.THERM.DIESEL_LIQBIO</t>
  </si>
  <si>
    <t>FUEL_EMI.ktCO2.FI.PPA.PULP.LOW_ENTH.THERM.NG_BIOGAS</t>
  </si>
  <si>
    <t>FUEL_EMI.ktCO2.FI.PPA.PULP.LOW_ENTH.THERM.SOLAR_GEO</t>
  </si>
  <si>
    <t>FUEL_EMI.ktCO2.FI.PPA.PULP.LOW_ENTH.HP.AMBIENT</t>
  </si>
  <si>
    <t>FUEL_EMI.ktCO2.FI.PPA.PULP.LOW_ENTH.THERM.ELEC</t>
  </si>
  <si>
    <t>FUEL_EMI.ktCO2.FI.PPA.PULP.PREPARATION.MECH.ELEC</t>
  </si>
  <si>
    <t>FUEL_EMI.ktCO2.FI.PPA.PULP.PULPING.TOTAL.TOTAL</t>
  </si>
  <si>
    <t>FUEL_EMI.ktCO2.FI.PPA.PULP.PULPING.STEAM.SOLIDS</t>
  </si>
  <si>
    <t>FUEL_EMI.ktCO2.FI.PPA.PULP.PULPING.STEAM.RFG</t>
  </si>
  <si>
    <t>FUEL_EMI.ktCO2.FI.PPA.PULP.PULPING.STEAM.LPG</t>
  </si>
  <si>
    <t>FUEL_EMI.ktCO2.FI.PPA.PULP.PULPING.STEAM.DIESEL_LIQBIO</t>
  </si>
  <si>
    <t>FUEL_EMI.ktCO2.FI.PPA.PULP.PULPING.STEAM.RFO</t>
  </si>
  <si>
    <t>FUEL_EMI.ktCO2.FI.PPA.PULP.PULPING.STEAM.OTHER</t>
  </si>
  <si>
    <t>FUEL_EMI.ktCO2.FI.PPA.PULP.PULPING.STEAM.NG_BIOGAS</t>
  </si>
  <si>
    <t>FUEL_EMI.ktCO2.FI.PPA.PULP.PULPING.STEAM.DERIVED</t>
  </si>
  <si>
    <t>FUEL_EMI.ktCO2.FI.PPA.PULP.PULPING.STEAM.BIOMASS_WASTE</t>
  </si>
  <si>
    <t>FUEL_EMI.ktCO2.FI.PPA.PULP.PULPING.STEAM.STEAM_DISTR</t>
  </si>
  <si>
    <t>FUEL_EMI.ktCO2.FI.PPA.PULP.PULPING_MECH.MECH.ELEC</t>
  </si>
  <si>
    <t>FUEL_EMI.ktCO2.FI.PPA.PULP.BLEACHING.THERM.ELEC</t>
  </si>
  <si>
    <t>FUEL_EMI.ktCO2.FI.PPA.PAPER.TOTAL.TOTAL.TOTAL</t>
  </si>
  <si>
    <t>FUEL_EMI.ktCO2.FI.PPA.PAPER.LIGHT.GENERIC.ELEC</t>
  </si>
  <si>
    <t>FUEL_EMI.ktCO2.FI.PPA.PAPER.AIRCOMP.GENERIC.ELEC</t>
  </si>
  <si>
    <t>FUEL_EMI.ktCO2.FI.PPA.PAPER.MOTOR.GENERIC.ELEC</t>
  </si>
  <si>
    <t>FUEL_EMI.ktCO2.FI.PPA.PAPER.FANS.GENERIC.ELEC</t>
  </si>
  <si>
    <t>FUEL_EMI.ktCO2.FI.PPA.PAPER.LOW_ENTH.TOTAL.TOTAL</t>
  </si>
  <si>
    <t>FUEL_EMI.ktCO2.FI.PPA.PAPER.LOW_ENTH.THERM.DIESEL_LIQBIO</t>
  </si>
  <si>
    <t>FUEL_EMI.ktCO2.FI.PPA.PAPER.LOW_ENTH.THERM.NG_BIOGAS</t>
  </si>
  <si>
    <t>FUEL_EMI.ktCO2.FI.PPA.PAPER.LOW_ENTH.THERM.SOLAR_GEO</t>
  </si>
  <si>
    <t>FUEL_EMI.ktCO2.FI.PPA.PAPER.LOW_ENTH.HP.AMBIENT</t>
  </si>
  <si>
    <t>FUEL_EMI.ktCO2.FI.PPA.PAPER.LOW_ENTH.THERM.ELEC</t>
  </si>
  <si>
    <t>FUEL_EMI.ktCO2.FI.PPA.PAPER.PREPARATION.TOTAL.TOTAL</t>
  </si>
  <si>
    <t>FUEL_EMI.ktCO2.FI.PPA.PAPER.PREPARATION.THERM.SOLIDS</t>
  </si>
  <si>
    <t>FUEL_EMI.ktCO2.FI.PPA.PAPER.PREPARATION.THERM.RFG</t>
  </si>
  <si>
    <t>FUEL_EMI.ktCO2.FI.PPA.PAPER.PREPARATION.THERM.LPG</t>
  </si>
  <si>
    <t>FUEL_EMI.ktCO2.FI.PPA.PAPER.PREPARATION.THERM.DIESEL_LIQBIO</t>
  </si>
  <si>
    <t>FUEL_EMI.ktCO2.FI.PPA.PAPER.PREPARATION.THERM.RFO</t>
  </si>
  <si>
    <t>FUEL_EMI.ktCO2.FI.PPA.PAPER.PREPARATION.THERM.OTHER</t>
  </si>
  <si>
    <t>FUEL_EMI.ktCO2.FI.PPA.PAPER.PREPARATION.THERM.NG_BIOGAS</t>
  </si>
  <si>
    <t>FUEL_EMI.ktCO2.FI.PPA.PAPER.PREPARATION.THERM.DERIVED</t>
  </si>
  <si>
    <t>FUEL_EMI.ktCO2.FI.PPA.PAPER.PREPARATION.THERM.BIOMASS_WASTE</t>
  </si>
  <si>
    <t>FUEL_EMI.ktCO2.FI.PPA.PAPER.PREPARATION.THERM.STEAM_DISTR</t>
  </si>
  <si>
    <t>FUEL_EMI.ktCO2.FI.PPA.PAPER.PREPARATION_ELEC.MECH.ELEC</t>
  </si>
  <si>
    <t>FUEL_EMI.ktCO2.FI.PPA.PAPER.PAPER_MACHINE.TOTAL.TOTAL</t>
  </si>
  <si>
    <t>FUEL_EMI.ktCO2.FI.PPA.PAPER.PAPER_MACHINE.STEAM.SOLIDS</t>
  </si>
  <si>
    <t>FUEL_EMI.ktCO2.FI.PPA.PAPER.PAPER_MACHINE.STEAM.RFG</t>
  </si>
  <si>
    <t>FUEL_EMI.ktCO2.FI.PPA.PAPER.PAPER_MACHINE.STEAM.LPG</t>
  </si>
  <si>
    <t>FUEL_EMI.ktCO2.FI.PPA.PAPER.PAPER_MACHINE.STEAM.DIESEL_LIQBIO</t>
  </si>
  <si>
    <t>FUEL_EMI.ktCO2.FI.PPA.PAPER.PAPER_MACHINE.STEAM.RFO</t>
  </si>
  <si>
    <t>FUEL_EMI.ktCO2.FI.PPA.PAPER.PAPER_MACHINE.STEAM.OTHER</t>
  </si>
  <si>
    <t>FUEL_EMI.ktCO2.FI.PPA.PAPER.PAPER_MACHINE.STEAM.NG_BIOGAS</t>
  </si>
  <si>
    <t>FUEL_EMI.ktCO2.FI.PPA.PAPER.PAPER_MACHINE.STEAM.DERIVED</t>
  </si>
  <si>
    <t>FUEL_EMI.ktCO2.FI.PPA.PAPER.PAPER_MACHINE.STEAM.BIOMASS_WASTE</t>
  </si>
  <si>
    <t>FUEL_EMI.ktCO2.FI.PPA.PAPER.PAPER_MACHINE.STEAM.STEAM_DISTR</t>
  </si>
  <si>
    <t>FUEL_EMI.ktCO2.FI.PPA.PAPER.PAPER_MACHINE_ELEC.ELEC.ELEC</t>
  </si>
  <si>
    <t>FUEL_EMI.ktCO2.FI.PPA.PAPER.FINISHING.TOTAL.TOTAL</t>
  </si>
  <si>
    <t>FUEL_EMI.ktCO2.FI.PPA.PAPER.FINISHING.STEAM.SOLIDS</t>
  </si>
  <si>
    <t>FUEL_EMI.ktCO2.FI.PPA.PAPER.FINISHING.STEAM.RFG</t>
  </si>
  <si>
    <t>FUEL_EMI.ktCO2.FI.PPA.PAPER.FINISHING.STEAM.LPG</t>
  </si>
  <si>
    <t>FUEL_EMI.ktCO2.FI.PPA.PAPER.FINISHING.STEAM.DIESEL_LIQBIO</t>
  </si>
  <si>
    <t>FUEL_EMI.ktCO2.FI.PPA.PAPER.FINISHING.STEAM.RFO</t>
  </si>
  <si>
    <t>FUEL_EMI.ktCO2.FI.PPA.PAPER.FINISHING.STEAM.OTHER</t>
  </si>
  <si>
    <t>FUEL_EMI.ktCO2.FI.PPA.PAPER.FINISHING.STEAM.NG_BIOGAS</t>
  </si>
  <si>
    <t>FUEL_EMI.ktCO2.FI.PPA.PAPER.FINISHING.STEAM.DERIVED</t>
  </si>
  <si>
    <t>FUEL_EMI.ktCO2.FI.PPA.PAPER.FINISHING.STEAM.BIOMASS_WASTE</t>
  </si>
  <si>
    <t>FUEL_EMI.ktCO2.FI.PPA.PAPER.FINISHING.STEAM.STEAM_DISTR</t>
  </si>
  <si>
    <t>FUEL_EMI.ktCO2.FI.PPA.PAPER.FINISHING_ELEC.ELEC.ELEC</t>
  </si>
  <si>
    <t>FUEL_EMI.ktCO2.FI.PPA.PRINT.TOTAL.TOTAL.TOTAL</t>
  </si>
  <si>
    <t>FUEL_EMI.ktCO2.FI.PPA.PRINT.LIGHT.GENERIC.ELEC</t>
  </si>
  <si>
    <t>FUEL_EMI.ktCO2.FI.PPA.PRINT.AIRCOMP.GENERIC.ELEC</t>
  </si>
  <si>
    <t>FUEL_EMI.ktCO2.FI.PPA.PRINT.MOTOR.GENERIC.ELEC</t>
  </si>
  <si>
    <t>FUEL_EMI.ktCO2.FI.PPA.PRINT.FANS.GENERIC.ELEC</t>
  </si>
  <si>
    <t>FUEL_EMI.ktCO2.FI.PPA.PRINT.LOW_ENTH.TOTAL.TOTAL</t>
  </si>
  <si>
    <t>FUEL_EMI.ktCO2.FI.PPA.PRINT.LOW_ENTH.THERM.DIESEL_LIQBIO</t>
  </si>
  <si>
    <t>FUEL_EMI.ktCO2.FI.PPA.PRINT.LOW_ENTH.THERM.NG_BIOGAS</t>
  </si>
  <si>
    <t>FUEL_EMI.ktCO2.FI.PPA.PRINT.LOW_ENTH.THERM.SOLAR_GEO</t>
  </si>
  <si>
    <t>FUEL_EMI.ktCO2.FI.PPA.PRINT.LOW_ENTH.HP.AMBIENT</t>
  </si>
  <si>
    <t>FUEL_EMI.ktCO2.FI.PPA.PRINT.LOW_ENTH.THERM.ELEC</t>
  </si>
  <si>
    <t>FUEL_EMI.ktCO2.FI.PPA.PRINT.PRINTING.MECH.ELEC</t>
  </si>
  <si>
    <t>VA.Meuro2023.FI.FBT.FBT</t>
  </si>
  <si>
    <t>Physical output (index)</t>
  </si>
  <si>
    <t>OUTPUT.index.FI.FBT.FBT</t>
  </si>
  <si>
    <t>Installed capacity (production index)</t>
  </si>
  <si>
    <t>CAP.index.FI.FBT.FBT</t>
  </si>
  <si>
    <t>Capacity investment (production index)</t>
  </si>
  <si>
    <t>NEWCAP.index.FI.FBT.FBT</t>
  </si>
  <si>
    <t>Decommissioned capacity (production index)</t>
  </si>
  <si>
    <t>Idle capacity (production index)</t>
  </si>
  <si>
    <t>FEC.ktoe.FI.FBT.FBT.TOTAL.TOTAL.TOTAL</t>
  </si>
  <si>
    <t>FEC.ktoe.FI.FBT.FBT.TOTAL.TOTAL.SOLIDS</t>
  </si>
  <si>
    <t>FEC.ktoe.FI.FBT.FBT.TOTAL.TOTAL.RFG</t>
  </si>
  <si>
    <t>FEC.ktoe.FI.FBT.FBT.TOTAL.TOTAL.LPG</t>
  </si>
  <si>
    <t>FEC.ktoe.FI.FBT.FBT.TOTAL.TOTAL.DIESEL</t>
  </si>
  <si>
    <t>FEC.ktoe.FI.FBT.FBT.TOTAL.TOTAL.RFO</t>
  </si>
  <si>
    <t>FEC.ktoe.FI.FBT.FBT.TOTAL.TOTAL.OTHER</t>
  </si>
  <si>
    <t>FEC.ktoe.FI.FBT.FBT.TOTAL.TOTAL.NG</t>
  </si>
  <si>
    <t>FEC.ktoe.FI.FBT.FBT.TOTAL.TOTAL.DERIVED</t>
  </si>
  <si>
    <t>FEC.ktoe.FI.FBT.FBT.TOTAL.TOTAL.BIOMASS_WASTE</t>
  </si>
  <si>
    <t>FEC.ktoe.FI.FBT.FBT.TOTAL.TOTAL.BIOGAS</t>
  </si>
  <si>
    <t>FEC.ktoe.FI.FBT.FBT.TOTAL.TOTAL.LIQBIO</t>
  </si>
  <si>
    <t>FEC.ktoe.FI.FBT.FBT.TOTAL.TOTAL.SOLAR</t>
  </si>
  <si>
    <t>FEC.ktoe.FI.FBT.FBT.TOTAL.TOTAL.GEO</t>
  </si>
  <si>
    <t>FEC.ktoe.FI.FBT.FBT.TOTAL.TOTAL.AMBIENT</t>
  </si>
  <si>
    <t>FEC.ktoe.FI.FBT.FBT.TOTAL.TOTAL.STEAM_DISTR</t>
  </si>
  <si>
    <t>FEC.ktoe.FI.FBT.FBT.TOTAL.TOTAL.ELEC</t>
  </si>
  <si>
    <t>Energy intensity (toe / physical output index)</t>
  </si>
  <si>
    <t>Useful energy demand intensity (toe useful / physical output index)</t>
  </si>
  <si>
    <t>FEC.ktoe.FI.FBT.FBT.LIGHT.GENERIC.ELEC</t>
  </si>
  <si>
    <t>FEC.ktoe.FI.FBT.FBT.AIRCOMP.GENERIC.ELEC</t>
  </si>
  <si>
    <t>FEC.ktoe.FI.FBT.FBT.MOTOR.GENERIC.ELEC</t>
  </si>
  <si>
    <t>FEC.ktoe.FI.FBT.FBT.FANS.GENERIC.ELEC</t>
  </si>
  <si>
    <t>FEC.ktoe.FI.FBT.FBT.LOW_ENTH.TOTAL.TOTAL</t>
  </si>
  <si>
    <t>FEC.ktoe.FI.FBT.FBT.LOW_ENTH.THERM.DIESEL_LIQBIO</t>
  </si>
  <si>
    <t>FEC.ktoe.FI.FBT.FBT.LOW_ENTH.THERM.NG_BIOGAS</t>
  </si>
  <si>
    <t>FEC.ktoe.FI.FBT.FBT.LOW_ENTH.THERM.SOLAR_GEO</t>
  </si>
  <si>
    <t>FEC.ktoe.FI.FBT.FBT.LOW_ENTH.HP.AMBIENT</t>
  </si>
  <si>
    <t>FEC.ktoe.FI.FBT.FBT.LOW_ENTH.THERM.ELEC</t>
  </si>
  <si>
    <t>Food: Oven (direct heat)</t>
  </si>
  <si>
    <t>Food: Direct Heat - Thermal</t>
  </si>
  <si>
    <t>FEC.ktoe.FI.FBT.FBT.OVEN.THERM.TOTAL</t>
  </si>
  <si>
    <t>FEC.ktoe.FI.FBT.FBT.OVEN.THERM.SOLIDS</t>
  </si>
  <si>
    <t>FEC.ktoe.FI.FBT.FBT.OVEN.THERM.LPG</t>
  </si>
  <si>
    <t>FEC.ktoe.FI.FBT.FBT.OVEN.THERM.DIESEL_LIQBIO</t>
  </si>
  <si>
    <t>FEC.ktoe.FI.FBT.FBT.OVEN.THERM.RFO</t>
  </si>
  <si>
    <t>FEC.ktoe.FI.FBT.FBT.OVEN.THERM.NG_BIOGAS</t>
  </si>
  <si>
    <t>Food: Direct Heat - Electric</t>
  </si>
  <si>
    <t>FEC.ktoe.FI.FBT.FBT.OVEN.ELEC.ELEC</t>
  </si>
  <si>
    <t>Food: Direct Heat - Microwave</t>
  </si>
  <si>
    <t>FEC.ktoe.FI.FBT.FBT.OVEN_MICROW.MICROW.ELEC</t>
  </si>
  <si>
    <t>Food: Specific process heat</t>
  </si>
  <si>
    <t>Food: Process Heat - Thermal</t>
  </si>
  <si>
    <t>FEC.ktoe.FI.FBT.FBT.PROC_HEAT.THERM.TOTAL</t>
  </si>
  <si>
    <t>FEC.ktoe.FI.FBT.FBT.PROC_HEAT.THERM.SOLIDS</t>
  </si>
  <si>
    <t>FEC.ktoe.FI.FBT.FBT.PROC_HEAT.THERM.LPG</t>
  </si>
  <si>
    <t>FEC.ktoe.FI.FBT.FBT.PROC_HEAT.THERM.DIESEL_LIQBIO</t>
  </si>
  <si>
    <t>FEC.ktoe.FI.FBT.FBT.PROC_HEAT.THERM.RFO</t>
  </si>
  <si>
    <t>FEC.ktoe.FI.FBT.FBT.PROC_HEAT.THERM.NG_BIOGAS</t>
  </si>
  <si>
    <t>Food: Process Heat - Electric</t>
  </si>
  <si>
    <t>FEC.ktoe.FI.FBT.FBT.PROC_HEAT.ELEC.ELEC</t>
  </si>
  <si>
    <t>Food: Process Heat - Microwave</t>
  </si>
  <si>
    <t>FEC.ktoe.FI.FBT.FBT.PROC_HEAT_MICROW.MICROW.ELEC</t>
  </si>
  <si>
    <t>Food: Steam processing</t>
  </si>
  <si>
    <t>FEC.ktoe.FI.FBT.FBT.PROCESSING.TOTAL.TOTAL</t>
  </si>
  <si>
    <t>FEC.ktoe.FI.FBT.FBT.PROCESSING.STEAM.SOLIDS</t>
  </si>
  <si>
    <t>FEC.ktoe.FI.FBT.FBT.PROCESSING.STEAM.RFG</t>
  </si>
  <si>
    <t>FEC.ktoe.FI.FBT.FBT.PROCESSING.STEAM.LPG</t>
  </si>
  <si>
    <t>FEC.ktoe.FI.FBT.FBT.PROCESSING.STEAM.DIESEL_LIQBIO</t>
  </si>
  <si>
    <t>FEC.ktoe.FI.FBT.FBT.PROCESSING.STEAM.RFO</t>
  </si>
  <si>
    <t>FEC.ktoe.FI.FBT.FBT.PROCESSING.STEAM.OTHER</t>
  </si>
  <si>
    <t>FEC.ktoe.FI.FBT.FBT.PROCESSING.STEAM.NG_BIOGAS</t>
  </si>
  <si>
    <t>FEC.ktoe.FI.FBT.FBT.PROCESSING.STEAM.DERIVED</t>
  </si>
  <si>
    <t>FEC.ktoe.FI.FBT.FBT.PROCESSING.STEAM.BIOMASS_WASTE</t>
  </si>
  <si>
    <t>FEC.ktoe.FI.FBT.FBT.PROCESSING.STEAM.STEAM_DISTR</t>
  </si>
  <si>
    <t>Food: Drying</t>
  </si>
  <si>
    <t>Food: Thermal drying</t>
  </si>
  <si>
    <t>FEC.ktoe.FI.FBT.FBT.DRYING.TOTAL.TOTAL</t>
  </si>
  <si>
    <t>FEC.ktoe.FI.FBT.FBT.DRYING.THERM.SOLIDS</t>
  </si>
  <si>
    <t>FEC.ktoe.FI.FBT.FBT.DRYING.THERM.LPG</t>
  </si>
  <si>
    <t>FEC.ktoe.FI.FBT.FBT.DRYING.THERM.DIESEL_LIQBIO</t>
  </si>
  <si>
    <t>FEC.ktoe.FI.FBT.FBT.DRYING.THERM.RFO</t>
  </si>
  <si>
    <t>FEC.ktoe.FI.FBT.FBT.DRYING.THERM.NG_BIOGAS</t>
  </si>
  <si>
    <t>Food: Steam drying</t>
  </si>
  <si>
    <t>FEC.ktoe.FI.FBT.FBT.DRYING_STEAM.TOTAL.TOTAL</t>
  </si>
  <si>
    <t>FEC.ktoe.FI.FBT.FBT.DRYING_STEAM.STEAM.SOLIDS</t>
  </si>
  <si>
    <t>FEC.ktoe.FI.FBT.FBT.DRYING_STEAM.STEAM.RFG</t>
  </si>
  <si>
    <t>FEC.ktoe.FI.FBT.FBT.DRYING_STEAM.STEAM.LPG</t>
  </si>
  <si>
    <t>FEC.ktoe.FI.FBT.FBT.DRYING_STEAM.STEAM.DIESEL_LIQBIO</t>
  </si>
  <si>
    <t>FEC.ktoe.FI.FBT.FBT.DRYING_STEAM.STEAM.RFO</t>
  </si>
  <si>
    <t>FEC.ktoe.FI.FBT.FBT.DRYING_STEAM.STEAM.OTHER</t>
  </si>
  <si>
    <t>FEC.ktoe.FI.FBT.FBT.DRYING_STEAM.STEAM.NG_BIOGAS</t>
  </si>
  <si>
    <t>FEC.ktoe.FI.FBT.FBT.DRYING_STEAM.STEAM.DERIVED</t>
  </si>
  <si>
    <t>FEC.ktoe.FI.FBT.FBT.DRYING_STEAM.STEAM.BIOMASS_WASTE</t>
  </si>
  <si>
    <t>FEC.ktoe.FI.FBT.FBT.DRYING_STEAM.STEAM.STEAM_DISTR</t>
  </si>
  <si>
    <t>Food: Electric drying</t>
  </si>
  <si>
    <t>FEC.ktoe.FI.FBT.FBT.DRYING_ELEC.ELEC.ELEC</t>
  </si>
  <si>
    <t>Food: Freeze drying</t>
  </si>
  <si>
    <t>FEC.ktoe.FI.FBT.FBT.DRYING_FREEZE.FREEZE_DRY.ELEC</t>
  </si>
  <si>
    <t>Food: Microwave drying</t>
  </si>
  <si>
    <t>FEC.ktoe.FI.FBT.FBT.DRYING_MICROW.MICROW.ELEC</t>
  </si>
  <si>
    <t>Food: Process cooling and refrigeration</t>
  </si>
  <si>
    <t>Food: Thermal cooling</t>
  </si>
  <si>
    <t>FEC.ktoe.FI.FBT.FBT.PROC_COOL_THERM.THERM.NG_BIOGAS</t>
  </si>
  <si>
    <t>Food: Steam cooling</t>
  </si>
  <si>
    <t>FEC.ktoe.FI.FBT.FBT.PROC_COOL.TOTAL.TOTAL</t>
  </si>
  <si>
    <t>FEC.ktoe.FI.FBT.FBT.PROC_COOL.STEAM.SOLIDS</t>
  </si>
  <si>
    <t>FEC.ktoe.FI.FBT.FBT.PROC_COOL.STEAM.RFG</t>
  </si>
  <si>
    <t>FEC.ktoe.FI.FBT.FBT.PROC_COOL.STEAM.LPG</t>
  </si>
  <si>
    <t>FEC.ktoe.FI.FBT.FBT.PROC_COOL.STEAM.DIESEL_LIQBIO</t>
  </si>
  <si>
    <t>FEC.ktoe.FI.FBT.FBT.PROC_COOL.STEAM.RFO</t>
  </si>
  <si>
    <t>FEC.ktoe.FI.FBT.FBT.PROC_COOL.STEAM.OTHER</t>
  </si>
  <si>
    <t>FEC.ktoe.FI.FBT.FBT.PROC_COOL.STEAM.NG_BIOGAS</t>
  </si>
  <si>
    <t>FEC.ktoe.FI.FBT.FBT.PROC_COOL.STEAM.DERIVED</t>
  </si>
  <si>
    <t>FEC.ktoe.FI.FBT.FBT.PROC_COOL.STEAM.BIOMASS_WASTE</t>
  </si>
  <si>
    <t>FEC.ktoe.FI.FBT.FBT.PROC_COOL.STEAM.STEAM_DISTR</t>
  </si>
  <si>
    <t>Food: Electric cooling</t>
  </si>
  <si>
    <t>FEC.ktoe.FI.FBT.FBT.PROC_COOL_ELEC.ELEC.ELEC</t>
  </si>
  <si>
    <t>Food: Electric machinery</t>
  </si>
  <si>
    <t>FEC.ktoe.FI.FBT.FBT.GENERIC.MECH.ELEC</t>
  </si>
  <si>
    <t>UED.ktoe.FI.FBT.FBT.TOTAL.TOTAL.TOTAL</t>
  </si>
  <si>
    <t>UED.ktoe.FI.FBT.FBT.LIGHT.GENERIC.ELEC</t>
  </si>
  <si>
    <t>UED.ktoe.FI.FBT.FBT.AIRCOMP.GENERIC.ELEC</t>
  </si>
  <si>
    <t>UED.ktoe.FI.FBT.FBT.MOTOR.GENERIC.ELEC</t>
  </si>
  <si>
    <t>UED.ktoe.FI.FBT.FBT.FANS.GENERIC.ELEC</t>
  </si>
  <si>
    <t>UED.ktoe.FI.FBT.FBT.LOW_ENTH.TOTAL.TOTAL</t>
  </si>
  <si>
    <t>UED.ktoe.FI.FBT.FBT.LOW_ENTH.THERM.DIESEL_LIQBIO</t>
  </si>
  <si>
    <t>UED.ktoe.FI.FBT.FBT.LOW_ENTH.THERM.NG_BIOGAS</t>
  </si>
  <si>
    <t>UED.ktoe.FI.FBT.FBT.LOW_ENTH.THERM.SOLAR_GEO</t>
  </si>
  <si>
    <t>UED.ktoe.FI.FBT.FBT.LOW_ENTH.HP.AMBIENT</t>
  </si>
  <si>
    <t>UED.ktoe.FI.FBT.FBT.LOW_ENTH.THERM.ELEC</t>
  </si>
  <si>
    <t>UED.ktoe.FI.FBT.FBT.OVEN.THERM.TOTAL</t>
  </si>
  <si>
    <t>UED.ktoe.FI.FBT.FBT.OVEN.THERM.SOLIDS</t>
  </si>
  <si>
    <t>UED.ktoe.FI.FBT.FBT.OVEN.THERM.LPG</t>
  </si>
  <si>
    <t>UED.ktoe.FI.FBT.FBT.OVEN.THERM.DIESEL_LIQBIO</t>
  </si>
  <si>
    <t>UED.ktoe.FI.FBT.FBT.OVEN.THERM.RFO</t>
  </si>
  <si>
    <t>UED.ktoe.FI.FBT.FBT.OVEN.THERM.NG_BIOGAS</t>
  </si>
  <si>
    <t>UED.ktoe.FI.FBT.FBT.OVEN.ELEC.ELEC</t>
  </si>
  <si>
    <t>UED.ktoe.FI.FBT.FBT.OVEN_MICROW.MICROW.ELEC</t>
  </si>
  <si>
    <t>UED.ktoe.FI.FBT.FBT.PROC_HEAT.THERM.TOTAL</t>
  </si>
  <si>
    <t>UED.ktoe.FI.FBT.FBT.PROC_HEAT.THERM.SOLIDS</t>
  </si>
  <si>
    <t>UED.ktoe.FI.FBT.FBT.PROC_HEAT.THERM.LPG</t>
  </si>
  <si>
    <t>UED.ktoe.FI.FBT.FBT.PROC_HEAT.THERM.DIESEL_LIQBIO</t>
  </si>
  <si>
    <t>UED.ktoe.FI.FBT.FBT.PROC_HEAT.THERM.RFO</t>
  </si>
  <si>
    <t>UED.ktoe.FI.FBT.FBT.PROC_HEAT.THERM.NG_BIOGAS</t>
  </si>
  <si>
    <t>UED.ktoe.FI.FBT.FBT.PROC_HEAT.ELEC.ELEC</t>
  </si>
  <si>
    <t>UED.ktoe.FI.FBT.FBT.PROC_HEAT_MICROW.MICROW.ELEC</t>
  </si>
  <si>
    <t>UED.ktoe.FI.FBT.FBT.PROCESSING.TOTAL.TOTAL</t>
  </si>
  <si>
    <t>UED.ktoe.FI.FBT.FBT.PROCESSING.STEAM.SOLIDS</t>
  </si>
  <si>
    <t>UED.ktoe.FI.FBT.FBT.PROCESSING.STEAM.RFG</t>
  </si>
  <si>
    <t>UED.ktoe.FI.FBT.FBT.PROCESSING.STEAM.LPG</t>
  </si>
  <si>
    <t>UED.ktoe.FI.FBT.FBT.PROCESSING.STEAM.DIESEL_LIQBIO</t>
  </si>
  <si>
    <t>UED.ktoe.FI.FBT.FBT.PROCESSING.STEAM.RFO</t>
  </si>
  <si>
    <t>UED.ktoe.FI.FBT.FBT.PROCESSING.STEAM.OTHER</t>
  </si>
  <si>
    <t>UED.ktoe.FI.FBT.FBT.PROCESSING.STEAM.NG_BIOGAS</t>
  </si>
  <si>
    <t>UED.ktoe.FI.FBT.FBT.PROCESSING.STEAM.DERIVED</t>
  </si>
  <si>
    <t>UED.ktoe.FI.FBT.FBT.PROCESSING.STEAM.BIOMASS_WASTE</t>
  </si>
  <si>
    <t>UED.ktoe.FI.FBT.FBT.PROCESSING.STEAM.STEAM_DISTR</t>
  </si>
  <si>
    <t>UED.ktoe.FI.FBT.FBT.DRYING.TOTAL.TOTAL</t>
  </si>
  <si>
    <t>UED.ktoe.FI.FBT.FBT.DRYING.THERM.SOLIDS</t>
  </si>
  <si>
    <t>UED.ktoe.FI.FBT.FBT.DRYING.THERM.LPG</t>
  </si>
  <si>
    <t>UED.ktoe.FI.FBT.FBT.DRYING.THERM.DIESEL_LIQBIO</t>
  </si>
  <si>
    <t>UED.ktoe.FI.FBT.FBT.DRYING.THERM.RFO</t>
  </si>
  <si>
    <t>UED.ktoe.FI.FBT.FBT.DRYING.THERM.NG_BIOGAS</t>
  </si>
  <si>
    <t>UED.ktoe.FI.FBT.FBT.DRYING_STEAM.TOTAL.TOTAL</t>
  </si>
  <si>
    <t>UED.ktoe.FI.FBT.FBT.DRYING_STEAM.STEAM.SOLIDS</t>
  </si>
  <si>
    <t>UED.ktoe.FI.FBT.FBT.DRYING_STEAM.STEAM.RFG</t>
  </si>
  <si>
    <t>UED.ktoe.FI.FBT.FBT.DRYING_STEAM.STEAM.LPG</t>
  </si>
  <si>
    <t>UED.ktoe.FI.FBT.FBT.DRYING_STEAM.STEAM.DIESEL_LIQBIO</t>
  </si>
  <si>
    <t>UED.ktoe.FI.FBT.FBT.DRYING_STEAM.STEAM.RFO</t>
  </si>
  <si>
    <t>UED.ktoe.FI.FBT.FBT.DRYING_STEAM.STEAM.OTHER</t>
  </si>
  <si>
    <t>UED.ktoe.FI.FBT.FBT.DRYING_STEAM.STEAM.NG_BIOGAS</t>
  </si>
  <si>
    <t>UED.ktoe.FI.FBT.FBT.DRYING_STEAM.STEAM.DERIVED</t>
  </si>
  <si>
    <t>UED.ktoe.FI.FBT.FBT.DRYING_STEAM.STEAM.BIOMASS_WASTE</t>
  </si>
  <si>
    <t>UED.ktoe.FI.FBT.FBT.DRYING_STEAM.STEAM.STEAM_DISTR</t>
  </si>
  <si>
    <t>UED.ktoe.FI.FBT.FBT.DRYING_ELEC.ELEC.ELEC</t>
  </si>
  <si>
    <t>UED.ktoe.FI.FBT.FBT.DRYING_FREEZE.FREEZE_DRY.ELEC</t>
  </si>
  <si>
    <t>UED.ktoe.FI.FBT.FBT.DRYING_MICROW.MICROW.ELEC</t>
  </si>
  <si>
    <t>UED.ktoe.FI.FBT.FBT.PROC_COOL_THERM.THERM.NG_BIOGAS</t>
  </si>
  <si>
    <t>UED.ktoe.FI.FBT.FBT.PROC_COOL.TOTAL.TOTAL</t>
  </si>
  <si>
    <t>UED.ktoe.FI.FBT.FBT.PROC_COOL.STEAM.SOLIDS</t>
  </si>
  <si>
    <t>UED.ktoe.FI.FBT.FBT.PROC_COOL.STEAM.RFG</t>
  </si>
  <si>
    <t>UED.ktoe.FI.FBT.FBT.PROC_COOL.STEAM.LPG</t>
  </si>
  <si>
    <t>UED.ktoe.FI.FBT.FBT.PROC_COOL.STEAM.DIESEL_LIQBIO</t>
  </si>
  <si>
    <t>UED.ktoe.FI.FBT.FBT.PROC_COOL.STEAM.RFO</t>
  </si>
  <si>
    <t>UED.ktoe.FI.FBT.FBT.PROC_COOL.STEAM.OTHER</t>
  </si>
  <si>
    <t>UED.ktoe.FI.FBT.FBT.PROC_COOL.STEAM.NG_BIOGAS</t>
  </si>
  <si>
    <t>UED.ktoe.FI.FBT.FBT.PROC_COOL.STEAM.DERIVED</t>
  </si>
  <si>
    <t>UED.ktoe.FI.FBT.FBT.PROC_COOL.STEAM.BIOMASS_WASTE</t>
  </si>
  <si>
    <t>UED.ktoe.FI.FBT.FBT.PROC_COOL.STEAM.STEAM_DISTR</t>
  </si>
  <si>
    <t>UED.ktoe.FI.FBT.FBT.PROC_COOL_ELEC.ELEC.ELEC</t>
  </si>
  <si>
    <t>UED.ktoe.FI.FBT.FBT.GENERIC.MECH.ELEC</t>
  </si>
  <si>
    <t>FUEL_EMI.ktCO2.FI.FBT.FBT.TOTAL.TOTAL.TOTAL</t>
  </si>
  <si>
    <t>FUEL_EMI.ktCO2.FI.FBT.FBT.LIGHT.GENERIC.ELEC</t>
  </si>
  <si>
    <t>FUEL_EMI.ktCO2.FI.FBT.FBT.AIRCOMP.GENERIC.ELEC</t>
  </si>
  <si>
    <t>FUEL_EMI.ktCO2.FI.FBT.FBT.MOTOR.GENERIC.ELEC</t>
  </si>
  <si>
    <t>FUEL_EMI.ktCO2.FI.FBT.FBT.FANS.GENERIC.ELEC</t>
  </si>
  <si>
    <t>FUEL_EMI.ktCO2.FI.FBT.FBT.LOW_ENTH.TOTAL.TOTAL</t>
  </si>
  <si>
    <t>FUEL_EMI.ktCO2.FI.FBT.FBT.LOW_ENTH.THERM.DIESEL_LIQBIO</t>
  </si>
  <si>
    <t>FUEL_EMI.ktCO2.FI.FBT.FBT.LOW_ENTH.THERM.NG_BIOGAS</t>
  </si>
  <si>
    <t>FUEL_EMI.ktCO2.FI.FBT.FBT.LOW_ENTH.THERM.SOLAR_GEO</t>
  </si>
  <si>
    <t>FUEL_EMI.ktCO2.FI.FBT.FBT.LOW_ENTH.HP.AMBIENT</t>
  </si>
  <si>
    <t>FUEL_EMI.ktCO2.FI.FBT.FBT.LOW_ENTH.THERM.ELEC</t>
  </si>
  <si>
    <t>FUEL_EMI.ktCO2.FI.FBT.FBT.OVEN.THERM.TOTAL</t>
  </si>
  <si>
    <t>FUEL_EMI.ktCO2.FI.FBT.FBT.OVEN.THERM.SOLIDS</t>
  </si>
  <si>
    <t>FUEL_EMI.ktCO2.FI.FBT.FBT.OVEN.THERM.LPG</t>
  </si>
  <si>
    <t>FUEL_EMI.ktCO2.FI.FBT.FBT.OVEN.THERM.DIESEL_LIQBIO</t>
  </si>
  <si>
    <t>FUEL_EMI.ktCO2.FI.FBT.FBT.OVEN.THERM.RFO</t>
  </si>
  <si>
    <t>FUEL_EMI.ktCO2.FI.FBT.FBT.OVEN.THERM.NG_BIOGAS</t>
  </si>
  <si>
    <t>FUEL_EMI.ktCO2.FI.FBT.FBT.OVEN.ELEC.ELEC</t>
  </si>
  <si>
    <t>FUEL_EMI.ktCO2.FI.FBT.FBT.OVEN_MICROW.MICROW.ELEC</t>
  </si>
  <si>
    <t>FUEL_EMI.ktCO2.FI.FBT.FBT.PROC_HEAT.THERM.TOTAL</t>
  </si>
  <si>
    <t>FUEL_EMI.ktCO2.FI.FBT.FBT.PROC_HEAT.THERM.SOLIDS</t>
  </si>
  <si>
    <t>FUEL_EMI.ktCO2.FI.FBT.FBT.PROC_HEAT.THERM.LPG</t>
  </si>
  <si>
    <t>FUEL_EMI.ktCO2.FI.FBT.FBT.PROC_HEAT.THERM.DIESEL_LIQBIO</t>
  </si>
  <si>
    <t>FUEL_EMI.ktCO2.FI.FBT.FBT.PROC_HEAT.THERM.RFO</t>
  </si>
  <si>
    <t>FUEL_EMI.ktCO2.FI.FBT.FBT.PROC_HEAT.THERM.NG_BIOGAS</t>
  </si>
  <si>
    <t>FUEL_EMI.ktCO2.FI.FBT.FBT.PROC_HEAT.ELEC.ELEC</t>
  </si>
  <si>
    <t>FUEL_EMI.ktCO2.FI.FBT.FBT.PROC_HEAT_MICROW.MICROW.ELEC</t>
  </si>
  <si>
    <t>FUEL_EMI.ktCO2.FI.FBT.FBT.PROCESSING.TOTAL.TOTAL</t>
  </si>
  <si>
    <t>FUEL_EMI.ktCO2.FI.FBT.FBT.PROCESSING.STEAM.SOLIDS</t>
  </si>
  <si>
    <t>FUEL_EMI.ktCO2.FI.FBT.FBT.PROCESSING.STEAM.RFG</t>
  </si>
  <si>
    <t>FUEL_EMI.ktCO2.FI.FBT.FBT.PROCESSING.STEAM.LPG</t>
  </si>
  <si>
    <t>FUEL_EMI.ktCO2.FI.FBT.FBT.PROCESSING.STEAM.DIESEL_LIQBIO</t>
  </si>
  <si>
    <t>FUEL_EMI.ktCO2.FI.FBT.FBT.PROCESSING.STEAM.RFO</t>
  </si>
  <si>
    <t>FUEL_EMI.ktCO2.FI.FBT.FBT.PROCESSING.STEAM.OTHER</t>
  </si>
  <si>
    <t>FUEL_EMI.ktCO2.FI.FBT.FBT.PROCESSING.STEAM.NG_BIOGAS</t>
  </si>
  <si>
    <t>FUEL_EMI.ktCO2.FI.FBT.FBT.PROCESSING.STEAM.DERIVED</t>
  </si>
  <si>
    <t>FUEL_EMI.ktCO2.FI.FBT.FBT.PROCESSING.STEAM.BIOMASS_WASTE</t>
  </si>
  <si>
    <t>FUEL_EMI.ktCO2.FI.FBT.FBT.PROCESSING.STEAM.STEAM_DISTR</t>
  </si>
  <si>
    <t>FUEL_EMI.ktCO2.FI.FBT.FBT.DRYING.TOTAL.TOTAL</t>
  </si>
  <si>
    <t>FUEL_EMI.ktCO2.FI.FBT.FBT.DRYING.THERM.SOLIDS</t>
  </si>
  <si>
    <t>FUEL_EMI.ktCO2.FI.FBT.FBT.DRYING.THERM.LPG</t>
  </si>
  <si>
    <t>FUEL_EMI.ktCO2.FI.FBT.FBT.DRYING.THERM.DIESEL_LIQBIO</t>
  </si>
  <si>
    <t>FUEL_EMI.ktCO2.FI.FBT.FBT.DRYING.THERM.RFO</t>
  </si>
  <si>
    <t>FUEL_EMI.ktCO2.FI.FBT.FBT.DRYING.THERM.NG_BIOGAS</t>
  </si>
  <si>
    <t>FUEL_EMI.ktCO2.FI.FBT.FBT.DRYING_STEAM.TOTAL.TOTAL</t>
  </si>
  <si>
    <t>FUEL_EMI.ktCO2.FI.FBT.FBT.DRYING_STEAM.STEAM.SOLIDS</t>
  </si>
  <si>
    <t>FUEL_EMI.ktCO2.FI.FBT.FBT.DRYING_STEAM.STEAM.RFG</t>
  </si>
  <si>
    <t>FUEL_EMI.ktCO2.FI.FBT.FBT.DRYING_STEAM.STEAM.LPG</t>
  </si>
  <si>
    <t>FUEL_EMI.ktCO2.FI.FBT.FBT.DRYING_STEAM.STEAM.DIESEL_LIQBIO</t>
  </si>
  <si>
    <t>FUEL_EMI.ktCO2.FI.FBT.FBT.DRYING_STEAM.STEAM.RFO</t>
  </si>
  <si>
    <t>FUEL_EMI.ktCO2.FI.FBT.FBT.DRYING_STEAM.STEAM.OTHER</t>
  </si>
  <si>
    <t>FUEL_EMI.ktCO2.FI.FBT.FBT.DRYING_STEAM.STEAM.NG_BIOGAS</t>
  </si>
  <si>
    <t>FUEL_EMI.ktCO2.FI.FBT.FBT.DRYING_STEAM.STEAM.DERIVED</t>
  </si>
  <si>
    <t>FUEL_EMI.ktCO2.FI.FBT.FBT.DRYING_STEAM.STEAM.BIOMASS_WASTE</t>
  </si>
  <si>
    <t>FUEL_EMI.ktCO2.FI.FBT.FBT.DRYING_STEAM.STEAM.STEAM_DISTR</t>
  </si>
  <si>
    <t>FUEL_EMI.ktCO2.FI.FBT.FBT.DRYING_ELEC.ELEC.ELEC</t>
  </si>
  <si>
    <t>FUEL_EMI.ktCO2.FI.FBT.FBT.DRYING_FREEZE.FREEZE_DRY.ELEC</t>
  </si>
  <si>
    <t>FUEL_EMI.ktCO2.FI.FBT.FBT.DRYING_MICROW.MICROW.ELEC</t>
  </si>
  <si>
    <t>FUEL_EMI.ktCO2.FI.FBT.FBT.PROC_COOL_THERM.THERM.NG_BIOGAS</t>
  </si>
  <si>
    <t>FUEL_EMI.ktCO2.FI.FBT.FBT.PROC_COOL.TOTAL.TOTAL</t>
  </si>
  <si>
    <t>FUEL_EMI.ktCO2.FI.FBT.FBT.PROC_COOL.STEAM.SOLIDS</t>
  </si>
  <si>
    <t>FUEL_EMI.ktCO2.FI.FBT.FBT.PROC_COOL.STEAM.RFG</t>
  </si>
  <si>
    <t>FUEL_EMI.ktCO2.FI.FBT.FBT.PROC_COOL.STEAM.LPG</t>
  </si>
  <si>
    <t>FUEL_EMI.ktCO2.FI.FBT.FBT.PROC_COOL.STEAM.DIESEL_LIQBIO</t>
  </si>
  <si>
    <t>FUEL_EMI.ktCO2.FI.FBT.FBT.PROC_COOL.STEAM.RFO</t>
  </si>
  <si>
    <t>FUEL_EMI.ktCO2.FI.FBT.FBT.PROC_COOL.STEAM.OTHER</t>
  </si>
  <si>
    <t>FUEL_EMI.ktCO2.FI.FBT.FBT.PROC_COOL.STEAM.NG_BIOGAS</t>
  </si>
  <si>
    <t>FUEL_EMI.ktCO2.FI.FBT.FBT.PROC_COOL.STEAM.DERIVED</t>
  </si>
  <si>
    <t>FUEL_EMI.ktCO2.FI.FBT.FBT.PROC_COOL.STEAM.BIOMASS_WASTE</t>
  </si>
  <si>
    <t>FUEL_EMI.ktCO2.FI.FBT.FBT.PROC_COOL.STEAM.STEAM_DISTR</t>
  </si>
  <si>
    <t>FUEL_EMI.ktCO2.FI.FBT.FBT.PROC_COOL_ELEC.ELEC.ELEC</t>
  </si>
  <si>
    <t>FUEL_EMI.ktCO2.FI.FBT.FBT.GENERIC.MECH.ELEC</t>
  </si>
  <si>
    <t>VA.Meuro2023.FI.TRE.TRE</t>
  </si>
  <si>
    <t>OUTPUT.index.FI.TRE.TRE</t>
  </si>
  <si>
    <t>CAP.index.FI.TRE.TRE</t>
  </si>
  <si>
    <t>NEWCAP.index.FI.TRE.TRE</t>
  </si>
  <si>
    <t>FEC.ktoe.FI.TRE.TRE.TOTAL.TOTAL.TOTAL</t>
  </si>
  <si>
    <t>FEC.ktoe.FI.TRE.TRE.TOTAL.TOTAL.SOLIDS</t>
  </si>
  <si>
    <t>FEC.ktoe.FI.TRE.TRE.TOTAL.TOTAL.RFG</t>
  </si>
  <si>
    <t>FEC.ktoe.FI.TRE.TRE.TOTAL.TOTAL.LPG</t>
  </si>
  <si>
    <t>FEC.ktoe.FI.TRE.TRE.TOTAL.TOTAL.DIESEL</t>
  </si>
  <si>
    <t>FEC.ktoe.FI.TRE.TRE.TOTAL.TOTAL.RFO</t>
  </si>
  <si>
    <t>FEC.ktoe.FI.TRE.TRE.TOTAL.TOTAL.OTHER</t>
  </si>
  <si>
    <t>FEC.ktoe.FI.TRE.TRE.TOTAL.TOTAL.NG</t>
  </si>
  <si>
    <t>FEC.ktoe.FI.TRE.TRE.TOTAL.TOTAL.DERIVED</t>
  </si>
  <si>
    <t>FEC.ktoe.FI.TRE.TRE.TOTAL.TOTAL.BIOMASS_WASTE</t>
  </si>
  <si>
    <t>FEC.ktoe.FI.TRE.TRE.TOTAL.TOTAL.BIOGAS</t>
  </si>
  <si>
    <t>FEC.ktoe.FI.TRE.TRE.TOTAL.TOTAL.LIQBIO</t>
  </si>
  <si>
    <t>FEC.ktoe.FI.TRE.TRE.TOTAL.TOTAL.SOLAR</t>
  </si>
  <si>
    <t>FEC.ktoe.FI.TRE.TRE.TOTAL.TOTAL.GEO</t>
  </si>
  <si>
    <t>FEC.ktoe.FI.TRE.TRE.TOTAL.TOTAL.AMBIENT</t>
  </si>
  <si>
    <t>FEC.ktoe.FI.TRE.TRE.TOTAL.TOTAL.STEAM_DISTR</t>
  </si>
  <si>
    <t>FEC.ktoe.FI.TRE.TRE.TOTAL.TOTAL.ELEC</t>
  </si>
  <si>
    <t>FEC.ktoe.FI.TRE.TRE.LIGHT.GENERIC.ELEC</t>
  </si>
  <si>
    <t>FEC.ktoe.FI.TRE.TRE.AIRCOMP.GENERIC.ELEC</t>
  </si>
  <si>
    <t>FEC.ktoe.FI.TRE.TRE.MOTOR.GENERIC.ELEC</t>
  </si>
  <si>
    <t>FEC.ktoe.FI.TRE.TRE.FANS.GENERIC.ELEC</t>
  </si>
  <si>
    <t>FEC.ktoe.FI.TRE.TRE.LOW_ENTH.TOTAL.TOTAL</t>
  </si>
  <si>
    <t>FEC.ktoe.FI.TRE.TRE.LOW_ENTH.THERM.DIESEL_LIQBIO</t>
  </si>
  <si>
    <t>FEC.ktoe.FI.TRE.TRE.LOW_ENTH.THERM.NG_BIOGAS</t>
  </si>
  <si>
    <t>FEC.ktoe.FI.TRE.TRE.LOW_ENTH.THERM.SOLAR_GEO</t>
  </si>
  <si>
    <t>FEC.ktoe.FI.TRE.TRE.LOW_ENTH.HP.AMBIENT</t>
  </si>
  <si>
    <t>FEC.ktoe.FI.TRE.TRE.LOW_ENTH.THERM.ELEC</t>
  </si>
  <si>
    <t>Trans. Eq.: Foundries</t>
  </si>
  <si>
    <t>Trans. Eq.: Thermal Foundries</t>
  </si>
  <si>
    <t>FEC.ktoe.FI.TRE.TRE.FOUNDRY.THERM.TOTAL</t>
  </si>
  <si>
    <t>FEC.ktoe.FI.TRE.TRE.FOUNDRY.THERM.SOLIDS</t>
  </si>
  <si>
    <t>FEC.ktoe.FI.TRE.TRE.FOUNDRY.THERM.LPG</t>
  </si>
  <si>
    <t>FEC.ktoe.FI.TRE.TRE.FOUNDRY.THERM.DIESEL_LIQBIO</t>
  </si>
  <si>
    <t>FEC.ktoe.FI.TRE.TRE.FOUNDRY.THERM.RFO</t>
  </si>
  <si>
    <t>FEC.ktoe.FI.TRE.TRE.FOUNDRY.THERM.NG_BIOGAS</t>
  </si>
  <si>
    <t>Trans. Eq.: Electric Foundries</t>
  </si>
  <si>
    <t>FEC.ktoe.FI.TRE.TRE.FOUNDRY.ELEC.ELEC</t>
  </si>
  <si>
    <t>Trans. Eq.: Connection techniques</t>
  </si>
  <si>
    <t>Trans. Eq.: Thermal connection</t>
  </si>
  <si>
    <t>FEC.ktoe.FI.TRE.TRE.CONNECTION_THERM.THERM.NG_BIOGAS</t>
  </si>
  <si>
    <t>Trans. Eq.: Electric connection</t>
  </si>
  <si>
    <t>FEC.ktoe.FI.TRE.TRE.CONNECTION_ELEC.ELEC.ELEC</t>
  </si>
  <si>
    <t>Trans. Eq.: Heat treatment</t>
  </si>
  <si>
    <t>Trans. Eq.: Heat treatment - Thermal</t>
  </si>
  <si>
    <t>FEC.ktoe.FI.TRE.TRE.HEAT_TREAT.THERM.TOTAL</t>
  </si>
  <si>
    <t>FEC.ktoe.FI.TRE.TRE.HEAT_TREAT.THERM.SOLIDS</t>
  </si>
  <si>
    <t>FEC.ktoe.FI.TRE.TRE.HEAT_TREAT.THERM.LPG</t>
  </si>
  <si>
    <t>FEC.ktoe.FI.TRE.TRE.HEAT_TREAT.THERM.DIESEL_LIQBIO</t>
  </si>
  <si>
    <t>FEC.ktoe.FI.TRE.TRE.HEAT_TREAT.THERM.RFO</t>
  </si>
  <si>
    <t>FEC.ktoe.FI.TRE.TRE.HEAT_TREAT.THERM.NG_BIOGAS</t>
  </si>
  <si>
    <t>Trans. Eq.: Heat treatment - Electric</t>
  </si>
  <si>
    <t>FEC.ktoe.FI.TRE.TRE.HEAT_TREAT.ELEC.ELEC</t>
  </si>
  <si>
    <t>Trans. Eq.: Steam processing</t>
  </si>
  <si>
    <t>FEC.ktoe.FI.TRE.TRE.PROCESSING.TOTAL.TOTAL</t>
  </si>
  <si>
    <t>FEC.ktoe.FI.TRE.TRE.PROCESSING.STEAM.SOLIDS</t>
  </si>
  <si>
    <t>FEC.ktoe.FI.TRE.TRE.PROCESSING.STEAM.RFG</t>
  </si>
  <si>
    <t>FEC.ktoe.FI.TRE.TRE.PROCESSING.STEAM.LPG</t>
  </si>
  <si>
    <t>FEC.ktoe.FI.TRE.TRE.PROCESSING.STEAM.DIESEL_LIQBIO</t>
  </si>
  <si>
    <t>FEC.ktoe.FI.TRE.TRE.PROCESSING.STEAM.RFO</t>
  </si>
  <si>
    <t>FEC.ktoe.FI.TRE.TRE.PROCESSING.STEAM.OTHER</t>
  </si>
  <si>
    <t>FEC.ktoe.FI.TRE.TRE.PROCESSING.STEAM.NG_BIOGAS</t>
  </si>
  <si>
    <t>FEC.ktoe.FI.TRE.TRE.PROCESSING.STEAM.DERIVED</t>
  </si>
  <si>
    <t>FEC.ktoe.FI.TRE.TRE.PROCESSING.STEAM.BIOMASS_WASTE</t>
  </si>
  <si>
    <t>FEC.ktoe.FI.TRE.TRE.PROCESSING.STEAM.STEAM_DISTR</t>
  </si>
  <si>
    <t>Trans. Eq.: General machinery</t>
  </si>
  <si>
    <t>FEC.ktoe.FI.TRE.TRE.GENERIC.MECH.ELEC</t>
  </si>
  <si>
    <t>Trans. Eq.: Product finishing</t>
  </si>
  <si>
    <t>FEC.ktoe.FI.TRE.TRE.FINISHING.THERM.ELEC</t>
  </si>
  <si>
    <t>UED.ktoe.FI.TRE.TRE.TOTAL.TOTAL.TOTAL</t>
  </si>
  <si>
    <t>UED.ktoe.FI.TRE.TRE.LIGHT.GENERIC.ELEC</t>
  </si>
  <si>
    <t>UED.ktoe.FI.TRE.TRE.AIRCOMP.GENERIC.ELEC</t>
  </si>
  <si>
    <t>UED.ktoe.FI.TRE.TRE.MOTOR.GENERIC.ELEC</t>
  </si>
  <si>
    <t>UED.ktoe.FI.TRE.TRE.FANS.GENERIC.ELEC</t>
  </si>
  <si>
    <t>UED.ktoe.FI.TRE.TRE.LOW_ENTH.TOTAL.TOTAL</t>
  </si>
  <si>
    <t>UED.ktoe.FI.TRE.TRE.LOW_ENTH.THERM.DIESEL_LIQBIO</t>
  </si>
  <si>
    <t>UED.ktoe.FI.TRE.TRE.LOW_ENTH.THERM.NG_BIOGAS</t>
  </si>
  <si>
    <t>UED.ktoe.FI.TRE.TRE.LOW_ENTH.THERM.SOLAR_GEO</t>
  </si>
  <si>
    <t>UED.ktoe.FI.TRE.TRE.LOW_ENTH.HP.AMBIENT</t>
  </si>
  <si>
    <t>UED.ktoe.FI.TRE.TRE.LOW_ENTH.THERM.ELEC</t>
  </si>
  <si>
    <t>UED.ktoe.FI.TRE.TRE.FOUNDRY.THERM.TOTAL</t>
  </si>
  <si>
    <t>UED.ktoe.FI.TRE.TRE.FOUNDRY.THERM.SOLIDS</t>
  </si>
  <si>
    <t>UED.ktoe.FI.TRE.TRE.FOUNDRY.THERM.LPG</t>
  </si>
  <si>
    <t>UED.ktoe.FI.TRE.TRE.FOUNDRY.THERM.DIESEL_LIQBIO</t>
  </si>
  <si>
    <t>UED.ktoe.FI.TRE.TRE.FOUNDRY.THERM.RFO</t>
  </si>
  <si>
    <t>UED.ktoe.FI.TRE.TRE.FOUNDRY.THERM.NG_BIOGAS</t>
  </si>
  <si>
    <t>UED.ktoe.FI.TRE.TRE.FOUNDRY.ELEC.ELEC</t>
  </si>
  <si>
    <t>UED.ktoe.FI.TRE.TRE.CONNECTION_THERM.THERM.NG_BIOGAS</t>
  </si>
  <si>
    <t>UED.ktoe.FI.TRE.TRE.CONNECTION_ELEC.ELEC.ELEC</t>
  </si>
  <si>
    <t>UED.ktoe.FI.TRE.TRE.HEAT_TREAT.THERM.TOTAL</t>
  </si>
  <si>
    <t>UED.ktoe.FI.TRE.TRE.HEAT_TREAT.THERM.SOLIDS</t>
  </si>
  <si>
    <t>UED.ktoe.FI.TRE.TRE.HEAT_TREAT.THERM.LPG</t>
  </si>
  <si>
    <t>UED.ktoe.FI.TRE.TRE.HEAT_TREAT.THERM.DIESEL_LIQBIO</t>
  </si>
  <si>
    <t>UED.ktoe.FI.TRE.TRE.HEAT_TREAT.THERM.RFO</t>
  </si>
  <si>
    <t>UED.ktoe.FI.TRE.TRE.HEAT_TREAT.THERM.NG_BIOGAS</t>
  </si>
  <si>
    <t>UED.ktoe.FI.TRE.TRE.HEAT_TREAT.ELEC.ELEC</t>
  </si>
  <si>
    <t>UED.ktoe.FI.TRE.TRE.PROCESSING.TOTAL.TOTAL</t>
  </si>
  <si>
    <t>UED.ktoe.FI.TRE.TRE.PROCESSING.STEAM.SOLIDS</t>
  </si>
  <si>
    <t>UED.ktoe.FI.TRE.TRE.PROCESSING.STEAM.RFG</t>
  </si>
  <si>
    <t>UED.ktoe.FI.TRE.TRE.PROCESSING.STEAM.LPG</t>
  </si>
  <si>
    <t>UED.ktoe.FI.TRE.TRE.PROCESSING.STEAM.DIESEL_LIQBIO</t>
  </si>
  <si>
    <t>UED.ktoe.FI.TRE.TRE.PROCESSING.STEAM.RFO</t>
  </si>
  <si>
    <t>UED.ktoe.FI.TRE.TRE.PROCESSING.STEAM.OTHER</t>
  </si>
  <si>
    <t>UED.ktoe.FI.TRE.TRE.PROCESSING.STEAM.NG_BIOGAS</t>
  </si>
  <si>
    <t>UED.ktoe.FI.TRE.TRE.PROCESSING.STEAM.DERIVED</t>
  </si>
  <si>
    <t>UED.ktoe.FI.TRE.TRE.PROCESSING.STEAM.BIOMASS_WASTE</t>
  </si>
  <si>
    <t>UED.ktoe.FI.TRE.TRE.PROCESSING.STEAM.STEAM_DISTR</t>
  </si>
  <si>
    <t>UED.ktoe.FI.TRE.TRE.GENERIC.MECH.ELEC</t>
  </si>
  <si>
    <t>UED.ktoe.FI.TRE.TRE.FINISHING.THERM.ELEC</t>
  </si>
  <si>
    <t>FUEL_EMI.ktCO2.FI.TRE.TRE.TOTAL.TOTAL.TOTAL</t>
  </si>
  <si>
    <t>FUEL_EMI.ktCO2.FI.TRE.TRE.LIGHT.GENERIC.ELEC</t>
  </si>
  <si>
    <t>FUEL_EMI.ktCO2.FI.TRE.TRE.AIRCOMP.GENERIC.ELEC</t>
  </si>
  <si>
    <t>FUEL_EMI.ktCO2.FI.TRE.TRE.MOTOR.GENERIC.ELEC</t>
  </si>
  <si>
    <t>FUEL_EMI.ktCO2.FI.TRE.TRE.FANS.GENERIC.ELEC</t>
  </si>
  <si>
    <t>FUEL_EMI.ktCO2.FI.TRE.TRE.LOW_ENTH.TOTAL.TOTAL</t>
  </si>
  <si>
    <t>FUEL_EMI.ktCO2.FI.TRE.TRE.LOW_ENTH.THERM.DIESEL_LIQBIO</t>
  </si>
  <si>
    <t>FUEL_EMI.ktCO2.FI.TRE.TRE.LOW_ENTH.THERM.NG_BIOGAS</t>
  </si>
  <si>
    <t>FUEL_EMI.ktCO2.FI.TRE.TRE.LOW_ENTH.THERM.SOLAR_GEO</t>
  </si>
  <si>
    <t>FUEL_EMI.ktCO2.FI.TRE.TRE.LOW_ENTH.HP.AMBIENT</t>
  </si>
  <si>
    <t>FUEL_EMI.ktCO2.FI.TRE.TRE.LOW_ENTH.THERM.ELEC</t>
  </si>
  <si>
    <t>FUEL_EMI.ktCO2.FI.TRE.TRE.FOUNDRY.THERM.TOTAL</t>
  </si>
  <si>
    <t>FUEL_EMI.ktCO2.FI.TRE.TRE.FOUNDRY.THERM.SOLIDS</t>
  </si>
  <si>
    <t>FUEL_EMI.ktCO2.FI.TRE.TRE.FOUNDRY.THERM.LPG</t>
  </si>
  <si>
    <t>FUEL_EMI.ktCO2.FI.TRE.TRE.FOUNDRY.THERM.DIESEL_LIQBIO</t>
  </si>
  <si>
    <t>FUEL_EMI.ktCO2.FI.TRE.TRE.FOUNDRY.THERM.RFO</t>
  </si>
  <si>
    <t>FUEL_EMI.ktCO2.FI.TRE.TRE.FOUNDRY.THERM.NG_BIOGAS</t>
  </si>
  <si>
    <t>FUEL_EMI.ktCO2.FI.TRE.TRE.FOUNDRY.ELEC.ELEC</t>
  </si>
  <si>
    <t>FUEL_EMI.ktCO2.FI.TRE.TRE.CONNECTION_THERM.THERM.NG_BIOGAS</t>
  </si>
  <si>
    <t>FUEL_EMI.ktCO2.FI.TRE.TRE.CONNECTION_ELEC.ELEC.ELEC</t>
  </si>
  <si>
    <t>FUEL_EMI.ktCO2.FI.TRE.TRE.HEAT_TREAT.THERM.TOTAL</t>
  </si>
  <si>
    <t>FUEL_EMI.ktCO2.FI.TRE.TRE.HEAT_TREAT.THERM.SOLIDS</t>
  </si>
  <si>
    <t>FUEL_EMI.ktCO2.FI.TRE.TRE.HEAT_TREAT.THERM.LPG</t>
  </si>
  <si>
    <t>FUEL_EMI.ktCO2.FI.TRE.TRE.HEAT_TREAT.THERM.DIESEL_LIQBIO</t>
  </si>
  <si>
    <t>FUEL_EMI.ktCO2.FI.TRE.TRE.HEAT_TREAT.THERM.RFO</t>
  </si>
  <si>
    <t>FUEL_EMI.ktCO2.FI.TRE.TRE.HEAT_TREAT.THERM.NG_BIOGAS</t>
  </si>
  <si>
    <t>FUEL_EMI.ktCO2.FI.TRE.TRE.HEAT_TREAT.ELEC.ELEC</t>
  </si>
  <si>
    <t>FUEL_EMI.ktCO2.FI.TRE.TRE.PROCESSING.TOTAL.TOTAL</t>
  </si>
  <si>
    <t>FUEL_EMI.ktCO2.FI.TRE.TRE.PROCESSING.STEAM.SOLIDS</t>
  </si>
  <si>
    <t>FUEL_EMI.ktCO2.FI.TRE.TRE.PROCESSING.STEAM.RFG</t>
  </si>
  <si>
    <t>FUEL_EMI.ktCO2.FI.TRE.TRE.PROCESSING.STEAM.LPG</t>
  </si>
  <si>
    <t>FUEL_EMI.ktCO2.FI.TRE.TRE.PROCESSING.STEAM.DIESEL_LIQBIO</t>
  </si>
  <si>
    <t>FUEL_EMI.ktCO2.FI.TRE.TRE.PROCESSING.STEAM.RFO</t>
  </si>
  <si>
    <t>FUEL_EMI.ktCO2.FI.TRE.TRE.PROCESSING.STEAM.OTHER</t>
  </si>
  <si>
    <t>FUEL_EMI.ktCO2.FI.TRE.TRE.PROCESSING.STEAM.NG_BIOGAS</t>
  </si>
  <si>
    <t>FUEL_EMI.ktCO2.FI.TRE.TRE.PROCESSING.STEAM.DERIVED</t>
  </si>
  <si>
    <t>FUEL_EMI.ktCO2.FI.TRE.TRE.PROCESSING.STEAM.BIOMASS_WASTE</t>
  </si>
  <si>
    <t>FUEL_EMI.ktCO2.FI.TRE.TRE.PROCESSING.STEAM.STEAM_DISTR</t>
  </si>
  <si>
    <t>FUEL_EMI.ktCO2.FI.TRE.TRE.GENERIC.MECH.ELEC</t>
  </si>
  <si>
    <t>FUEL_EMI.ktCO2.FI.TRE.TRE.FINISHING.THERM.ELEC</t>
  </si>
  <si>
    <t>VA.Meuro2023.FI.MAE.MAE</t>
  </si>
  <si>
    <t>OUTPUT.index.FI.MAE.MAE</t>
  </si>
  <si>
    <t>CAP.index.FI.MAE.MAE</t>
  </si>
  <si>
    <t>NEWCAP.index.FI.MAE.MAE</t>
  </si>
  <si>
    <t>FEC.ktoe.FI.MAE.MAE.TOTAL.TOTAL.TOTAL</t>
  </si>
  <si>
    <t>FEC.ktoe.FI.MAE.MAE.TOTAL.TOTAL.SOLIDS</t>
  </si>
  <si>
    <t>FEC.ktoe.FI.MAE.MAE.TOTAL.TOTAL.RFG</t>
  </si>
  <si>
    <t>FEC.ktoe.FI.MAE.MAE.TOTAL.TOTAL.LPG</t>
  </si>
  <si>
    <t>FEC.ktoe.FI.MAE.MAE.TOTAL.TOTAL.DIESEL</t>
  </si>
  <si>
    <t>FEC.ktoe.FI.MAE.MAE.TOTAL.TOTAL.RFO</t>
  </si>
  <si>
    <t>FEC.ktoe.FI.MAE.MAE.TOTAL.TOTAL.OTHER</t>
  </si>
  <si>
    <t>FEC.ktoe.FI.MAE.MAE.TOTAL.TOTAL.NG</t>
  </si>
  <si>
    <t>FEC.ktoe.FI.MAE.MAE.TOTAL.TOTAL.DERIVED</t>
  </si>
  <si>
    <t>FEC.ktoe.FI.MAE.MAE.TOTAL.TOTAL.BIOMASS_WASTE</t>
  </si>
  <si>
    <t>FEC.ktoe.FI.MAE.MAE.TOTAL.TOTAL.BIOGAS</t>
  </si>
  <si>
    <t>FEC.ktoe.FI.MAE.MAE.TOTAL.TOTAL.LIQBIO</t>
  </si>
  <si>
    <t>FEC.ktoe.FI.MAE.MAE.TOTAL.TOTAL.SOLAR</t>
  </si>
  <si>
    <t>FEC.ktoe.FI.MAE.MAE.TOTAL.TOTAL.GEO</t>
  </si>
  <si>
    <t>FEC.ktoe.FI.MAE.MAE.TOTAL.TOTAL.AMBIENT</t>
  </si>
  <si>
    <t>FEC.ktoe.FI.MAE.MAE.TOTAL.TOTAL.STEAM_DISTR</t>
  </si>
  <si>
    <t>FEC.ktoe.FI.MAE.MAE.TOTAL.TOTAL.ELEC</t>
  </si>
  <si>
    <t>FEC.ktoe.FI.MAE.MAE.LIGHT.GENERIC.ELEC</t>
  </si>
  <si>
    <t>FEC.ktoe.FI.MAE.MAE.AIRCOMP.GENERIC.ELEC</t>
  </si>
  <si>
    <t>FEC.ktoe.FI.MAE.MAE.MOTOR.GENERIC.ELEC</t>
  </si>
  <si>
    <t>FEC.ktoe.FI.MAE.MAE.FANS.GENERIC.ELEC</t>
  </si>
  <si>
    <t>FEC.ktoe.FI.MAE.MAE.LOW_ENTH.TOTAL.TOTAL</t>
  </si>
  <si>
    <t>FEC.ktoe.FI.MAE.MAE.LOW_ENTH.THERM.DIESEL_LIQBIO</t>
  </si>
  <si>
    <t>FEC.ktoe.FI.MAE.MAE.LOW_ENTH.THERM.NG_BIOGAS</t>
  </si>
  <si>
    <t>FEC.ktoe.FI.MAE.MAE.LOW_ENTH.THERM.SOLAR_GEO</t>
  </si>
  <si>
    <t>FEC.ktoe.FI.MAE.MAE.LOW_ENTH.HP.AMBIENT</t>
  </si>
  <si>
    <t>FEC.ktoe.FI.MAE.MAE.LOW_ENTH.THERM.ELEC</t>
  </si>
  <si>
    <t>Mach. Eq.: Foundries</t>
  </si>
  <si>
    <t>Mach. Eq.: Thermal Foundries</t>
  </si>
  <si>
    <t>FEC.ktoe.FI.MAE.MAE.FOUNDRY.THERM.TOTAL</t>
  </si>
  <si>
    <t>FEC.ktoe.FI.MAE.MAE.FOUNDRY.THERM.SOLIDS</t>
  </si>
  <si>
    <t>FEC.ktoe.FI.MAE.MAE.FOUNDRY.THERM.LPG</t>
  </si>
  <si>
    <t>FEC.ktoe.FI.MAE.MAE.FOUNDRY.THERM.DIESEL_LIQBIO</t>
  </si>
  <si>
    <t>FEC.ktoe.FI.MAE.MAE.FOUNDRY.THERM.RFO</t>
  </si>
  <si>
    <t>FEC.ktoe.FI.MAE.MAE.FOUNDRY.THERM.NG_BIOGAS</t>
  </si>
  <si>
    <t>Mach. Eq.: Electric Foundries</t>
  </si>
  <si>
    <t>FEC.ktoe.FI.MAE.MAE.FOUNDRY.ELEC.ELEC</t>
  </si>
  <si>
    <t>Mach. Eq.: Connection techniques</t>
  </si>
  <si>
    <t>Mach. Eq.: Thermal connection</t>
  </si>
  <si>
    <t>FEC.ktoe.FI.MAE.MAE.CONNECTION_THERM.THERM.NG_BIOGAS</t>
  </si>
  <si>
    <t>Mach. Eq.: Electric connection</t>
  </si>
  <si>
    <t>FEC.ktoe.FI.MAE.MAE.CONNECTION_ELEC.ELEC.ELEC</t>
  </si>
  <si>
    <t>Mach. Eq.: Heat treatment</t>
  </si>
  <si>
    <t>Mach. Eq.: Heat treatment - Thermal</t>
  </si>
  <si>
    <t>FEC.ktoe.FI.MAE.MAE.HEAT_TREAT.THERM.TOTAL</t>
  </si>
  <si>
    <t>FEC.ktoe.FI.MAE.MAE.HEAT_TREAT.THERM.SOLIDS</t>
  </si>
  <si>
    <t>FEC.ktoe.FI.MAE.MAE.HEAT_TREAT.THERM.LPG</t>
  </si>
  <si>
    <t>FEC.ktoe.FI.MAE.MAE.HEAT_TREAT.THERM.DIESEL_LIQBIO</t>
  </si>
  <si>
    <t>FEC.ktoe.FI.MAE.MAE.HEAT_TREAT.THERM.RFO</t>
  </si>
  <si>
    <t>FEC.ktoe.FI.MAE.MAE.HEAT_TREAT.THERM.NG_BIOGAS</t>
  </si>
  <si>
    <t>Mach. Eq.: Heat treatment - Electric</t>
  </si>
  <si>
    <t>FEC.ktoe.FI.MAE.MAE.HEAT_TREAT.ELEC.ELEC</t>
  </si>
  <si>
    <t>Mach. Eq.: Steam processing</t>
  </si>
  <si>
    <t>FEC.ktoe.FI.MAE.MAE.PROCESSING.TOTAL.TOTAL</t>
  </si>
  <si>
    <t>FEC.ktoe.FI.MAE.MAE.PROCESSING.STEAM.SOLIDS</t>
  </si>
  <si>
    <t>FEC.ktoe.FI.MAE.MAE.PROCESSING.STEAM.RFG</t>
  </si>
  <si>
    <t>FEC.ktoe.FI.MAE.MAE.PROCESSING.STEAM.LPG</t>
  </si>
  <si>
    <t>FEC.ktoe.FI.MAE.MAE.PROCESSING.STEAM.DIESEL_LIQBIO</t>
  </si>
  <si>
    <t>FEC.ktoe.FI.MAE.MAE.PROCESSING.STEAM.RFO</t>
  </si>
  <si>
    <t>FEC.ktoe.FI.MAE.MAE.PROCESSING.STEAM.OTHER</t>
  </si>
  <si>
    <t>FEC.ktoe.FI.MAE.MAE.PROCESSING.STEAM.NG_BIOGAS</t>
  </si>
  <si>
    <t>FEC.ktoe.FI.MAE.MAE.PROCESSING.STEAM.DERIVED</t>
  </si>
  <si>
    <t>FEC.ktoe.FI.MAE.MAE.PROCESSING.STEAM.BIOMASS_WASTE</t>
  </si>
  <si>
    <t>FEC.ktoe.FI.MAE.MAE.PROCESSING.STEAM.STEAM_DISTR</t>
  </si>
  <si>
    <t>Mach. Eq.: General machinery</t>
  </si>
  <si>
    <t>FEC.ktoe.FI.MAE.MAE.GENERIC.MECH.ELEC</t>
  </si>
  <si>
    <t>Mach. Eq.: Product finishing</t>
  </si>
  <si>
    <t>FEC.ktoe.FI.MAE.MAE.FINISHING.THERM.ELEC</t>
  </si>
  <si>
    <t>UED.ktoe.FI.MAE.MAE.TOTAL.TOTAL.TOTAL</t>
  </si>
  <si>
    <t>UED.ktoe.FI.MAE.MAE.LIGHT.GENERIC.ELEC</t>
  </si>
  <si>
    <t>UED.ktoe.FI.MAE.MAE.AIRCOMP.GENERIC.ELEC</t>
  </si>
  <si>
    <t>UED.ktoe.FI.MAE.MAE.MOTOR.GENERIC.ELEC</t>
  </si>
  <si>
    <t>UED.ktoe.FI.MAE.MAE.FANS.GENERIC.ELEC</t>
  </si>
  <si>
    <t>UED.ktoe.FI.MAE.MAE.LOW_ENTH.TOTAL.TOTAL</t>
  </si>
  <si>
    <t>UED.ktoe.FI.MAE.MAE.LOW_ENTH.THERM.DIESEL_LIQBIO</t>
  </si>
  <si>
    <t>UED.ktoe.FI.MAE.MAE.LOW_ENTH.THERM.NG_BIOGAS</t>
  </si>
  <si>
    <t>UED.ktoe.FI.MAE.MAE.LOW_ENTH.THERM.SOLAR_GEO</t>
  </si>
  <si>
    <t>UED.ktoe.FI.MAE.MAE.LOW_ENTH.HP.AMBIENT</t>
  </si>
  <si>
    <t>UED.ktoe.FI.MAE.MAE.LOW_ENTH.THERM.ELEC</t>
  </si>
  <si>
    <t>UED.ktoe.FI.MAE.MAE.FOUNDRY.THERM.TOTAL</t>
  </si>
  <si>
    <t>UED.ktoe.FI.MAE.MAE.FOUNDRY.THERM.SOLIDS</t>
  </si>
  <si>
    <t>UED.ktoe.FI.MAE.MAE.FOUNDRY.THERM.LPG</t>
  </si>
  <si>
    <t>UED.ktoe.FI.MAE.MAE.FOUNDRY.THERM.DIESEL_LIQBIO</t>
  </si>
  <si>
    <t>UED.ktoe.FI.MAE.MAE.FOUNDRY.THERM.RFO</t>
  </si>
  <si>
    <t>UED.ktoe.FI.MAE.MAE.FOUNDRY.THERM.NG_BIOGAS</t>
  </si>
  <si>
    <t>UED.ktoe.FI.MAE.MAE.FOUNDRY.ELEC.ELEC</t>
  </si>
  <si>
    <t>UED.ktoe.FI.MAE.MAE.CONNECTION_THERM.THERM.NG_BIOGAS</t>
  </si>
  <si>
    <t>UED.ktoe.FI.MAE.MAE.CONNECTION_ELEC.ELEC.ELEC</t>
  </si>
  <si>
    <t>UED.ktoe.FI.MAE.MAE.HEAT_TREAT.THERM.TOTAL</t>
  </si>
  <si>
    <t>UED.ktoe.FI.MAE.MAE.HEAT_TREAT.THERM.SOLIDS</t>
  </si>
  <si>
    <t>UED.ktoe.FI.MAE.MAE.HEAT_TREAT.THERM.LPG</t>
  </si>
  <si>
    <t>UED.ktoe.FI.MAE.MAE.HEAT_TREAT.THERM.DIESEL_LIQBIO</t>
  </si>
  <si>
    <t>UED.ktoe.FI.MAE.MAE.HEAT_TREAT.THERM.RFO</t>
  </si>
  <si>
    <t>UED.ktoe.FI.MAE.MAE.HEAT_TREAT.THERM.NG_BIOGAS</t>
  </si>
  <si>
    <t>UED.ktoe.FI.MAE.MAE.HEAT_TREAT.ELEC.ELEC</t>
  </si>
  <si>
    <t>UED.ktoe.FI.MAE.MAE.PROCESSING.TOTAL.TOTAL</t>
  </si>
  <si>
    <t>UED.ktoe.FI.MAE.MAE.PROCESSING.STEAM.SOLIDS</t>
  </si>
  <si>
    <t>UED.ktoe.FI.MAE.MAE.PROCESSING.STEAM.RFG</t>
  </si>
  <si>
    <t>UED.ktoe.FI.MAE.MAE.PROCESSING.STEAM.LPG</t>
  </si>
  <si>
    <t>UED.ktoe.FI.MAE.MAE.PROCESSING.STEAM.DIESEL_LIQBIO</t>
  </si>
  <si>
    <t>UED.ktoe.FI.MAE.MAE.PROCESSING.STEAM.RFO</t>
  </si>
  <si>
    <t>UED.ktoe.FI.MAE.MAE.PROCESSING.STEAM.OTHER</t>
  </si>
  <si>
    <t>UED.ktoe.FI.MAE.MAE.PROCESSING.STEAM.NG_BIOGAS</t>
  </si>
  <si>
    <t>UED.ktoe.FI.MAE.MAE.PROCESSING.STEAM.DERIVED</t>
  </si>
  <si>
    <t>UED.ktoe.FI.MAE.MAE.PROCESSING.STEAM.BIOMASS_WASTE</t>
  </si>
  <si>
    <t>UED.ktoe.FI.MAE.MAE.PROCESSING.STEAM.STEAM_DISTR</t>
  </si>
  <si>
    <t>UED.ktoe.FI.MAE.MAE.GENERIC.MECH.ELEC</t>
  </si>
  <si>
    <t>UED.ktoe.FI.MAE.MAE.FINISHING.THERM.ELEC</t>
  </si>
  <si>
    <t>FUEL_EMI.ktCO2.FI.MAE.MAE.TOTAL.TOTAL.TOTAL</t>
  </si>
  <si>
    <t>FUEL_EMI.ktCO2.FI.MAE.MAE.LIGHT.GENERIC.ELEC</t>
  </si>
  <si>
    <t>FUEL_EMI.ktCO2.FI.MAE.MAE.AIRCOMP.GENERIC.ELEC</t>
  </si>
  <si>
    <t>FUEL_EMI.ktCO2.FI.MAE.MAE.MOTOR.GENERIC.ELEC</t>
  </si>
  <si>
    <t>FUEL_EMI.ktCO2.FI.MAE.MAE.FANS.GENERIC.ELEC</t>
  </si>
  <si>
    <t>FUEL_EMI.ktCO2.FI.MAE.MAE.LOW_ENTH.TOTAL.TOTAL</t>
  </si>
  <si>
    <t>FUEL_EMI.ktCO2.FI.MAE.MAE.LOW_ENTH.THERM.DIESEL_LIQBIO</t>
  </si>
  <si>
    <t>FUEL_EMI.ktCO2.FI.MAE.MAE.LOW_ENTH.THERM.NG_BIOGAS</t>
  </si>
  <si>
    <t>FUEL_EMI.ktCO2.FI.MAE.MAE.LOW_ENTH.THERM.SOLAR_GEO</t>
  </si>
  <si>
    <t>FUEL_EMI.ktCO2.FI.MAE.MAE.LOW_ENTH.HP.AMBIENT</t>
  </si>
  <si>
    <t>FUEL_EMI.ktCO2.FI.MAE.MAE.LOW_ENTH.THERM.ELEC</t>
  </si>
  <si>
    <t>FUEL_EMI.ktCO2.FI.MAE.MAE.FOUNDRY.THERM.TOTAL</t>
  </si>
  <si>
    <t>FUEL_EMI.ktCO2.FI.MAE.MAE.FOUNDRY.THERM.SOLIDS</t>
  </si>
  <si>
    <t>FUEL_EMI.ktCO2.FI.MAE.MAE.FOUNDRY.THERM.LPG</t>
  </si>
  <si>
    <t>FUEL_EMI.ktCO2.FI.MAE.MAE.FOUNDRY.THERM.DIESEL_LIQBIO</t>
  </si>
  <si>
    <t>FUEL_EMI.ktCO2.FI.MAE.MAE.FOUNDRY.THERM.RFO</t>
  </si>
  <si>
    <t>FUEL_EMI.ktCO2.FI.MAE.MAE.FOUNDRY.THERM.NG_BIOGAS</t>
  </si>
  <si>
    <t>FUEL_EMI.ktCO2.FI.MAE.MAE.FOUNDRY.ELEC.ELEC</t>
  </si>
  <si>
    <t>FUEL_EMI.ktCO2.FI.MAE.MAE.CONNECTION_THERM.THERM.NG_BIOGAS</t>
  </si>
  <si>
    <t>FUEL_EMI.ktCO2.FI.MAE.MAE.CONNECTION_ELEC.ELEC.ELEC</t>
  </si>
  <si>
    <t>FUEL_EMI.ktCO2.FI.MAE.MAE.HEAT_TREAT.THERM.TOTAL</t>
  </si>
  <si>
    <t>FUEL_EMI.ktCO2.FI.MAE.MAE.HEAT_TREAT.THERM.SOLIDS</t>
  </si>
  <si>
    <t>FUEL_EMI.ktCO2.FI.MAE.MAE.HEAT_TREAT.THERM.LPG</t>
  </si>
  <si>
    <t>FUEL_EMI.ktCO2.FI.MAE.MAE.HEAT_TREAT.THERM.DIESEL_LIQBIO</t>
  </si>
  <si>
    <t>FUEL_EMI.ktCO2.FI.MAE.MAE.HEAT_TREAT.THERM.RFO</t>
  </si>
  <si>
    <t>FUEL_EMI.ktCO2.FI.MAE.MAE.HEAT_TREAT.THERM.NG_BIOGAS</t>
  </si>
  <si>
    <t>FUEL_EMI.ktCO2.FI.MAE.MAE.HEAT_TREAT.ELEC.ELEC</t>
  </si>
  <si>
    <t>FUEL_EMI.ktCO2.FI.MAE.MAE.PROCESSING.TOTAL.TOTAL</t>
  </si>
  <si>
    <t>FUEL_EMI.ktCO2.FI.MAE.MAE.PROCESSING.STEAM.SOLIDS</t>
  </si>
  <si>
    <t>FUEL_EMI.ktCO2.FI.MAE.MAE.PROCESSING.STEAM.RFG</t>
  </si>
  <si>
    <t>FUEL_EMI.ktCO2.FI.MAE.MAE.PROCESSING.STEAM.LPG</t>
  </si>
  <si>
    <t>FUEL_EMI.ktCO2.FI.MAE.MAE.PROCESSING.STEAM.DIESEL_LIQBIO</t>
  </si>
  <si>
    <t>FUEL_EMI.ktCO2.FI.MAE.MAE.PROCESSING.STEAM.RFO</t>
  </si>
  <si>
    <t>FUEL_EMI.ktCO2.FI.MAE.MAE.PROCESSING.STEAM.OTHER</t>
  </si>
  <si>
    <t>FUEL_EMI.ktCO2.FI.MAE.MAE.PROCESSING.STEAM.NG_BIOGAS</t>
  </si>
  <si>
    <t>FUEL_EMI.ktCO2.FI.MAE.MAE.PROCESSING.STEAM.DERIVED</t>
  </si>
  <si>
    <t>FUEL_EMI.ktCO2.FI.MAE.MAE.PROCESSING.STEAM.BIOMASS_WASTE</t>
  </si>
  <si>
    <t>FUEL_EMI.ktCO2.FI.MAE.MAE.PROCESSING.STEAM.STEAM_DISTR</t>
  </si>
  <si>
    <t>FUEL_EMI.ktCO2.FI.MAE.MAE.GENERIC.MECH.ELEC</t>
  </si>
  <si>
    <t>FUEL_EMI.ktCO2.FI.MAE.MAE.FINISHING.THERM.ELEC</t>
  </si>
  <si>
    <t>VA.Meuro2023.FI.TEL.TEL</t>
  </si>
  <si>
    <t>OUTPUT.index.FI.TEL.TEL</t>
  </si>
  <si>
    <t>CAP.index.FI.TEL.TEL</t>
  </si>
  <si>
    <t>NEWCAP.index.FI.TEL.TEL</t>
  </si>
  <si>
    <t>FEC.ktoe.FI.TEL.TEL.TOTAL.TOTAL.TOTAL</t>
  </si>
  <si>
    <t>FEC.ktoe.FI.TEL.TEL.TOTAL.TOTAL.SOLIDS</t>
  </si>
  <si>
    <t>FEC.ktoe.FI.TEL.TEL.TOTAL.TOTAL.RFG</t>
  </si>
  <si>
    <t>FEC.ktoe.FI.TEL.TEL.TOTAL.TOTAL.LPG</t>
  </si>
  <si>
    <t>FEC.ktoe.FI.TEL.TEL.TOTAL.TOTAL.DIESEL</t>
  </si>
  <si>
    <t>FEC.ktoe.FI.TEL.TEL.TOTAL.TOTAL.RFO</t>
  </si>
  <si>
    <t>FEC.ktoe.FI.TEL.TEL.TOTAL.TOTAL.OTHER</t>
  </si>
  <si>
    <t>FEC.ktoe.FI.TEL.TEL.TOTAL.TOTAL.NG</t>
  </si>
  <si>
    <t>FEC.ktoe.FI.TEL.TEL.TOTAL.TOTAL.DERIVED</t>
  </si>
  <si>
    <t>FEC.ktoe.FI.TEL.TEL.TOTAL.TOTAL.BIOMASS_WASTE</t>
  </si>
  <si>
    <t>FEC.ktoe.FI.TEL.TEL.TOTAL.TOTAL.BIOGAS</t>
  </si>
  <si>
    <t>FEC.ktoe.FI.TEL.TEL.TOTAL.TOTAL.LIQBIO</t>
  </si>
  <si>
    <t>FEC.ktoe.FI.TEL.TEL.TOTAL.TOTAL.SOLAR</t>
  </si>
  <si>
    <t>FEC.ktoe.FI.TEL.TEL.TOTAL.TOTAL.GEO</t>
  </si>
  <si>
    <t>FEC.ktoe.FI.TEL.TEL.TOTAL.TOTAL.AMBIENT</t>
  </si>
  <si>
    <t>FEC.ktoe.FI.TEL.TEL.TOTAL.TOTAL.STEAM_DISTR</t>
  </si>
  <si>
    <t>FEC.ktoe.FI.TEL.TEL.TOTAL.TOTAL.ELEC</t>
  </si>
  <si>
    <t>FEC.ktoe.FI.TEL.TEL.LIGHT.GENERIC.ELEC</t>
  </si>
  <si>
    <t>FEC.ktoe.FI.TEL.TEL.AIRCOMP.GENERIC.ELEC</t>
  </si>
  <si>
    <t>FEC.ktoe.FI.TEL.TEL.MOTOR.GENERIC.ELEC</t>
  </si>
  <si>
    <t>FEC.ktoe.FI.TEL.TEL.FANS.GENERIC.ELEC</t>
  </si>
  <si>
    <t>FEC.ktoe.FI.TEL.TEL.LOW_ENTH.TOTAL.TOTAL</t>
  </si>
  <si>
    <t>FEC.ktoe.FI.TEL.TEL.LOW_ENTH.THERM.DIESEL_LIQBIO</t>
  </si>
  <si>
    <t>FEC.ktoe.FI.TEL.TEL.LOW_ENTH.THERM.NG_BIOGAS</t>
  </si>
  <si>
    <t>FEC.ktoe.FI.TEL.TEL.LOW_ENTH.THERM.SOLAR_GEO</t>
  </si>
  <si>
    <t>FEC.ktoe.FI.TEL.TEL.LOW_ENTH.HP.AMBIENT</t>
  </si>
  <si>
    <t>FEC.ktoe.FI.TEL.TEL.LOW_ENTH.THERM.ELEC</t>
  </si>
  <si>
    <t>Textiles: Pretreatment with steam</t>
  </si>
  <si>
    <t>FEC.ktoe.FI.TEL.TEL.PRETREAT.TOTAL.TOTAL</t>
  </si>
  <si>
    <t>FEC.ktoe.FI.TEL.TEL.PRETREAT.STEAM.SOLIDS</t>
  </si>
  <si>
    <t>FEC.ktoe.FI.TEL.TEL.PRETREAT.STEAM.RFG</t>
  </si>
  <si>
    <t>FEC.ktoe.FI.TEL.TEL.PRETREAT.STEAM.LPG</t>
  </si>
  <si>
    <t>FEC.ktoe.FI.TEL.TEL.PRETREAT.STEAM.DIESEL_LIQBIO</t>
  </si>
  <si>
    <t>FEC.ktoe.FI.TEL.TEL.PRETREAT.STEAM.RFO</t>
  </si>
  <si>
    <t>FEC.ktoe.FI.TEL.TEL.PRETREAT.STEAM.OTHER</t>
  </si>
  <si>
    <t>FEC.ktoe.FI.TEL.TEL.PRETREAT.STEAM.NG_BIOGAS</t>
  </si>
  <si>
    <t>FEC.ktoe.FI.TEL.TEL.PRETREAT.STEAM.DERIVED</t>
  </si>
  <si>
    <t>FEC.ktoe.FI.TEL.TEL.PRETREAT.STEAM.BIOMASS_WASTE</t>
  </si>
  <si>
    <t>FEC.ktoe.FI.TEL.TEL.PRETREAT.STEAM.STEAM_DISTR</t>
  </si>
  <si>
    <t>Textiles: Wet processing with steam</t>
  </si>
  <si>
    <t>FEC.ktoe.FI.TEL.TEL.PROCESSING.TOTAL.TOTAL</t>
  </si>
  <si>
    <t>FEC.ktoe.FI.TEL.TEL.PROCESSING.STEAM.SOLIDS</t>
  </si>
  <si>
    <t>FEC.ktoe.FI.TEL.TEL.PROCESSING.STEAM.RFG</t>
  </si>
  <si>
    <t>FEC.ktoe.FI.TEL.TEL.PROCESSING.STEAM.LPG</t>
  </si>
  <si>
    <t>FEC.ktoe.FI.TEL.TEL.PROCESSING.STEAM.DIESEL_LIQBIO</t>
  </si>
  <si>
    <t>FEC.ktoe.FI.TEL.TEL.PROCESSING.STEAM.RFO</t>
  </si>
  <si>
    <t>FEC.ktoe.FI.TEL.TEL.PROCESSING.STEAM.OTHER</t>
  </si>
  <si>
    <t>FEC.ktoe.FI.TEL.TEL.PROCESSING.STEAM.NG_BIOGAS</t>
  </si>
  <si>
    <t>FEC.ktoe.FI.TEL.TEL.PROCESSING.STEAM.DERIVED</t>
  </si>
  <si>
    <t>FEC.ktoe.FI.TEL.TEL.PROCESSING.STEAM.BIOMASS_WASTE</t>
  </si>
  <si>
    <t>FEC.ktoe.FI.TEL.TEL.PROCESSING.STEAM.STEAM_DISTR</t>
  </si>
  <si>
    <t>Textiles: Electric general machinery</t>
  </si>
  <si>
    <t>FEC.ktoe.FI.TEL.TEL.GENERIC.MECH.ELEC</t>
  </si>
  <si>
    <t>Textiles: Drying</t>
  </si>
  <si>
    <t>Textiles: Thermal drying</t>
  </si>
  <si>
    <t>FEC.ktoe.FI.TEL.TEL.DRYING.TOTAL.TOTAL</t>
  </si>
  <si>
    <t>FEC.ktoe.FI.TEL.TEL.DRYING.THERM.SOLIDS</t>
  </si>
  <si>
    <t>FEC.ktoe.FI.TEL.TEL.DRYING.THERM.LPG</t>
  </si>
  <si>
    <t>FEC.ktoe.FI.TEL.TEL.DRYING.THERM.DIESEL_LIQBIO</t>
  </si>
  <si>
    <t>FEC.ktoe.FI.TEL.TEL.DRYING.THERM.RFO</t>
  </si>
  <si>
    <t>FEC.ktoe.FI.TEL.TEL.DRYING.THERM.NG_BIOGAS</t>
  </si>
  <si>
    <t>Textiles: Steam drying</t>
  </si>
  <si>
    <t>FEC.ktoe.FI.TEL.TEL.DRYING_STEAM.TOTAL.TOTAL</t>
  </si>
  <si>
    <t>FEC.ktoe.FI.TEL.TEL.DRYING_STEAM.STEAM.SOLIDS</t>
  </si>
  <si>
    <t>FEC.ktoe.FI.TEL.TEL.DRYING_STEAM.STEAM.RFG</t>
  </si>
  <si>
    <t>FEC.ktoe.FI.TEL.TEL.DRYING_STEAM.STEAM.LPG</t>
  </si>
  <si>
    <t>FEC.ktoe.FI.TEL.TEL.DRYING_STEAM.STEAM.DIESEL_LIQBIO</t>
  </si>
  <si>
    <t>FEC.ktoe.FI.TEL.TEL.DRYING_STEAM.STEAM.RFO</t>
  </si>
  <si>
    <t>FEC.ktoe.FI.TEL.TEL.DRYING_STEAM.STEAM.OTHER</t>
  </si>
  <si>
    <t>FEC.ktoe.FI.TEL.TEL.DRYING_STEAM.STEAM.NG_BIOGAS</t>
  </si>
  <si>
    <t>FEC.ktoe.FI.TEL.TEL.DRYING_STEAM.STEAM.DERIVED</t>
  </si>
  <si>
    <t>FEC.ktoe.FI.TEL.TEL.DRYING_STEAM.STEAM.BIOMASS_WASTE</t>
  </si>
  <si>
    <t>FEC.ktoe.FI.TEL.TEL.DRYING_STEAM.STEAM.STEAM_DISTR</t>
  </si>
  <si>
    <t>Textiles: Electric drying</t>
  </si>
  <si>
    <t>FEC.ktoe.FI.TEL.TEL.DRYING_ELEC.ELEC.ELEC</t>
  </si>
  <si>
    <t>Textiles: Microwave drying</t>
  </si>
  <si>
    <t>FEC.ktoe.FI.TEL.TEL.DRYING_MICROW.MICROW.ELEC</t>
  </si>
  <si>
    <t>Textiles: Finishing Electric</t>
  </si>
  <si>
    <t>FEC.ktoe.FI.TEL.TEL.FINISHING.THERM.ELEC</t>
  </si>
  <si>
    <t>UED.ktoe.FI.TEL.TEL.TOTAL.TOTAL.TOTAL</t>
  </si>
  <si>
    <t>UED.ktoe.FI.TEL.TEL.LIGHT.GENERIC.ELEC</t>
  </si>
  <si>
    <t>UED.ktoe.FI.TEL.TEL.AIRCOMP.GENERIC.ELEC</t>
  </si>
  <si>
    <t>UED.ktoe.FI.TEL.TEL.MOTOR.GENERIC.ELEC</t>
  </si>
  <si>
    <t>UED.ktoe.FI.TEL.TEL.FANS.GENERIC.ELEC</t>
  </si>
  <si>
    <t>UED.ktoe.FI.TEL.TEL.LOW_ENTH.TOTAL.TOTAL</t>
  </si>
  <si>
    <t>UED.ktoe.FI.TEL.TEL.LOW_ENTH.THERM.DIESEL_LIQBIO</t>
  </si>
  <si>
    <t>UED.ktoe.FI.TEL.TEL.LOW_ENTH.THERM.NG_BIOGAS</t>
  </si>
  <si>
    <t>UED.ktoe.FI.TEL.TEL.LOW_ENTH.THERM.SOLAR_GEO</t>
  </si>
  <si>
    <t>UED.ktoe.FI.TEL.TEL.LOW_ENTH.HP.AMBIENT</t>
  </si>
  <si>
    <t>UED.ktoe.FI.TEL.TEL.LOW_ENTH.THERM.ELEC</t>
  </si>
  <si>
    <t>UED.ktoe.FI.TEL.TEL.PRETREAT.TOTAL.TOTAL</t>
  </si>
  <si>
    <t>UED.ktoe.FI.TEL.TEL.PRETREAT.STEAM.SOLIDS</t>
  </si>
  <si>
    <t>UED.ktoe.FI.TEL.TEL.PRETREAT.STEAM.RFG</t>
  </si>
  <si>
    <t>UED.ktoe.FI.TEL.TEL.PRETREAT.STEAM.LPG</t>
  </si>
  <si>
    <t>UED.ktoe.FI.TEL.TEL.PRETREAT.STEAM.DIESEL_LIQBIO</t>
  </si>
  <si>
    <t>UED.ktoe.FI.TEL.TEL.PRETREAT.STEAM.RFO</t>
  </si>
  <si>
    <t>UED.ktoe.FI.TEL.TEL.PRETREAT.STEAM.OTHER</t>
  </si>
  <si>
    <t>UED.ktoe.FI.TEL.TEL.PRETREAT.STEAM.NG_BIOGAS</t>
  </si>
  <si>
    <t>UED.ktoe.FI.TEL.TEL.PRETREAT.STEAM.DERIVED</t>
  </si>
  <si>
    <t>UED.ktoe.FI.TEL.TEL.PRETREAT.STEAM.BIOMASS_WASTE</t>
  </si>
  <si>
    <t>UED.ktoe.FI.TEL.TEL.PRETREAT.STEAM.STEAM_DISTR</t>
  </si>
  <si>
    <t>UED.ktoe.FI.TEL.TEL.PROCESSING.TOTAL.TOTAL</t>
  </si>
  <si>
    <t>UED.ktoe.FI.TEL.TEL.PROCESSING.STEAM.SOLIDS</t>
  </si>
  <si>
    <t>UED.ktoe.FI.TEL.TEL.PROCESSING.STEAM.RFG</t>
  </si>
  <si>
    <t>UED.ktoe.FI.TEL.TEL.PROCESSING.STEAM.LPG</t>
  </si>
  <si>
    <t>UED.ktoe.FI.TEL.TEL.PROCESSING.STEAM.DIESEL_LIQBIO</t>
  </si>
  <si>
    <t>UED.ktoe.FI.TEL.TEL.PROCESSING.STEAM.RFO</t>
  </si>
  <si>
    <t>UED.ktoe.FI.TEL.TEL.PROCESSING.STEAM.OTHER</t>
  </si>
  <si>
    <t>UED.ktoe.FI.TEL.TEL.PROCESSING.STEAM.NG_BIOGAS</t>
  </si>
  <si>
    <t>UED.ktoe.FI.TEL.TEL.PROCESSING.STEAM.DERIVED</t>
  </si>
  <si>
    <t>UED.ktoe.FI.TEL.TEL.PROCESSING.STEAM.BIOMASS_WASTE</t>
  </si>
  <si>
    <t>UED.ktoe.FI.TEL.TEL.PROCESSING.STEAM.STEAM_DISTR</t>
  </si>
  <si>
    <t>UED.ktoe.FI.TEL.TEL.GENERIC.MECH.ELEC</t>
  </si>
  <si>
    <t>UED.ktoe.FI.TEL.TEL.DRYING.TOTAL.TOTAL</t>
  </si>
  <si>
    <t>UED.ktoe.FI.TEL.TEL.DRYING.THERM.SOLIDS</t>
  </si>
  <si>
    <t>UED.ktoe.FI.TEL.TEL.DRYING.THERM.LPG</t>
  </si>
  <si>
    <t>UED.ktoe.FI.TEL.TEL.DRYING.THERM.DIESEL_LIQBIO</t>
  </si>
  <si>
    <t>UED.ktoe.FI.TEL.TEL.DRYING.THERM.RFO</t>
  </si>
  <si>
    <t>UED.ktoe.FI.TEL.TEL.DRYING.THERM.NG_BIOGAS</t>
  </si>
  <si>
    <t>UED.ktoe.FI.TEL.TEL.DRYING_STEAM.TOTAL.TOTAL</t>
  </si>
  <si>
    <t>UED.ktoe.FI.TEL.TEL.DRYING_STEAM.STEAM.SOLIDS</t>
  </si>
  <si>
    <t>UED.ktoe.FI.TEL.TEL.DRYING_STEAM.STEAM.RFG</t>
  </si>
  <si>
    <t>UED.ktoe.FI.TEL.TEL.DRYING_STEAM.STEAM.LPG</t>
  </si>
  <si>
    <t>UED.ktoe.FI.TEL.TEL.DRYING_STEAM.STEAM.DIESEL_LIQBIO</t>
  </si>
  <si>
    <t>UED.ktoe.FI.TEL.TEL.DRYING_STEAM.STEAM.RFO</t>
  </si>
  <si>
    <t>UED.ktoe.FI.TEL.TEL.DRYING_STEAM.STEAM.OTHER</t>
  </si>
  <si>
    <t>UED.ktoe.FI.TEL.TEL.DRYING_STEAM.STEAM.NG_BIOGAS</t>
  </si>
  <si>
    <t>UED.ktoe.FI.TEL.TEL.DRYING_STEAM.STEAM.DERIVED</t>
  </si>
  <si>
    <t>UED.ktoe.FI.TEL.TEL.DRYING_STEAM.STEAM.BIOMASS_WASTE</t>
  </si>
  <si>
    <t>UED.ktoe.FI.TEL.TEL.DRYING_STEAM.STEAM.STEAM_DISTR</t>
  </si>
  <si>
    <t>UED.ktoe.FI.TEL.TEL.DRYING_ELEC.ELEC.ELEC</t>
  </si>
  <si>
    <t>UED.ktoe.FI.TEL.TEL.DRYING_MICROW.MICROW.ELEC</t>
  </si>
  <si>
    <t>UED.ktoe.FI.TEL.TEL.FINISHING.THERM.ELEC</t>
  </si>
  <si>
    <t>FUEL_EMI.ktCO2.FI.TEL.TEL.TOTAL.TOTAL.TOTAL</t>
  </si>
  <si>
    <t>FUEL_EMI.ktCO2.FI.TEL.TEL.LIGHT.GENERIC.ELEC</t>
  </si>
  <si>
    <t>FUEL_EMI.ktCO2.FI.TEL.TEL.AIRCOMP.GENERIC.ELEC</t>
  </si>
  <si>
    <t>FUEL_EMI.ktCO2.FI.TEL.TEL.MOTOR.GENERIC.ELEC</t>
  </si>
  <si>
    <t>FUEL_EMI.ktCO2.FI.TEL.TEL.FANS.GENERIC.ELEC</t>
  </si>
  <si>
    <t>FUEL_EMI.ktCO2.FI.TEL.TEL.LOW_ENTH.TOTAL.TOTAL</t>
  </si>
  <si>
    <t>FUEL_EMI.ktCO2.FI.TEL.TEL.LOW_ENTH.THERM.DIESEL_LIQBIO</t>
  </si>
  <si>
    <t>FUEL_EMI.ktCO2.FI.TEL.TEL.LOW_ENTH.THERM.NG_BIOGAS</t>
  </si>
  <si>
    <t>FUEL_EMI.ktCO2.FI.TEL.TEL.LOW_ENTH.THERM.SOLAR_GEO</t>
  </si>
  <si>
    <t>FUEL_EMI.ktCO2.FI.TEL.TEL.LOW_ENTH.HP.AMBIENT</t>
  </si>
  <si>
    <t>FUEL_EMI.ktCO2.FI.TEL.TEL.LOW_ENTH.THERM.ELEC</t>
  </si>
  <si>
    <t>FUEL_EMI.ktCO2.FI.TEL.TEL.PRETREAT.TOTAL.TOTAL</t>
  </si>
  <si>
    <t>FUEL_EMI.ktCO2.FI.TEL.TEL.PRETREAT.STEAM.SOLIDS</t>
  </si>
  <si>
    <t>FUEL_EMI.ktCO2.FI.TEL.TEL.PRETREAT.STEAM.RFG</t>
  </si>
  <si>
    <t>FUEL_EMI.ktCO2.FI.TEL.TEL.PRETREAT.STEAM.LPG</t>
  </si>
  <si>
    <t>FUEL_EMI.ktCO2.FI.TEL.TEL.PRETREAT.STEAM.DIESEL_LIQBIO</t>
  </si>
  <si>
    <t>FUEL_EMI.ktCO2.FI.TEL.TEL.PRETREAT.STEAM.RFO</t>
  </si>
  <si>
    <t>FUEL_EMI.ktCO2.FI.TEL.TEL.PRETREAT.STEAM.OTHER</t>
  </si>
  <si>
    <t>FUEL_EMI.ktCO2.FI.TEL.TEL.PRETREAT.STEAM.NG_BIOGAS</t>
  </si>
  <si>
    <t>FUEL_EMI.ktCO2.FI.TEL.TEL.PRETREAT.STEAM.DERIVED</t>
  </si>
  <si>
    <t>FUEL_EMI.ktCO2.FI.TEL.TEL.PRETREAT.STEAM.BIOMASS_WASTE</t>
  </si>
  <si>
    <t>FUEL_EMI.ktCO2.FI.TEL.TEL.PRETREAT.STEAM.STEAM_DISTR</t>
  </si>
  <si>
    <t>FUEL_EMI.ktCO2.FI.TEL.TEL.PROCESSING.TOTAL.TOTAL</t>
  </si>
  <si>
    <t>FUEL_EMI.ktCO2.FI.TEL.TEL.PROCESSING.STEAM.SOLIDS</t>
  </si>
  <si>
    <t>FUEL_EMI.ktCO2.FI.TEL.TEL.PROCESSING.STEAM.RFG</t>
  </si>
  <si>
    <t>FUEL_EMI.ktCO2.FI.TEL.TEL.PROCESSING.STEAM.LPG</t>
  </si>
  <si>
    <t>FUEL_EMI.ktCO2.FI.TEL.TEL.PROCESSING.STEAM.DIESEL_LIQBIO</t>
  </si>
  <si>
    <t>FUEL_EMI.ktCO2.FI.TEL.TEL.PROCESSING.STEAM.RFO</t>
  </si>
  <si>
    <t>FUEL_EMI.ktCO2.FI.TEL.TEL.PROCESSING.STEAM.OTHER</t>
  </si>
  <si>
    <t>FUEL_EMI.ktCO2.FI.TEL.TEL.PROCESSING.STEAM.NG_BIOGAS</t>
  </si>
  <si>
    <t>FUEL_EMI.ktCO2.FI.TEL.TEL.PROCESSING.STEAM.DERIVED</t>
  </si>
  <si>
    <t>FUEL_EMI.ktCO2.FI.TEL.TEL.PROCESSING.STEAM.BIOMASS_WASTE</t>
  </si>
  <si>
    <t>FUEL_EMI.ktCO2.FI.TEL.TEL.PROCESSING.STEAM.STEAM_DISTR</t>
  </si>
  <si>
    <t>FUEL_EMI.ktCO2.FI.TEL.TEL.GENERIC.MECH.ELEC</t>
  </si>
  <si>
    <t>FUEL_EMI.ktCO2.FI.TEL.TEL.DRYING.TOTAL.TOTAL</t>
  </si>
  <si>
    <t>FUEL_EMI.ktCO2.FI.TEL.TEL.DRYING.THERM.SOLIDS</t>
  </si>
  <si>
    <t>FUEL_EMI.ktCO2.FI.TEL.TEL.DRYING.THERM.LPG</t>
  </si>
  <si>
    <t>FUEL_EMI.ktCO2.FI.TEL.TEL.DRYING.THERM.DIESEL_LIQBIO</t>
  </si>
  <si>
    <t>FUEL_EMI.ktCO2.FI.TEL.TEL.DRYING.THERM.RFO</t>
  </si>
  <si>
    <t>FUEL_EMI.ktCO2.FI.TEL.TEL.DRYING.THERM.NG_BIOGAS</t>
  </si>
  <si>
    <t>FUEL_EMI.ktCO2.FI.TEL.TEL.DRYING_STEAM.TOTAL.TOTAL</t>
  </si>
  <si>
    <t>FUEL_EMI.ktCO2.FI.TEL.TEL.DRYING_STEAM.STEAM.SOLIDS</t>
  </si>
  <si>
    <t>FUEL_EMI.ktCO2.FI.TEL.TEL.DRYING_STEAM.STEAM.RFG</t>
  </si>
  <si>
    <t>FUEL_EMI.ktCO2.FI.TEL.TEL.DRYING_STEAM.STEAM.LPG</t>
  </si>
  <si>
    <t>FUEL_EMI.ktCO2.FI.TEL.TEL.DRYING_STEAM.STEAM.DIESEL_LIQBIO</t>
  </si>
  <si>
    <t>FUEL_EMI.ktCO2.FI.TEL.TEL.DRYING_STEAM.STEAM.RFO</t>
  </si>
  <si>
    <t>FUEL_EMI.ktCO2.FI.TEL.TEL.DRYING_STEAM.STEAM.OTHER</t>
  </si>
  <si>
    <t>FUEL_EMI.ktCO2.FI.TEL.TEL.DRYING_STEAM.STEAM.NG_BIOGAS</t>
  </si>
  <si>
    <t>FUEL_EMI.ktCO2.FI.TEL.TEL.DRYING_STEAM.STEAM.DERIVED</t>
  </si>
  <si>
    <t>FUEL_EMI.ktCO2.FI.TEL.TEL.DRYING_STEAM.STEAM.BIOMASS_WASTE</t>
  </si>
  <si>
    <t>FUEL_EMI.ktCO2.FI.TEL.TEL.DRYING_STEAM.STEAM.STEAM_DISTR</t>
  </si>
  <si>
    <t>FUEL_EMI.ktCO2.FI.TEL.TEL.DRYING_ELEC.ELEC.ELEC</t>
  </si>
  <si>
    <t>FUEL_EMI.ktCO2.FI.TEL.TEL.DRYING_MICROW.MICROW.ELEC</t>
  </si>
  <si>
    <t>FUEL_EMI.ktCO2.FI.TEL.TEL.FINISHING.THERM.ELEC</t>
  </si>
  <si>
    <t>VA.Meuro2023.FI.WWP.WWP</t>
  </si>
  <si>
    <t>OUTPUT.index.FI.WWP.WWP</t>
  </si>
  <si>
    <t>CAP.index.FI.WWP.WWP</t>
  </si>
  <si>
    <t>NEWCAP.index.FI.WWP.WWP</t>
  </si>
  <si>
    <t>FEC.ktoe.FI.WWP.WWP.TOTAL.TOTAL.TOTAL</t>
  </si>
  <si>
    <t>FEC.ktoe.FI.WWP.WWP.TOTAL.TOTAL.SOLIDS</t>
  </si>
  <si>
    <t>FEC.ktoe.FI.WWP.WWP.TOTAL.TOTAL.RFG</t>
  </si>
  <si>
    <t>FEC.ktoe.FI.WWP.WWP.TOTAL.TOTAL.LPG</t>
  </si>
  <si>
    <t>FEC.ktoe.FI.WWP.WWP.TOTAL.TOTAL.DIESEL</t>
  </si>
  <si>
    <t>FEC.ktoe.FI.WWP.WWP.TOTAL.TOTAL.RFO</t>
  </si>
  <si>
    <t>FEC.ktoe.FI.WWP.WWP.TOTAL.TOTAL.OTHER</t>
  </si>
  <si>
    <t>FEC.ktoe.FI.WWP.WWP.TOTAL.TOTAL.NG</t>
  </si>
  <si>
    <t>FEC.ktoe.FI.WWP.WWP.TOTAL.TOTAL.DERIVED</t>
  </si>
  <si>
    <t>FEC.ktoe.FI.WWP.WWP.TOTAL.TOTAL.BIOMASS_WASTE</t>
  </si>
  <si>
    <t>FEC.ktoe.FI.WWP.WWP.TOTAL.TOTAL.BIOGAS</t>
  </si>
  <si>
    <t>FEC.ktoe.FI.WWP.WWP.TOTAL.TOTAL.LIQBIO</t>
  </si>
  <si>
    <t>FEC.ktoe.FI.WWP.WWP.TOTAL.TOTAL.SOLAR</t>
  </si>
  <si>
    <t>FEC.ktoe.FI.WWP.WWP.TOTAL.TOTAL.GEO</t>
  </si>
  <si>
    <t>FEC.ktoe.FI.WWP.WWP.TOTAL.TOTAL.AMBIENT</t>
  </si>
  <si>
    <t>FEC.ktoe.FI.WWP.WWP.TOTAL.TOTAL.STEAM_DISTR</t>
  </si>
  <si>
    <t>FEC.ktoe.FI.WWP.WWP.TOTAL.TOTAL.ELEC</t>
  </si>
  <si>
    <t>FEC.ktoe.FI.WWP.WWP.LIGHT.GENERIC.ELEC</t>
  </si>
  <si>
    <t>FEC.ktoe.FI.WWP.WWP.AIRCOMP.GENERIC.ELEC</t>
  </si>
  <si>
    <t>FEC.ktoe.FI.WWP.WWP.MOTOR.GENERIC.ELEC</t>
  </si>
  <si>
    <t>FEC.ktoe.FI.WWP.WWP.FANS.GENERIC.ELEC</t>
  </si>
  <si>
    <t>FEC.ktoe.FI.WWP.WWP.LOW_ENTH.TOTAL.TOTAL</t>
  </si>
  <si>
    <t>FEC.ktoe.FI.WWP.WWP.LOW_ENTH.THERM.DIESEL_LIQBIO</t>
  </si>
  <si>
    <t>FEC.ktoe.FI.WWP.WWP.LOW_ENTH.THERM.NG_BIOGAS</t>
  </si>
  <si>
    <t>FEC.ktoe.FI.WWP.WWP.LOW_ENTH.THERM.SOLAR_GEO</t>
  </si>
  <si>
    <t>FEC.ktoe.FI.WWP.WWP.LOW_ENTH.HP.AMBIENT</t>
  </si>
  <si>
    <t>FEC.ktoe.FI.WWP.WWP.LOW_ENTH.THERM.ELEC</t>
  </si>
  <si>
    <t>Wood: Specific processes with steam</t>
  </si>
  <si>
    <t>FEC.ktoe.FI.WWP.WWP.PROCESSING.TOTAL.TOTAL</t>
  </si>
  <si>
    <t>FEC.ktoe.FI.WWP.WWP.PROCESSING.STEAM.SOLIDS</t>
  </si>
  <si>
    <t>FEC.ktoe.FI.WWP.WWP.PROCESSING.STEAM.RFG</t>
  </si>
  <si>
    <t>FEC.ktoe.FI.WWP.WWP.PROCESSING.STEAM.LPG</t>
  </si>
  <si>
    <t>FEC.ktoe.FI.WWP.WWP.PROCESSING.STEAM.DIESEL_LIQBIO</t>
  </si>
  <si>
    <t>FEC.ktoe.FI.WWP.WWP.PROCESSING.STEAM.RFO</t>
  </si>
  <si>
    <t>FEC.ktoe.FI.WWP.WWP.PROCESSING.STEAM.OTHER</t>
  </si>
  <si>
    <t>FEC.ktoe.FI.WWP.WWP.PROCESSING.STEAM.NG_BIOGAS</t>
  </si>
  <si>
    <t>FEC.ktoe.FI.WWP.WWP.PROCESSING.STEAM.DERIVED</t>
  </si>
  <si>
    <t>FEC.ktoe.FI.WWP.WWP.PROCESSING.STEAM.BIOMASS_WASTE</t>
  </si>
  <si>
    <t>FEC.ktoe.FI.WWP.WWP.PROCESSING.STEAM.STEAM_DISTR</t>
  </si>
  <si>
    <t>Wood: Electric mechanical processes</t>
  </si>
  <si>
    <t>FEC.ktoe.FI.WWP.WWP.GENERIC.MECH.ELEC</t>
  </si>
  <si>
    <t>Wood: Drying</t>
  </si>
  <si>
    <t>Wood: Thermal drying</t>
  </si>
  <si>
    <t>FEC.ktoe.FI.WWP.WWP.DRYING.TOTAL.TOTAL</t>
  </si>
  <si>
    <t>FEC.ktoe.FI.WWP.WWP.DRYING.THERM.SOLIDS</t>
  </si>
  <si>
    <t>FEC.ktoe.FI.WWP.WWP.DRYING.THERM.LPG</t>
  </si>
  <si>
    <t>FEC.ktoe.FI.WWP.WWP.DRYING.THERM.DIESEL_LIQBIO</t>
  </si>
  <si>
    <t>FEC.ktoe.FI.WWP.WWP.DRYING.THERM.RFO</t>
  </si>
  <si>
    <t>FEC.ktoe.FI.WWP.WWP.DRYING.THERM.NG_BIOGAS</t>
  </si>
  <si>
    <t>Wood: Steam drying</t>
  </si>
  <si>
    <t>FEC.ktoe.FI.WWP.WWP.DRYING_STEAM.TOTAL.TOTAL</t>
  </si>
  <si>
    <t>FEC.ktoe.FI.WWP.WWP.DRYING_STEAM.STEAM.SOLIDS</t>
  </si>
  <si>
    <t>FEC.ktoe.FI.WWP.WWP.DRYING_STEAM.STEAM.RFG</t>
  </si>
  <si>
    <t>FEC.ktoe.FI.WWP.WWP.DRYING_STEAM.STEAM.LPG</t>
  </si>
  <si>
    <t>FEC.ktoe.FI.WWP.WWP.DRYING_STEAM.STEAM.DIESEL_LIQBIO</t>
  </si>
  <si>
    <t>FEC.ktoe.FI.WWP.WWP.DRYING_STEAM.STEAM.RFO</t>
  </si>
  <si>
    <t>FEC.ktoe.FI.WWP.WWP.DRYING_STEAM.STEAM.OTHER</t>
  </si>
  <si>
    <t>FEC.ktoe.FI.WWP.WWP.DRYING_STEAM.STEAM.NG_BIOGAS</t>
  </si>
  <si>
    <t>FEC.ktoe.FI.WWP.WWP.DRYING_STEAM.STEAM.DERIVED</t>
  </si>
  <si>
    <t>FEC.ktoe.FI.WWP.WWP.DRYING_STEAM.STEAM.BIOMASS_WASTE</t>
  </si>
  <si>
    <t>FEC.ktoe.FI.WWP.WWP.DRYING_STEAM.STEAM.STEAM_DISTR</t>
  </si>
  <si>
    <t>Wood: Electric drying</t>
  </si>
  <si>
    <t>FEC.ktoe.FI.WWP.WWP.DRYING_ELEC.ELEC.ELEC</t>
  </si>
  <si>
    <t>Wood: Microwave drying</t>
  </si>
  <si>
    <t>FEC.ktoe.FI.WWP.WWP.DRYING_MICROW.MICROW.ELEC</t>
  </si>
  <si>
    <t>Wood: Finishing Electric</t>
  </si>
  <si>
    <t>FEC.ktoe.FI.WWP.WWP.FINISHING.ELEC.ELEC</t>
  </si>
  <si>
    <t>UED.ktoe.FI.WWP.WWP.TOTAL.TOTAL.TOTAL</t>
  </si>
  <si>
    <t>UED.ktoe.FI.WWP.WWP.LIGHT.GENERIC.ELEC</t>
  </si>
  <si>
    <t>UED.ktoe.FI.WWP.WWP.AIRCOMP.GENERIC.ELEC</t>
  </si>
  <si>
    <t>UED.ktoe.FI.WWP.WWP.MOTOR.GENERIC.ELEC</t>
  </si>
  <si>
    <t>UED.ktoe.FI.WWP.WWP.FANS.GENERIC.ELEC</t>
  </si>
  <si>
    <t>UED.ktoe.FI.WWP.WWP.LOW_ENTH.TOTAL.TOTAL</t>
  </si>
  <si>
    <t>UED.ktoe.FI.WWP.WWP.LOW_ENTH.THERM.DIESEL_LIQBIO</t>
  </si>
  <si>
    <t>UED.ktoe.FI.WWP.WWP.LOW_ENTH.THERM.NG_BIOGAS</t>
  </si>
  <si>
    <t>UED.ktoe.FI.WWP.WWP.LOW_ENTH.THERM.SOLAR_GEO</t>
  </si>
  <si>
    <t>UED.ktoe.FI.WWP.WWP.LOW_ENTH.HP.AMBIENT</t>
  </si>
  <si>
    <t>UED.ktoe.FI.WWP.WWP.LOW_ENTH.THERM.ELEC</t>
  </si>
  <si>
    <t>UED.ktoe.FI.WWP.WWP.PROCESSING.TOTAL.TOTAL</t>
  </si>
  <si>
    <t>UED.ktoe.FI.WWP.WWP.PROCESSING.STEAM.SOLIDS</t>
  </si>
  <si>
    <t>UED.ktoe.FI.WWP.WWP.PROCESSING.STEAM.RFG</t>
  </si>
  <si>
    <t>UED.ktoe.FI.WWP.WWP.PROCESSING.STEAM.LPG</t>
  </si>
  <si>
    <t>UED.ktoe.FI.WWP.WWP.PROCESSING.STEAM.DIESEL_LIQBIO</t>
  </si>
  <si>
    <t>UED.ktoe.FI.WWP.WWP.PROCESSING.STEAM.RFO</t>
  </si>
  <si>
    <t>UED.ktoe.FI.WWP.WWP.PROCESSING.STEAM.OTHER</t>
  </si>
  <si>
    <t>UED.ktoe.FI.WWP.WWP.PROCESSING.STEAM.NG_BIOGAS</t>
  </si>
  <si>
    <t>UED.ktoe.FI.WWP.WWP.PROCESSING.STEAM.DERIVED</t>
  </si>
  <si>
    <t>UED.ktoe.FI.WWP.WWP.PROCESSING.STEAM.BIOMASS_WASTE</t>
  </si>
  <si>
    <t>UED.ktoe.FI.WWP.WWP.PROCESSING.STEAM.STEAM_DISTR</t>
  </si>
  <si>
    <t>UED.ktoe.FI.WWP.WWP.GENERIC.MECH.ELEC</t>
  </si>
  <si>
    <t>UED.ktoe.FI.WWP.WWP.DRYING.TOTAL.TOTAL</t>
  </si>
  <si>
    <t>UED.ktoe.FI.WWP.WWP.DRYING.THERM.SOLIDS</t>
  </si>
  <si>
    <t>UED.ktoe.FI.WWP.WWP.DRYING.THERM.LPG</t>
  </si>
  <si>
    <t>UED.ktoe.FI.WWP.WWP.DRYING.THERM.DIESEL_LIQBIO</t>
  </si>
  <si>
    <t>UED.ktoe.FI.WWP.WWP.DRYING.THERM.RFO</t>
  </si>
  <si>
    <t>UED.ktoe.FI.WWP.WWP.DRYING.THERM.NG_BIOGAS</t>
  </si>
  <si>
    <t>UED.ktoe.FI.WWP.WWP.DRYING_STEAM.TOTAL.TOTAL</t>
  </si>
  <si>
    <t>UED.ktoe.FI.WWP.WWP.DRYING_STEAM.STEAM.SOLIDS</t>
  </si>
  <si>
    <t>UED.ktoe.FI.WWP.WWP.DRYING_STEAM.STEAM.RFG</t>
  </si>
  <si>
    <t>UED.ktoe.FI.WWP.WWP.DRYING_STEAM.STEAM.LPG</t>
  </si>
  <si>
    <t>UED.ktoe.FI.WWP.WWP.DRYING_STEAM.STEAM.DIESEL_LIQBIO</t>
  </si>
  <si>
    <t>UED.ktoe.FI.WWP.WWP.DRYING_STEAM.STEAM.RFO</t>
  </si>
  <si>
    <t>UED.ktoe.FI.WWP.WWP.DRYING_STEAM.STEAM.OTHER</t>
  </si>
  <si>
    <t>UED.ktoe.FI.WWP.WWP.DRYING_STEAM.STEAM.NG_BIOGAS</t>
  </si>
  <si>
    <t>UED.ktoe.FI.WWP.WWP.DRYING_STEAM.STEAM.DERIVED</t>
  </si>
  <si>
    <t>UED.ktoe.FI.WWP.WWP.DRYING_STEAM.STEAM.BIOMASS_WASTE</t>
  </si>
  <si>
    <t>UED.ktoe.FI.WWP.WWP.DRYING_STEAM.STEAM.STEAM_DISTR</t>
  </si>
  <si>
    <t>UED.ktoe.FI.WWP.WWP.DRYING_ELEC.ELEC.ELEC</t>
  </si>
  <si>
    <t>UED.ktoe.FI.WWP.WWP.DRYING_MICROW.MICROW.ELEC</t>
  </si>
  <si>
    <t>UED.ktoe.FI.WWP.WWP.FINISHING.ELEC.ELEC</t>
  </si>
  <si>
    <t>FUEL_EMI.ktCO2.FI.WWP.WWP.TOTAL.TOTAL.TOTAL</t>
  </si>
  <si>
    <t>FUEL_EMI.ktCO2.FI.WWP.WWP.LIGHT.GENERIC.ELEC</t>
  </si>
  <si>
    <t>FUEL_EMI.ktCO2.FI.WWP.WWP.AIRCOMP.GENERIC.ELEC</t>
  </si>
  <si>
    <t>FUEL_EMI.ktCO2.FI.WWP.WWP.MOTOR.GENERIC.ELEC</t>
  </si>
  <si>
    <t>FUEL_EMI.ktCO2.FI.WWP.WWP.FANS.GENERIC.ELEC</t>
  </si>
  <si>
    <t>FUEL_EMI.ktCO2.FI.WWP.WWP.LOW_ENTH.TOTAL.TOTAL</t>
  </si>
  <si>
    <t>FUEL_EMI.ktCO2.FI.WWP.WWP.LOW_ENTH.THERM.DIESEL_LIQBIO</t>
  </si>
  <si>
    <t>FUEL_EMI.ktCO2.FI.WWP.WWP.LOW_ENTH.THERM.NG_BIOGAS</t>
  </si>
  <si>
    <t>FUEL_EMI.ktCO2.FI.WWP.WWP.LOW_ENTH.THERM.SOLAR_GEO</t>
  </si>
  <si>
    <t>FUEL_EMI.ktCO2.FI.WWP.WWP.LOW_ENTH.HP.AMBIENT</t>
  </si>
  <si>
    <t>FUEL_EMI.ktCO2.FI.WWP.WWP.LOW_ENTH.THERM.ELEC</t>
  </si>
  <si>
    <t>FUEL_EMI.ktCO2.FI.WWP.WWP.PROCESSING.TOTAL.TOTAL</t>
  </si>
  <si>
    <t>FUEL_EMI.ktCO2.FI.WWP.WWP.PROCESSING.STEAM.SOLIDS</t>
  </si>
  <si>
    <t>FUEL_EMI.ktCO2.FI.WWP.WWP.PROCESSING.STEAM.RFG</t>
  </si>
  <si>
    <t>FUEL_EMI.ktCO2.FI.WWP.WWP.PROCESSING.STEAM.LPG</t>
  </si>
  <si>
    <t>FUEL_EMI.ktCO2.FI.WWP.WWP.PROCESSING.STEAM.DIESEL_LIQBIO</t>
  </si>
  <si>
    <t>FUEL_EMI.ktCO2.FI.WWP.WWP.PROCESSING.STEAM.RFO</t>
  </si>
  <si>
    <t>FUEL_EMI.ktCO2.FI.WWP.WWP.PROCESSING.STEAM.OTHER</t>
  </si>
  <si>
    <t>FUEL_EMI.ktCO2.FI.WWP.WWP.PROCESSING.STEAM.NG_BIOGAS</t>
  </si>
  <si>
    <t>FUEL_EMI.ktCO2.FI.WWP.WWP.PROCESSING.STEAM.DERIVED</t>
  </si>
  <si>
    <t>FUEL_EMI.ktCO2.FI.WWP.WWP.PROCESSING.STEAM.BIOMASS_WASTE</t>
  </si>
  <si>
    <t>FUEL_EMI.ktCO2.FI.WWP.WWP.PROCESSING.STEAM.STEAM_DISTR</t>
  </si>
  <si>
    <t>FUEL_EMI.ktCO2.FI.WWP.WWP.GENERIC.MECH.ELEC</t>
  </si>
  <si>
    <t>FUEL_EMI.ktCO2.FI.WWP.WWP.DRYING.TOTAL.TOTAL</t>
  </si>
  <si>
    <t>FUEL_EMI.ktCO2.FI.WWP.WWP.DRYING.THERM.SOLIDS</t>
  </si>
  <si>
    <t>FUEL_EMI.ktCO2.FI.WWP.WWP.DRYING.THERM.LPG</t>
  </si>
  <si>
    <t>FUEL_EMI.ktCO2.FI.WWP.WWP.DRYING.THERM.DIESEL_LIQBIO</t>
  </si>
  <si>
    <t>FUEL_EMI.ktCO2.FI.WWP.WWP.DRYING.THERM.RFO</t>
  </si>
  <si>
    <t>FUEL_EMI.ktCO2.FI.WWP.WWP.DRYING.THERM.NG_BIOGAS</t>
  </si>
  <si>
    <t>FUEL_EMI.ktCO2.FI.WWP.WWP.DRYING_STEAM.TOTAL.TOTAL</t>
  </si>
  <si>
    <t>FUEL_EMI.ktCO2.FI.WWP.WWP.DRYING_STEAM.STEAM.SOLIDS</t>
  </si>
  <si>
    <t>FUEL_EMI.ktCO2.FI.WWP.WWP.DRYING_STEAM.STEAM.RFG</t>
  </si>
  <si>
    <t>FUEL_EMI.ktCO2.FI.WWP.WWP.DRYING_STEAM.STEAM.LPG</t>
  </si>
  <si>
    <t>FUEL_EMI.ktCO2.FI.WWP.WWP.DRYING_STEAM.STEAM.DIESEL_LIQBIO</t>
  </si>
  <si>
    <t>FUEL_EMI.ktCO2.FI.WWP.WWP.DRYING_STEAM.STEAM.RFO</t>
  </si>
  <si>
    <t>FUEL_EMI.ktCO2.FI.WWP.WWP.DRYING_STEAM.STEAM.OTHER</t>
  </si>
  <si>
    <t>FUEL_EMI.ktCO2.FI.WWP.WWP.DRYING_STEAM.STEAM.NG_BIOGAS</t>
  </si>
  <si>
    <t>FUEL_EMI.ktCO2.FI.WWP.WWP.DRYING_STEAM.STEAM.DERIVED</t>
  </si>
  <si>
    <t>FUEL_EMI.ktCO2.FI.WWP.WWP.DRYING_STEAM.STEAM.BIOMASS_WASTE</t>
  </si>
  <si>
    <t>FUEL_EMI.ktCO2.FI.WWP.WWP.DRYING_STEAM.STEAM.STEAM_DISTR</t>
  </si>
  <si>
    <t>FUEL_EMI.ktCO2.FI.WWP.WWP.DRYING_ELEC.ELEC.ELEC</t>
  </si>
  <si>
    <t>FUEL_EMI.ktCO2.FI.WWP.WWP.DRYING_MICROW.MICROW.ELEC</t>
  </si>
  <si>
    <t>FUEL_EMI.ktCO2.FI.WWP.WWP.FINISHING.ELEC.ELEC</t>
  </si>
  <si>
    <t>VA.Meuro2023.FI.OIS.OIS</t>
  </si>
  <si>
    <t>OUTPUT.index.FI.OIS.OIS</t>
  </si>
  <si>
    <t>CAP.index.FI.OIS.OIS</t>
  </si>
  <si>
    <t>NEWCAP.index.FI.OIS.OIS</t>
  </si>
  <si>
    <t>Energy consumption (ktoe)*</t>
  </si>
  <si>
    <t>FEC.ktoe.FI.OIS.OIS.TOTAL.TOTAL.TOTAL</t>
  </si>
  <si>
    <t>FEC.ktoe.FI.OIS.OIS.TOTAL.TOTAL.SOLIDS</t>
  </si>
  <si>
    <t>FEC.ktoe.FI.OIS.OIS.TOTAL.TOTAL.RFG</t>
  </si>
  <si>
    <t>FEC.ktoe.FI.OIS.OIS.TOTAL.TOTAL.LPG</t>
  </si>
  <si>
    <t>FEC.ktoe.FI.OIS.OIS.TOTAL.TOTAL.DIESEL</t>
  </si>
  <si>
    <t>FEC.ktoe.FI.OIS.OIS.TOTAL.TOTAL.RFO</t>
  </si>
  <si>
    <t>FEC.ktoe.FI.OIS.OIS.TOTAL.TOTAL.OTHER</t>
  </si>
  <si>
    <t>FEC.ktoe.FI.OIS.OIS.TOTAL.TOTAL.NG</t>
  </si>
  <si>
    <t>FEC.ktoe.FI.OIS.OIS.TOTAL.TOTAL.DERIVED</t>
  </si>
  <si>
    <t>FEC.ktoe.FI.OIS.OIS.TOTAL.TOTAL.BIOMASS_WASTE</t>
  </si>
  <si>
    <t>FEC.ktoe.FI.OIS.OIS.TOTAL.TOTAL.BIOGAS</t>
  </si>
  <si>
    <t>FEC.ktoe.FI.OIS.OIS.TOTAL.TOTAL.LIQBIO</t>
  </si>
  <si>
    <t>FEC.ktoe.FI.OIS.OIS.TOTAL.TOTAL.SOLAR</t>
  </si>
  <si>
    <t>FEC.ktoe.FI.OIS.OIS.TOTAL.TOTAL.GEO</t>
  </si>
  <si>
    <t>FEC.ktoe.FI.OIS.OIS.TOTAL.TOTAL.AMBIENT</t>
  </si>
  <si>
    <t>FEC.ktoe.FI.OIS.OIS.TOTAL.TOTAL.STEAM_DISTR</t>
  </si>
  <si>
    <t>FEC.ktoe.FI.OIS.OIS.TOTAL.TOTAL.ELEC</t>
  </si>
  <si>
    <t>*Energy consumption includes consumption in Mining and Quarrying and Construction sectors</t>
  </si>
  <si>
    <t>FEC.ktoe.FI.OIS.OIS.LIGHT.GENERIC.ELEC</t>
  </si>
  <si>
    <t>FEC.ktoe.FI.OIS.OIS.AIRCOMP.GENERIC.ELEC</t>
  </si>
  <si>
    <t>FEC.ktoe.FI.OIS.OIS.MOTOR.GENERIC.ELEC</t>
  </si>
  <si>
    <t>FEC.ktoe.FI.OIS.OIS.FANS.GENERIC.ELEC</t>
  </si>
  <si>
    <t>FEC.ktoe.FI.OIS.OIS.LOW_ENTH.TOTAL.TOTAL</t>
  </si>
  <si>
    <t>FEC.ktoe.FI.OIS.OIS.LOW_ENTH.THERM.DIESEL_LIQBIO</t>
  </si>
  <si>
    <t>FEC.ktoe.FI.OIS.OIS.LOW_ENTH.THERM.NG_BIOGAS</t>
  </si>
  <si>
    <t>FEC.ktoe.FI.OIS.OIS.LOW_ENTH.THERM.SOLAR_GEO</t>
  </si>
  <si>
    <t>FEC.ktoe.FI.OIS.OIS.LOW_ENTH.HP.AMBIENT</t>
  </si>
  <si>
    <t>FEC.ktoe.FI.OIS.OIS.LOW_ENTH.THERM.ELEC</t>
  </si>
  <si>
    <t>Other Industrial sectors: Steam processing</t>
  </si>
  <si>
    <t>FEC.ktoe.FI.OIS.OIS.PROCESSING.TOTAL.TOTAL</t>
  </si>
  <si>
    <t>FEC.ktoe.FI.OIS.OIS.PROCESSING.STEAM.SOLIDS</t>
  </si>
  <si>
    <t>FEC.ktoe.FI.OIS.OIS.PROCESSING.STEAM.RFG</t>
  </si>
  <si>
    <t>FEC.ktoe.FI.OIS.OIS.PROCESSING.STEAM.LPG</t>
  </si>
  <si>
    <t>FEC.ktoe.FI.OIS.OIS.PROCESSING.STEAM.DIESEL_LIQBIO</t>
  </si>
  <si>
    <t>FEC.ktoe.FI.OIS.OIS.PROCESSING.STEAM.RFO</t>
  </si>
  <si>
    <t>FEC.ktoe.FI.OIS.OIS.PROCESSING.STEAM.OTHER</t>
  </si>
  <si>
    <t>FEC.ktoe.FI.OIS.OIS.PROCESSING.STEAM.NG_BIOGAS</t>
  </si>
  <si>
    <t>FEC.ktoe.FI.OIS.OIS.PROCESSING.STEAM.DERIVED</t>
  </si>
  <si>
    <t>FEC.ktoe.FI.OIS.OIS.PROCESSING.STEAM.BIOMASS_WASTE</t>
  </si>
  <si>
    <t>FEC.ktoe.FI.OIS.OIS.PROCESSING.STEAM.STEAM_DISTR</t>
  </si>
  <si>
    <t>Other Industrial sectors: Process heating</t>
  </si>
  <si>
    <t>Other Industrial sectors: Thermal processing</t>
  </si>
  <si>
    <t>FEC.ktoe.FI.OIS.OIS.PROC_HEAT.TOTAL.TOTAL</t>
  </si>
  <si>
    <t>FEC.ktoe.FI.OIS.OIS.PROC_HEAT.THERM.SOLIDS</t>
  </si>
  <si>
    <t>FEC.ktoe.FI.OIS.OIS.PROC_HEAT.THERM.LPG</t>
  </si>
  <si>
    <t>FEC.ktoe.FI.OIS.OIS.PROC_HEAT.THERM.DIESEL_LIQBIO</t>
  </si>
  <si>
    <t>FEC.ktoe.FI.OIS.OIS.PROC_HEAT.THERM.RFO</t>
  </si>
  <si>
    <t>FEC.ktoe.FI.OIS.OIS.PROC_HEAT.THERM.NG_BIOGAS</t>
  </si>
  <si>
    <t>Other Industrial sectors: Electric processing</t>
  </si>
  <si>
    <t>FEC.ktoe.FI.OIS.OIS.PROC_HEAT_ELEC.ELEC.ELEC</t>
  </si>
  <si>
    <t>Other Industrial sectors: Drying</t>
  </si>
  <si>
    <t>Other Industries: Thermal drying</t>
  </si>
  <si>
    <t>FEC.ktoe.FI.OIS.OIS.DRYING.TOTAL.TOTAL</t>
  </si>
  <si>
    <t>FEC.ktoe.FI.OIS.OIS.DRYING.THERM.SOLIDS</t>
  </si>
  <si>
    <t>FEC.ktoe.FI.OIS.OIS.DRYING.THERM.LPG</t>
  </si>
  <si>
    <t>FEC.ktoe.FI.OIS.OIS.DRYING.THERM.DIESEL_LIQBIO</t>
  </si>
  <si>
    <t>FEC.ktoe.FI.OIS.OIS.DRYING.THERM.RFO</t>
  </si>
  <si>
    <t>FEC.ktoe.FI.OIS.OIS.DRYING.THERM.NG_BIOGAS</t>
  </si>
  <si>
    <t>Other Industries: Steam drying</t>
  </si>
  <si>
    <t>FEC.ktoe.FI.OIS.OIS.DRYING_STEAM.TOTAL.TOTAL</t>
  </si>
  <si>
    <t>FEC.ktoe.FI.OIS.OIS.DRYING_STEAM.STEAM.SOLIDS</t>
  </si>
  <si>
    <t>FEC.ktoe.FI.OIS.OIS.DRYING_STEAM.STEAM.RFG</t>
  </si>
  <si>
    <t>FEC.ktoe.FI.OIS.OIS.DRYING_STEAM.STEAM.LPG</t>
  </si>
  <si>
    <t>FEC.ktoe.FI.OIS.OIS.DRYING_STEAM.STEAM.DIESEL_LIQBIO</t>
  </si>
  <si>
    <t>FEC.ktoe.FI.OIS.OIS.DRYING_STEAM.STEAM.RFO</t>
  </si>
  <si>
    <t>FEC.ktoe.FI.OIS.OIS.DRYING_STEAM.STEAM.OTHER</t>
  </si>
  <si>
    <t>FEC.ktoe.FI.OIS.OIS.DRYING_STEAM.STEAM.NG_BIOGAS</t>
  </si>
  <si>
    <t>FEC.ktoe.FI.OIS.OIS.DRYING_STEAM.STEAM.DERIVED</t>
  </si>
  <si>
    <t>FEC.ktoe.FI.OIS.OIS.DRYING_STEAM.STEAM.BIOMASS_WASTE</t>
  </si>
  <si>
    <t>FEC.ktoe.FI.OIS.OIS.DRYING_STEAM.STEAM.STEAM_DISTR</t>
  </si>
  <si>
    <t>Other Industries: Electric drying</t>
  </si>
  <si>
    <t>FEC.ktoe.FI.OIS.OIS.DRYING_ELEC.ELEC.ELEC</t>
  </si>
  <si>
    <t>Other Industrial sectors: Process Cooling</t>
  </si>
  <si>
    <t>Other Industries: Thermal cooling</t>
  </si>
  <si>
    <t>FEC.ktoe.FI.OIS.OIS.PROC_COOL_THERM.THERM.NG_BIOGAS</t>
  </si>
  <si>
    <t>Other Industries: Steam cooling</t>
  </si>
  <si>
    <t>FEC.ktoe.FI.OIS.OIS.PROC_COOL_STEAM.TOTAL.TOTAL</t>
  </si>
  <si>
    <t>FEC.ktoe.FI.OIS.OIS.PROC_COOL_STEAM.STEAM.SOLIDS</t>
  </si>
  <si>
    <t>FEC.ktoe.FI.OIS.OIS.PROC_COOL_STEAM.STEAM.RFG</t>
  </si>
  <si>
    <t>FEC.ktoe.FI.OIS.OIS.PROC_COOL_STEAM.STEAM.LPG</t>
  </si>
  <si>
    <t>FEC.ktoe.FI.OIS.OIS.PROC_COOL_STEAM.STEAM.DIESEL_LIQBIO</t>
  </si>
  <si>
    <t>FEC.ktoe.FI.OIS.OIS.PROC_COOL_STEAM.STEAM.RFO</t>
  </si>
  <si>
    <t>FEC.ktoe.FI.OIS.OIS.PROC_COOL_STEAM.STEAM.OTHER</t>
  </si>
  <si>
    <t>FEC.ktoe.FI.OIS.OIS.PROC_COOL_STEAM.STEAM.NG_BIOGAS</t>
  </si>
  <si>
    <t>FEC.ktoe.FI.OIS.OIS.PROC_COOL_STEAM.STEAM.DERIVED</t>
  </si>
  <si>
    <t>FEC.ktoe.FI.OIS.OIS.PROC_COOL_STEAM.STEAM.BIOMASS_WASTE</t>
  </si>
  <si>
    <t>FEC.ktoe.FI.OIS.OIS.PROC_COOL_STEAM.STEAM.STEAM_DISTR</t>
  </si>
  <si>
    <t>Other Industries: Electric cooling</t>
  </si>
  <si>
    <t>FEC.ktoe.FI.OIS.OIS.PROC_COOL_ELEC.ELEC.ELEC</t>
  </si>
  <si>
    <t>Other Industrial sectors: Diesel motors (incl. biofuels)</t>
  </si>
  <si>
    <t>FEC.ktoe.FI.OIS.OIS.MOTOR.MECH.DIESEL_LIQBIO</t>
  </si>
  <si>
    <t>Other Industrial sectors: Electric machinery</t>
  </si>
  <si>
    <t>FEC.ktoe.FI.OIS.OIS.GENERIC.MECH.ELEC</t>
  </si>
  <si>
    <t>Other Industrial sectors: Diesel motors</t>
  </si>
  <si>
    <t>UED.ktoe.FI.OIS.OIS.TOTAL.TOTAL.TOTAL</t>
  </si>
  <si>
    <t>UED.ktoe.FI.OIS.OIS.LIGHT.GENERIC.ELEC</t>
  </si>
  <si>
    <t>UED.ktoe.FI.OIS.OIS.AIRCOMP.GENERIC.ELEC</t>
  </si>
  <si>
    <t>UED.ktoe.FI.OIS.OIS.MOTOR.GENERIC.ELEC</t>
  </si>
  <si>
    <t>UED.ktoe.FI.OIS.OIS.FANS.GENERIC.ELEC</t>
  </si>
  <si>
    <t>UED.ktoe.FI.OIS.OIS.LOW_ENTH.TOTAL.TOTAL</t>
  </si>
  <si>
    <t>UED.ktoe.FI.OIS.OIS.LOW_ENTH.THERM.DIESEL_LIQBIO</t>
  </si>
  <si>
    <t>UED.ktoe.FI.OIS.OIS.LOW_ENTH.THERM.NG_BIOGAS</t>
  </si>
  <si>
    <t>UED.ktoe.FI.OIS.OIS.LOW_ENTH.THERM.SOLAR_GEO</t>
  </si>
  <si>
    <t>UED.ktoe.FI.OIS.OIS.LOW_ENTH.HP.AMBIENT</t>
  </si>
  <si>
    <t>UED.ktoe.FI.OIS.OIS.LOW_ENTH.THERM.ELEC</t>
  </si>
  <si>
    <t>UED.ktoe.FI.OIS.OIS.PROCESSING.TOTAL.TOTAL</t>
  </si>
  <si>
    <t>UED.ktoe.FI.OIS.OIS.PROCESSING.STEAM.SOLIDS</t>
  </si>
  <si>
    <t>UED.ktoe.FI.OIS.OIS.PROCESSING.STEAM.RFG</t>
  </si>
  <si>
    <t>UED.ktoe.FI.OIS.OIS.PROCESSING.STEAM.LPG</t>
  </si>
  <si>
    <t>UED.ktoe.FI.OIS.OIS.PROCESSING.STEAM.DIESEL_LIQBIO</t>
  </si>
  <si>
    <t>UED.ktoe.FI.OIS.OIS.PROCESSING.STEAM.RFO</t>
  </si>
  <si>
    <t>UED.ktoe.FI.OIS.OIS.PROCESSING.STEAM.OTHER</t>
  </si>
  <si>
    <t>UED.ktoe.FI.OIS.OIS.PROCESSING.STEAM.NG_BIOGAS</t>
  </si>
  <si>
    <t>UED.ktoe.FI.OIS.OIS.PROCESSING.STEAM.DERIVED</t>
  </si>
  <si>
    <t>UED.ktoe.FI.OIS.OIS.PROCESSING.STEAM.BIOMASS_WASTE</t>
  </si>
  <si>
    <t>UED.ktoe.FI.OIS.OIS.PROCESSING.STEAM.STEAM_DISTR</t>
  </si>
  <si>
    <t>UED.ktoe.FI.OIS.OIS.PROC_HEAT.TOTAL.TOTAL</t>
  </si>
  <si>
    <t>UED.ktoe.FI.OIS.OIS.PROC_HEAT.THERM.SOLIDS</t>
  </si>
  <si>
    <t>UED.ktoe.FI.OIS.OIS.PROC_HEAT.THERM.LPG</t>
  </si>
  <si>
    <t>UED.ktoe.FI.OIS.OIS.PROC_HEAT.THERM.DIESEL_LIQBIO</t>
  </si>
  <si>
    <t>UED.ktoe.FI.OIS.OIS.PROC_HEAT.THERM.RFO</t>
  </si>
  <si>
    <t>UED.ktoe.FI.OIS.OIS.PROC_HEAT.THERM.NG_BIOGAS</t>
  </si>
  <si>
    <t>UED.ktoe.FI.OIS.OIS.PROC_HEAT_ELEC.ELEC.ELEC</t>
  </si>
  <si>
    <t>UED.ktoe.FI.OIS.OIS.DRYING.TOTAL.TOTAL</t>
  </si>
  <si>
    <t>UED.ktoe.FI.OIS.OIS.DRYING.THERM.SOLIDS</t>
  </si>
  <si>
    <t>UED.ktoe.FI.OIS.OIS.DRYING.THERM.LPG</t>
  </si>
  <si>
    <t>UED.ktoe.FI.OIS.OIS.DRYING.THERM.DIESEL_LIQBIO</t>
  </si>
  <si>
    <t>UED.ktoe.FI.OIS.OIS.DRYING.THERM.RFO</t>
  </si>
  <si>
    <t>UED.ktoe.FI.OIS.OIS.DRYING.THERM.NG_BIOGAS</t>
  </si>
  <si>
    <t>UED.ktoe.FI.OIS.OIS.DRYING_STEAM.TOTAL.TOTAL</t>
  </si>
  <si>
    <t>UED.ktoe.FI.OIS.OIS.DRYING_STEAM.STEAM.SOLIDS</t>
  </si>
  <si>
    <t>UED.ktoe.FI.OIS.OIS.DRYING_STEAM.STEAM.RFG</t>
  </si>
  <si>
    <t>UED.ktoe.FI.OIS.OIS.DRYING_STEAM.STEAM.LPG</t>
  </si>
  <si>
    <t>UED.ktoe.FI.OIS.OIS.DRYING_STEAM.STEAM.DIESEL_LIQBIO</t>
  </si>
  <si>
    <t>UED.ktoe.FI.OIS.OIS.DRYING_STEAM.STEAM.RFO</t>
  </si>
  <si>
    <t>UED.ktoe.FI.OIS.OIS.DRYING_STEAM.STEAM.OTHER</t>
  </si>
  <si>
    <t>UED.ktoe.FI.OIS.OIS.DRYING_STEAM.STEAM.NG_BIOGAS</t>
  </si>
  <si>
    <t>UED.ktoe.FI.OIS.OIS.DRYING_STEAM.STEAM.DERIVED</t>
  </si>
  <si>
    <t>UED.ktoe.FI.OIS.OIS.DRYING_STEAM.STEAM.BIOMASS_WASTE</t>
  </si>
  <si>
    <t>UED.ktoe.FI.OIS.OIS.DRYING_STEAM.STEAM.STEAM_DISTR</t>
  </si>
  <si>
    <t>UED.ktoe.FI.OIS.OIS.DRYING_ELEC.ELEC.ELEC</t>
  </si>
  <si>
    <t>UED.ktoe.FI.OIS.OIS.PROC_COOL_THERM.THERM.NG_BIOGAS</t>
  </si>
  <si>
    <t>UED.ktoe.FI.OIS.OIS.PROC_COOL_STEAM.TOTAL.TOTAL</t>
  </si>
  <si>
    <t>UED.ktoe.FI.OIS.OIS.PROC_COOL_STEAM.STEAM.SOLIDS</t>
  </si>
  <si>
    <t>UED.ktoe.FI.OIS.OIS.PROC_COOL_STEAM.STEAM.RFG</t>
  </si>
  <si>
    <t>UED.ktoe.FI.OIS.OIS.PROC_COOL_STEAM.STEAM.LPG</t>
  </si>
  <si>
    <t>UED.ktoe.FI.OIS.OIS.PROC_COOL_STEAM.STEAM.DIESEL_LIQBIO</t>
  </si>
  <si>
    <t>UED.ktoe.FI.OIS.OIS.PROC_COOL_STEAM.STEAM.RFO</t>
  </si>
  <si>
    <t>UED.ktoe.FI.OIS.OIS.PROC_COOL_STEAM.STEAM.OTHER</t>
  </si>
  <si>
    <t>UED.ktoe.FI.OIS.OIS.PROC_COOL_STEAM.STEAM.NG_BIOGAS</t>
  </si>
  <si>
    <t>UED.ktoe.FI.OIS.OIS.PROC_COOL_STEAM.STEAM.DERIVED</t>
  </si>
  <si>
    <t>UED.ktoe.FI.OIS.OIS.PROC_COOL_STEAM.STEAM.BIOMASS_WASTE</t>
  </si>
  <si>
    <t>UED.ktoe.FI.OIS.OIS.PROC_COOL_STEAM.STEAM.STEAM_DISTR</t>
  </si>
  <si>
    <t>UED.ktoe.FI.OIS.OIS.PROC_COOL_ELEC.ELEC.ELEC</t>
  </si>
  <si>
    <t>UED.ktoe.FI.OIS.OIS.MOTOR.MECH.DIESEL_LIQBIO</t>
  </si>
  <si>
    <t>UED.ktoe.FI.OIS.OIS.GENERIC.MECH.ELEC</t>
  </si>
  <si>
    <t>FUEL_EMI.ktCO2.FI.OIS.OIS.TOTAL.TOTAL.TOTAL</t>
  </si>
  <si>
    <t>FUEL_EMI.ktCO2.FI.OIS.OIS.LIGHT.GENERIC.ELEC</t>
  </si>
  <si>
    <t>FUEL_EMI.ktCO2.FI.OIS.OIS.AIRCOMP.GENERIC.ELEC</t>
  </si>
  <si>
    <t>FUEL_EMI.ktCO2.FI.OIS.OIS.MOTOR.GENERIC.ELEC</t>
  </si>
  <si>
    <t>FUEL_EMI.ktCO2.FI.OIS.OIS.FANS.GENERIC.ELEC</t>
  </si>
  <si>
    <t>FUEL_EMI.ktCO2.FI.OIS.OIS.LOW_ENTH.TOTAL.TOTAL</t>
  </si>
  <si>
    <t>FUEL_EMI.ktCO2.FI.OIS.OIS.LOW_ENTH.THERM.DIESEL_LIQBIO</t>
  </si>
  <si>
    <t>FUEL_EMI.ktCO2.FI.OIS.OIS.LOW_ENTH.THERM.NG_BIOGAS</t>
  </si>
  <si>
    <t>FUEL_EMI.ktCO2.FI.OIS.OIS.LOW_ENTH.THERM.SOLAR_GEO</t>
  </si>
  <si>
    <t>FUEL_EMI.ktCO2.FI.OIS.OIS.LOW_ENTH.HP.AMBIENT</t>
  </si>
  <si>
    <t>FUEL_EMI.ktCO2.FI.OIS.OIS.LOW_ENTH.THERM.ELEC</t>
  </si>
  <si>
    <t>FUEL_EMI.ktCO2.FI.OIS.OIS.PROCESSING.TOTAL.TOTAL</t>
  </si>
  <si>
    <t>FUEL_EMI.ktCO2.FI.OIS.OIS.PROCESSING.STEAM.SOLIDS</t>
  </si>
  <si>
    <t>FUEL_EMI.ktCO2.FI.OIS.OIS.PROCESSING.STEAM.RFG</t>
  </si>
  <si>
    <t>FUEL_EMI.ktCO2.FI.OIS.OIS.PROCESSING.STEAM.LPG</t>
  </si>
  <si>
    <t>FUEL_EMI.ktCO2.FI.OIS.OIS.PROCESSING.STEAM.DIESEL_LIQBIO</t>
  </si>
  <si>
    <t>FUEL_EMI.ktCO2.FI.OIS.OIS.PROCESSING.STEAM.RFO</t>
  </si>
  <si>
    <t>FUEL_EMI.ktCO2.FI.OIS.OIS.PROCESSING.STEAM.OTHER</t>
  </si>
  <si>
    <t>FUEL_EMI.ktCO2.FI.OIS.OIS.PROCESSING.STEAM.NG_BIOGAS</t>
  </si>
  <si>
    <t>FUEL_EMI.ktCO2.FI.OIS.OIS.PROCESSING.STEAM.DERIVED</t>
  </si>
  <si>
    <t>FUEL_EMI.ktCO2.FI.OIS.OIS.PROCESSING.STEAM.BIOMASS_WASTE</t>
  </si>
  <si>
    <t>FUEL_EMI.ktCO2.FI.OIS.OIS.PROCESSING.STEAM.STEAM_DISTR</t>
  </si>
  <si>
    <t>FUEL_EMI.ktCO2.FI.OIS.OIS.PROC_HEAT.TOTAL.TOTAL</t>
  </si>
  <si>
    <t>FUEL_EMI.ktCO2.FI.OIS.OIS.PROC_HEAT.THERM.SOLIDS</t>
  </si>
  <si>
    <t>FUEL_EMI.ktCO2.FI.OIS.OIS.PROC_HEAT.THERM.LPG</t>
  </si>
  <si>
    <t>FUEL_EMI.ktCO2.FI.OIS.OIS.PROC_HEAT.THERM.DIESEL_LIQBIO</t>
  </si>
  <si>
    <t>FUEL_EMI.ktCO2.FI.OIS.OIS.PROC_HEAT.THERM.RFO</t>
  </si>
  <si>
    <t>FUEL_EMI.ktCO2.FI.OIS.OIS.PROC_HEAT.THERM.NG_BIOGAS</t>
  </si>
  <si>
    <t>FUEL_EMI.ktCO2.FI.OIS.OIS.PROC_HEAT_ELEC.ELEC.ELEC</t>
  </si>
  <si>
    <t>FUEL_EMI.ktCO2.FI.OIS.OIS.DRYING.TOTAL.TOTAL</t>
  </si>
  <si>
    <t>FUEL_EMI.ktCO2.FI.OIS.OIS.DRYING.THERM.SOLIDS</t>
  </si>
  <si>
    <t>FUEL_EMI.ktCO2.FI.OIS.OIS.DRYING.THERM.LPG</t>
  </si>
  <si>
    <t>FUEL_EMI.ktCO2.FI.OIS.OIS.DRYING.THERM.DIESEL_LIQBIO</t>
  </si>
  <si>
    <t>FUEL_EMI.ktCO2.FI.OIS.OIS.DRYING.THERM.RFO</t>
  </si>
  <si>
    <t>FUEL_EMI.ktCO2.FI.OIS.OIS.DRYING.THERM.NG_BIOGAS</t>
  </si>
  <si>
    <t>FUEL_EMI.ktCO2.FI.OIS.OIS.DRYING_STEAM.TOTAL.TOTAL</t>
  </si>
  <si>
    <t>FUEL_EMI.ktCO2.FI.OIS.OIS.DRYING_STEAM.STEAM.SOLIDS</t>
  </si>
  <si>
    <t>FUEL_EMI.ktCO2.FI.OIS.OIS.DRYING_STEAM.STEAM.RFG</t>
  </si>
  <si>
    <t>FUEL_EMI.ktCO2.FI.OIS.OIS.DRYING_STEAM.STEAM.LPG</t>
  </si>
  <si>
    <t>FUEL_EMI.ktCO2.FI.OIS.OIS.DRYING_STEAM.STEAM.DIESEL_LIQBIO</t>
  </si>
  <si>
    <t>FUEL_EMI.ktCO2.FI.OIS.OIS.DRYING_STEAM.STEAM.RFO</t>
  </si>
  <si>
    <t>FUEL_EMI.ktCO2.FI.OIS.OIS.DRYING_STEAM.STEAM.OTHER</t>
  </si>
  <si>
    <t>FUEL_EMI.ktCO2.FI.OIS.OIS.DRYING_STEAM.STEAM.NG_BIOGAS</t>
  </si>
  <si>
    <t>FUEL_EMI.ktCO2.FI.OIS.OIS.DRYING_STEAM.STEAM.DERIVED</t>
  </si>
  <si>
    <t>FUEL_EMI.ktCO2.FI.OIS.OIS.DRYING_STEAM.STEAM.BIOMASS_WASTE</t>
  </si>
  <si>
    <t>FUEL_EMI.ktCO2.FI.OIS.OIS.DRYING_STEAM.STEAM.STEAM_DISTR</t>
  </si>
  <si>
    <t>FUEL_EMI.ktCO2.FI.OIS.OIS.DRYING_ELEC.ELEC.ELEC</t>
  </si>
  <si>
    <t>FUEL_EMI.ktCO2.FI.OIS.OIS.PROC_COOL_THERM.THERM.NG_BIOGAS</t>
  </si>
  <si>
    <t>FUEL_EMI.ktCO2.FI.OIS.OIS.PROC_COOL_STEAM.TOTAL.TOTAL</t>
  </si>
  <si>
    <t>FUEL_EMI.ktCO2.FI.OIS.OIS.PROC_COOL_STEAM.STEAM.SOLIDS</t>
  </si>
  <si>
    <t>FUEL_EMI.ktCO2.FI.OIS.OIS.PROC_COOL_STEAM.STEAM.RFG</t>
  </si>
  <si>
    <t>FUEL_EMI.ktCO2.FI.OIS.OIS.PROC_COOL_STEAM.STEAM.LPG</t>
  </si>
  <si>
    <t>FUEL_EMI.ktCO2.FI.OIS.OIS.PROC_COOL_STEAM.STEAM.DIESEL_LIQBIO</t>
  </si>
  <si>
    <t>FUEL_EMI.ktCO2.FI.OIS.OIS.PROC_COOL_STEAM.STEAM.RFO</t>
  </si>
  <si>
    <t>FUEL_EMI.ktCO2.FI.OIS.OIS.PROC_COOL_STEAM.STEAM.OTHER</t>
  </si>
  <si>
    <t>FUEL_EMI.ktCO2.FI.OIS.OIS.PROC_COOL_STEAM.STEAM.NG_BIOGAS</t>
  </si>
  <si>
    <t>FUEL_EMI.ktCO2.FI.OIS.OIS.PROC_COOL_STEAM.STEAM.DERIVED</t>
  </si>
  <si>
    <t>FUEL_EMI.ktCO2.FI.OIS.OIS.PROC_COOL_STEAM.STEAM.BIOMASS_WASTE</t>
  </si>
  <si>
    <t>FUEL_EMI.ktCO2.FI.OIS.OIS.PROC_COOL_STEAM.STEAM.STEAM_DISTR</t>
  </si>
  <si>
    <t>FUEL_EMI.ktCO2.FI.OIS.OIS.PROC_COOL_ELEC.ELEC.ELEC</t>
  </si>
  <si>
    <t>FUEL_EMI.ktCO2.FI.OIS.OIS.MOTOR.MECH.DIESEL_LIQBIO</t>
  </si>
  <si>
    <t>FUEL_EMI.ktCO2.FI.OIS.OIS.GENERIC.MECH.ELEC</t>
  </si>
  <si>
    <t>Finland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</si>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</sst>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45967.474861111114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FI: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61713.770618929331</v>
      </c>
      <c r="C3" s="203">
        <f>ISI!C$3+NFM!C$3+CHI!C$3+NMM!C$3+PPA!C$3+FBT!C$3+TRE!C$3+MAE!C$3+TEL!C$3+WWP!C$3+OIS!C$3</f>
        <v>61164.962413251589</v>
      </c>
      <c r="D3" s="203">
        <f>ISI!D$3+NFM!D$3+CHI!D$3+NMM!D$3+PPA!D$3+FBT!D$3+TRE!D$3+MAE!D$3+TEL!D$3+WWP!D$3+OIS!D$3</f>
        <v>59787.383634858088</v>
      </c>
      <c r="E3" s="203">
        <f>ISI!E$3+NFM!E$3+CHI!E$3+NMM!E$3+PPA!E$3+FBT!E$3+TRE!E$3+MAE!E$3+TEL!E$3+WWP!E$3+OIS!E$3</f>
        <v>59204.949499488263</v>
      </c>
      <c r="F3" s="203">
        <f>ISI!F$3+NFM!F$3+CHI!F$3+NMM!F$3+PPA!F$3+FBT!F$3+TRE!F$3+MAE!F$3+TEL!F$3+WWP!F$3+OIS!F$3</f>
        <v>60518.98170099275</v>
      </c>
      <c r="G3" s="203">
        <f>ISI!G$3+NFM!G$3+CHI!G$3+NMM!G$3+PPA!G$3+FBT!G$3+TRE!G$3+MAE!G$3+TEL!G$3+WWP!G$3+OIS!G$3</f>
        <v>62551.766656469874</v>
      </c>
      <c r="H3" s="203">
        <f>ISI!H$3+NFM!H$3+CHI!H$3+NMM!H$3+PPA!H$3+FBT!H$3+TRE!H$3+MAE!H$3+TEL!H$3+WWP!H$3+OIS!H$3</f>
        <v>67256.553798772933</v>
      </c>
      <c r="I3" s="203">
        <f>ISI!I$3+NFM!I$3+CHI!I$3+NMM!I$3+PPA!I$3+FBT!I$3+TRE!I$3+MAE!I$3+TEL!I$3+WWP!I$3+OIS!I$3</f>
        <v>71862.166991299833</v>
      </c>
      <c r="J3" s="203">
        <f>ISI!J$3+NFM!J$3+CHI!J$3+NMM!J$3+PPA!J$3+FBT!J$3+TRE!J$3+MAE!J$3+TEL!J$3+WWP!J$3+OIS!J$3</f>
        <v>69503.792770533051</v>
      </c>
      <c r="K3" s="203">
        <f>ISI!K$3+NFM!K$3+CHI!K$3+NMM!K$3+PPA!K$3+FBT!K$3+TRE!K$3+MAE!K$3+TEL!K$3+WWP!K$3+OIS!K$3</f>
        <v>53367.538556585219</v>
      </c>
      <c r="L3" s="203">
        <f>ISI!L$3+NFM!L$3+CHI!L$3+NMM!L$3+PPA!L$3+FBT!L$3+TRE!L$3+MAE!L$3+TEL!L$3+WWP!L$3+OIS!L$3</f>
        <v>55962.397240637867</v>
      </c>
      <c r="M3" s="203">
        <f>ISI!M$3+NFM!M$3+CHI!M$3+NMM!M$3+PPA!M$3+FBT!M$3+TRE!M$3+MAE!M$3+TEL!M$3+WWP!M$3+OIS!M$3</f>
        <v>55327.229026533154</v>
      </c>
      <c r="N3" s="203">
        <f>ISI!N$3+NFM!N$3+CHI!N$3+NMM!N$3+PPA!N$3+FBT!N$3+TRE!N$3+MAE!N$3+TEL!N$3+WWP!N$3+OIS!N$3</f>
        <v>49979.248008497067</v>
      </c>
      <c r="O3" s="203">
        <f>ISI!O$3+NFM!O$3+CHI!O$3+NMM!O$3+PPA!O$3+FBT!O$3+TRE!O$3+MAE!O$3+TEL!O$3+WWP!O$3+OIS!O$3</f>
        <v>49367.97131568304</v>
      </c>
      <c r="P3" s="203">
        <f>ISI!P$3+NFM!P$3+CHI!P$3+NMM!P$3+PPA!P$3+FBT!P$3+TRE!P$3+MAE!P$3+TEL!P$3+WWP!P$3+OIS!P$3</f>
        <v>48770.661255786443</v>
      </c>
      <c r="Q3" s="203">
        <f>ISI!Q$3+NFM!Q$3+CHI!Q$3+NMM!Q$3+PPA!Q$3+FBT!Q$3+TRE!Q$3+MAE!Q$3+TEL!Q$3+WWP!Q$3+OIS!Q$3</f>
        <v>49487.259539999999</v>
      </c>
      <c r="R3" s="203">
        <f>ISI!R$3+NFM!R$3+CHI!R$3+NMM!R$3+PPA!R$3+FBT!R$3+TRE!R$3+MAE!R$3+TEL!R$3+WWP!R$3+OIS!R$3</f>
        <v>51502.422208663811</v>
      </c>
      <c r="S3" s="203">
        <f>ISI!S$3+NFM!S$3+CHI!S$3+NMM!S$3+PPA!S$3+FBT!S$3+TRE!S$3+MAE!S$3+TEL!S$3+WWP!S$3+OIS!S$3</f>
        <v>55358.5312642629</v>
      </c>
      <c r="T3" s="203">
        <f>ISI!T$3+NFM!T$3+CHI!T$3+NMM!T$3+PPA!T$3+FBT!T$3+TRE!T$3+MAE!T$3+TEL!T$3+WWP!T$3+OIS!T$3</f>
        <v>55350.821661126989</v>
      </c>
      <c r="U3" s="203">
        <f>ISI!U$3+NFM!U$3+CHI!U$3+NMM!U$3+PPA!U$3+FBT!U$3+TRE!U$3+MAE!U$3+TEL!U$3+WWP!U$3+OIS!U$3</f>
        <v>55604.426016571684</v>
      </c>
      <c r="V3" s="203">
        <f>ISI!V$3+NFM!V$3+CHI!V$3+NMM!V$3+PPA!V$3+FBT!V$3+TRE!V$3+MAE!V$3+TEL!V$3+WWP!V$3+OIS!V$3</f>
        <v>54763.459823235426</v>
      </c>
      <c r="W3" s="203">
        <f>ISI!W$3+NFM!W$3+CHI!W$3+NMM!W$3+PPA!W$3+FBT!W$3+TRE!W$3+MAE!W$3+TEL!W$3+WWP!W$3+OIS!W$3</f>
        <v>56337.906427698734</v>
      </c>
      <c r="X3" s="203">
        <f>ISI!X$3+NFM!X$3+CHI!X$3+NMM!X$3+PPA!X$3+FBT!X$3+TRE!X$3+MAE!X$3+TEL!X$3+WWP!X$3+OIS!X$3</f>
        <v>57294.074070870702</v>
      </c>
      <c r="Y3" s="203">
        <f>ISI!Y$3+NFM!Y$3+CHI!Y$3+NMM!Y$3+PPA!Y$3+FBT!Y$3+TRE!Y$3+MAE!Y$3+TEL!Y$3+WWP!Y$3+OIS!Y$3</f>
        <v>52294</v>
      </c>
    </row>
    <row r="4" spans="1:25" ht="12" customHeight="1" x14ac:dyDescent="0.25">
      <c r="A4" s="12" t="s">
        <v>14</v>
      </c>
      <c r="B4" s="204">
        <f>ISI!B$3</f>
        <v>1809.4502467256564</v>
      </c>
      <c r="C4" s="204">
        <f>ISI!C$3</f>
        <v>1721.7600845399738</v>
      </c>
      <c r="D4" s="204">
        <f>ISI!D$3</f>
        <v>1506.51901277363</v>
      </c>
      <c r="E4" s="204">
        <f>ISI!E$3</f>
        <v>1629.5095250776121</v>
      </c>
      <c r="F4" s="204">
        <f>ISI!F$3</f>
        <v>1907.9104340635577</v>
      </c>
      <c r="G4" s="204">
        <f>ISI!G$3</f>
        <v>2244.7233080009637</v>
      </c>
      <c r="H4" s="204">
        <f>ISI!H$3</f>
        <v>2857.7479050565635</v>
      </c>
      <c r="I4" s="204">
        <f>ISI!I$3</f>
        <v>2691.0847750464309</v>
      </c>
      <c r="J4" s="204">
        <f>ISI!J$3</f>
        <v>2414.2724524245168</v>
      </c>
      <c r="K4" s="204">
        <f>ISI!K$3</f>
        <v>679.19926238530604</v>
      </c>
      <c r="L4" s="204">
        <f>ISI!L$3</f>
        <v>1033.858095899579</v>
      </c>
      <c r="M4" s="204">
        <f>ISI!M$3</f>
        <v>1137.8996220118443</v>
      </c>
      <c r="N4" s="204">
        <f>ISI!N$3</f>
        <v>860.0993702257806</v>
      </c>
      <c r="O4" s="204">
        <f>ISI!O$3</f>
        <v>1123.7351809907022</v>
      </c>
      <c r="P4" s="204">
        <f>ISI!P$3</f>
        <v>915.7435587834741</v>
      </c>
      <c r="Q4" s="204">
        <f>ISI!Q$3</f>
        <v>1082.7863688872199</v>
      </c>
      <c r="R4" s="204">
        <f>ISI!R$3</f>
        <v>1045.7659547212411</v>
      </c>
      <c r="S4" s="204">
        <f>ISI!S$3</f>
        <v>1545.5380197377906</v>
      </c>
      <c r="T4" s="204">
        <f>ISI!T$3</f>
        <v>1271.6927853393029</v>
      </c>
      <c r="U4" s="204">
        <f>ISI!U$3</f>
        <v>840.08118755505438</v>
      </c>
      <c r="V4" s="204">
        <f>ISI!V$3</f>
        <v>863.54751987753707</v>
      </c>
      <c r="W4" s="204">
        <f>ISI!W$3</f>
        <v>1297.115404563094</v>
      </c>
      <c r="X4" s="204">
        <f>ISI!X$3</f>
        <v>1868.4356180160883</v>
      </c>
      <c r="Y4" s="204">
        <f>ISI!Y$3</f>
        <v>975.25071198100341</v>
      </c>
    </row>
    <row r="5" spans="1:25" ht="12" customHeight="1" x14ac:dyDescent="0.25">
      <c r="A5" s="13" t="s">
        <v>18</v>
      </c>
      <c r="B5" s="205">
        <f>NFM!B$3</f>
        <v>344.98433130097283</v>
      </c>
      <c r="C5" s="205">
        <f>NFM!C$3</f>
        <v>323.74376531565622</v>
      </c>
      <c r="D5" s="205">
        <f>NFM!D$3</f>
        <v>278.08932285982291</v>
      </c>
      <c r="E5" s="205">
        <f>NFM!E$3</f>
        <v>316.29126875149018</v>
      </c>
      <c r="F5" s="205">
        <f>NFM!F$3</f>
        <v>370.32947802218388</v>
      </c>
      <c r="G5" s="205">
        <f>NFM!G$3</f>
        <v>421.72979692408995</v>
      </c>
      <c r="H5" s="205">
        <f>NFM!H$3</f>
        <v>559.73925453312586</v>
      </c>
      <c r="I5" s="205">
        <f>NFM!I$3</f>
        <v>756.29780808917076</v>
      </c>
      <c r="J5" s="205">
        <f>NFM!J$3</f>
        <v>701.66040046955823</v>
      </c>
      <c r="K5" s="205">
        <f>NFM!K$3</f>
        <v>407.5187606419334</v>
      </c>
      <c r="L5" s="205">
        <f>NFM!L$3</f>
        <v>616.74835903681219</v>
      </c>
      <c r="M5" s="205">
        <f>NFM!M$3</f>
        <v>556.80829411619834</v>
      </c>
      <c r="N5" s="205">
        <f>NFM!N$3</f>
        <v>557.88692823412362</v>
      </c>
      <c r="O5" s="205">
        <f>NFM!O$3</f>
        <v>453.19893633914643</v>
      </c>
      <c r="P5" s="205">
        <f>NFM!P$3</f>
        <v>645.72824821940117</v>
      </c>
      <c r="Q5" s="205">
        <f>NFM!Q$3</f>
        <v>791.05073111277989</v>
      </c>
      <c r="R5" s="205">
        <f>NFM!R$3</f>
        <v>639.24527763755418</v>
      </c>
      <c r="S5" s="205">
        <f>NFM!S$3</f>
        <v>710.47835158362273</v>
      </c>
      <c r="T5" s="205">
        <f>NFM!T$3</f>
        <v>741.44520132658613</v>
      </c>
      <c r="U5" s="205">
        <f>NFM!U$3</f>
        <v>816.08908879917715</v>
      </c>
      <c r="V5" s="205">
        <f>NFM!V$3</f>
        <v>616.18048102605189</v>
      </c>
      <c r="W5" s="205">
        <f>NFM!W$3</f>
        <v>591.44737045367128</v>
      </c>
      <c r="X5" s="205">
        <f>NFM!X$3</f>
        <v>1168.9528907930176</v>
      </c>
      <c r="Y5" s="205">
        <f>NFM!Y$3</f>
        <v>1105.7492880189968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88.770164726357351</v>
      </c>
      <c r="C7" s="204">
        <f>NFM!C$5</f>
        <v>77.674034305431292</v>
      </c>
      <c r="D7" s="204">
        <f>NFM!D$5</f>
        <v>65.861439092544828</v>
      </c>
      <c r="E7" s="204">
        <f>NFM!E$5</f>
        <v>73.77164521332449</v>
      </c>
      <c r="F7" s="204">
        <f>NFM!F$5</f>
        <v>86.375494880174358</v>
      </c>
      <c r="G7" s="204">
        <f>NFM!G$5</f>
        <v>97.225287898774241</v>
      </c>
      <c r="H7" s="204">
        <f>NFM!H$5</f>
        <v>125.0601517637664</v>
      </c>
      <c r="I7" s="204">
        <f>NFM!I$5</f>
        <v>168.9763901535301</v>
      </c>
      <c r="J7" s="204">
        <f>NFM!J$5</f>
        <v>156.76898745030749</v>
      </c>
      <c r="K7" s="204">
        <f>NFM!K$5</f>
        <v>54.022087589797707</v>
      </c>
      <c r="L7" s="204">
        <f>NFM!L$5</f>
        <v>47.281155506440143</v>
      </c>
      <c r="M7" s="204">
        <f>NFM!M$5</f>
        <v>46.008661845368849</v>
      </c>
      <c r="N7" s="204">
        <f>NFM!N$5</f>
        <v>58.019681517181127</v>
      </c>
      <c r="O7" s="204">
        <f>NFM!O$5</f>
        <v>53.272841623855768</v>
      </c>
      <c r="P7" s="204">
        <f>NFM!P$5</f>
        <v>55.841900290365331</v>
      </c>
      <c r="Q7" s="204">
        <f>NFM!Q$5</f>
        <v>35.898597502193446</v>
      </c>
      <c r="R7" s="204">
        <f>NFM!R$5</f>
        <v>68.55081785481039</v>
      </c>
      <c r="S7" s="204">
        <f>NFM!S$5</f>
        <v>77.151580927461282</v>
      </c>
      <c r="T7" s="204">
        <f>NFM!T$5</f>
        <v>71.502222150089267</v>
      </c>
      <c r="U7" s="204">
        <f>NFM!U$5</f>
        <v>72.684700002036237</v>
      </c>
      <c r="V7" s="204">
        <f>NFM!V$5</f>
        <v>72.81350667668147</v>
      </c>
      <c r="W7" s="204">
        <f>NFM!W$5</f>
        <v>83.239625507403375</v>
      </c>
      <c r="X7" s="204">
        <f>NFM!X$5</f>
        <v>79.57245746471051</v>
      </c>
      <c r="Y7" s="204">
        <f>NFM!Y$5</f>
        <v>56.749382686830913</v>
      </c>
    </row>
    <row r="8" spans="1:25" ht="12" customHeight="1" x14ac:dyDescent="0.25">
      <c r="A8" s="14" t="s">
        <v>47</v>
      </c>
      <c r="B8" s="204">
        <f>NFM!B$8</f>
        <v>256.21416657461549</v>
      </c>
      <c r="C8" s="204">
        <f>NFM!C$8</f>
        <v>246.0697310102249</v>
      </c>
      <c r="D8" s="204">
        <f>NFM!D$8</f>
        <v>212.22788376727809</v>
      </c>
      <c r="E8" s="204">
        <f>NFM!E$8</f>
        <v>242.51962353816569</v>
      </c>
      <c r="F8" s="204">
        <f>NFM!F$8</f>
        <v>283.95398314200952</v>
      </c>
      <c r="G8" s="204">
        <f>NFM!G$8</f>
        <v>324.50450902531571</v>
      </c>
      <c r="H8" s="204">
        <f>NFM!H$8</f>
        <v>434.67910276935947</v>
      </c>
      <c r="I8" s="204">
        <f>NFM!I$8</f>
        <v>587.32141793564062</v>
      </c>
      <c r="J8" s="204">
        <f>NFM!J$8</f>
        <v>544.89141301925076</v>
      </c>
      <c r="K8" s="204">
        <f>NFM!K$8</f>
        <v>353.49667305213569</v>
      </c>
      <c r="L8" s="204">
        <f>NFM!L$8</f>
        <v>569.46720353037199</v>
      </c>
      <c r="M8" s="204">
        <f>NFM!M$8</f>
        <v>510.79963227082948</v>
      </c>
      <c r="N8" s="204">
        <f>NFM!N$8</f>
        <v>499.86724671694247</v>
      </c>
      <c r="O8" s="204">
        <f>NFM!O$8</f>
        <v>399.92609471529067</v>
      </c>
      <c r="P8" s="204">
        <f>NFM!P$8</f>
        <v>589.88634792903588</v>
      </c>
      <c r="Q8" s="204">
        <f>NFM!Q$8</f>
        <v>755.15213361058647</v>
      </c>
      <c r="R8" s="204">
        <f>NFM!R$8</f>
        <v>570.69445978274382</v>
      </c>
      <c r="S8" s="204">
        <f>NFM!S$8</f>
        <v>633.32677065616144</v>
      </c>
      <c r="T8" s="204">
        <f>NFM!T$8</f>
        <v>669.94297917649692</v>
      </c>
      <c r="U8" s="204">
        <f>NFM!U$8</f>
        <v>743.40438879714088</v>
      </c>
      <c r="V8" s="204">
        <f>NFM!V$8</f>
        <v>543.36697434937037</v>
      </c>
      <c r="W8" s="204">
        <f>NFM!W$8</f>
        <v>508.20774494626789</v>
      </c>
      <c r="X8" s="204">
        <f>NFM!X$8</f>
        <v>1089.3804333283069</v>
      </c>
      <c r="Y8" s="204">
        <f>NFM!Y$8</f>
        <v>1048.999905332166</v>
      </c>
    </row>
    <row r="9" spans="1:25" ht="12" customHeight="1" x14ac:dyDescent="0.25">
      <c r="A9" s="13" t="s">
        <v>19</v>
      </c>
      <c r="B9" s="205">
        <f>CHI!B$3</f>
        <v>2886.2184193578069</v>
      </c>
      <c r="C9" s="205">
        <f>CHI!C$3</f>
        <v>3175.155716529051</v>
      </c>
      <c r="D9" s="205">
        <f>CHI!D$3</f>
        <v>3013.4043108423461</v>
      </c>
      <c r="E9" s="205">
        <f>CHI!E$3</f>
        <v>2938.1293092688279</v>
      </c>
      <c r="F9" s="205">
        <f>CHI!F$3</f>
        <v>3305.7394181854106</v>
      </c>
      <c r="G9" s="205">
        <f>CHI!G$3</f>
        <v>3346.2521382685845</v>
      </c>
      <c r="H9" s="205">
        <f>CHI!H$3</f>
        <v>3450.878070664694</v>
      </c>
      <c r="I9" s="205">
        <f>CHI!I$3</f>
        <v>3759.7530426981143</v>
      </c>
      <c r="J9" s="205">
        <f>CHI!J$3</f>
        <v>3659.6802562342718</v>
      </c>
      <c r="K9" s="205">
        <f>CHI!K$3</f>
        <v>3312.6070429654592</v>
      </c>
      <c r="L9" s="205">
        <f>CHI!L$3</f>
        <v>3593.5217702920627</v>
      </c>
      <c r="M9" s="205">
        <f>CHI!M$3</f>
        <v>4009.8468263184409</v>
      </c>
      <c r="N9" s="205">
        <f>CHI!N$3</f>
        <v>3639.7101221455114</v>
      </c>
      <c r="O9" s="205">
        <f>CHI!O$3</f>
        <v>3675.3740057451596</v>
      </c>
      <c r="P9" s="205">
        <f>CHI!P$3</f>
        <v>3785.8671411383239</v>
      </c>
      <c r="Q9" s="205">
        <f>CHI!Q$3</f>
        <v>4006.2996399999993</v>
      </c>
      <c r="R9" s="205">
        <f>CHI!R$3</f>
        <v>4334.0836175596869</v>
      </c>
      <c r="S9" s="205">
        <f>CHI!S$3</f>
        <v>4538.1687932847817</v>
      </c>
      <c r="T9" s="205">
        <f>CHI!T$3</f>
        <v>4688.4005481369177</v>
      </c>
      <c r="U9" s="205">
        <f>CHI!U$3</f>
        <v>5142.8445423631401</v>
      </c>
      <c r="V9" s="205">
        <f>CHI!V$3</f>
        <v>4902.3738034505805</v>
      </c>
      <c r="W9" s="205">
        <f>CHI!W$3</f>
        <v>4670.2606538853724</v>
      </c>
      <c r="X9" s="205">
        <f>CHI!X$3</f>
        <v>5975.3602781549735</v>
      </c>
      <c r="Y9" s="205">
        <f>CHI!Y$3</f>
        <v>5118</v>
      </c>
    </row>
    <row r="10" spans="1:25" ht="12" customHeight="1" x14ac:dyDescent="0.25">
      <c r="A10" s="14" t="s">
        <v>59</v>
      </c>
      <c r="B10" s="204">
        <f>CHI!B$5</f>
        <v>962.03928157783866</v>
      </c>
      <c r="C10" s="204">
        <f>CHI!C$5</f>
        <v>1108.7100868635041</v>
      </c>
      <c r="D10" s="204">
        <f>CHI!D$5</f>
        <v>968.68546469787657</v>
      </c>
      <c r="E10" s="204">
        <f>CHI!E$5</f>
        <v>961.84158764379981</v>
      </c>
      <c r="F10" s="204">
        <f>CHI!F$5</f>
        <v>1024.0059252158981</v>
      </c>
      <c r="G10" s="204">
        <f>CHI!G$5</f>
        <v>1006.892999814314</v>
      </c>
      <c r="H10" s="204">
        <f>CHI!H$5</f>
        <v>1007.300199944175</v>
      </c>
      <c r="I10" s="204">
        <f>CHI!I$5</f>
        <v>1065.321256932463</v>
      </c>
      <c r="J10" s="204">
        <f>CHI!J$5</f>
        <v>1215.032696088939</v>
      </c>
      <c r="K10" s="204">
        <f>CHI!K$5</f>
        <v>1052.427058170269</v>
      </c>
      <c r="L10" s="204">
        <f>CHI!L$5</f>
        <v>1318.659332471359</v>
      </c>
      <c r="M10" s="204">
        <f>CHI!M$5</f>
        <v>1638.669344028443</v>
      </c>
      <c r="N10" s="204">
        <f>CHI!N$5</f>
        <v>1330.322416947919</v>
      </c>
      <c r="O10" s="204">
        <f>CHI!O$5</f>
        <v>1266.900316928092</v>
      </c>
      <c r="P10" s="204">
        <f>CHI!P$5</f>
        <v>1131.3973184022179</v>
      </c>
      <c r="Q10" s="204">
        <f>CHI!Q$5</f>
        <v>1333.2122466373289</v>
      </c>
      <c r="R10" s="204">
        <f>CHI!R$5</f>
        <v>1251.301830263448</v>
      </c>
      <c r="S10" s="204">
        <f>CHI!S$5</f>
        <v>1264.9662393698511</v>
      </c>
      <c r="T10" s="204">
        <f>CHI!T$5</f>
        <v>1162.9414414330461</v>
      </c>
      <c r="U10" s="204">
        <f>CHI!U$5</f>
        <v>1427.515972144208</v>
      </c>
      <c r="V10" s="204">
        <f>CHI!V$5</f>
        <v>1850.9168158126399</v>
      </c>
      <c r="W10" s="204">
        <f>CHI!W$5</f>
        <v>1643.321187583944</v>
      </c>
      <c r="X10" s="204">
        <f>CHI!X$5</f>
        <v>2735.5439796008518</v>
      </c>
      <c r="Y10" s="204">
        <f>CHI!Y$5</f>
        <v>2016.1309443452801</v>
      </c>
    </row>
    <row r="11" spans="1:25" ht="12" customHeight="1" x14ac:dyDescent="0.25">
      <c r="A11" s="14" t="s">
        <v>49</v>
      </c>
      <c r="B11" s="204">
        <f>CHI!B$6</f>
        <v>1225.4435989605211</v>
      </c>
      <c r="C11" s="204">
        <f>CHI!C$6</f>
        <v>1244.604942770253</v>
      </c>
      <c r="D11" s="204">
        <f>CHI!D$6</f>
        <v>1204.9915232327689</v>
      </c>
      <c r="E11" s="204">
        <f>CHI!E$6</f>
        <v>1181.2293327486209</v>
      </c>
      <c r="F11" s="204">
        <f>CHI!F$6</f>
        <v>1405.0324755348311</v>
      </c>
      <c r="G11" s="204">
        <f>CHI!G$6</f>
        <v>1341.636850292753</v>
      </c>
      <c r="H11" s="204">
        <f>CHI!H$6</f>
        <v>1343.1295839877309</v>
      </c>
      <c r="I11" s="204">
        <f>CHI!I$6</f>
        <v>1563.6789909692261</v>
      </c>
      <c r="J11" s="204">
        <f>CHI!J$6</f>
        <v>1255.7993331949781</v>
      </c>
      <c r="K11" s="204">
        <f>CHI!K$6</f>
        <v>1025.517676454836</v>
      </c>
      <c r="L11" s="204">
        <f>CHI!L$6</f>
        <v>956.79083326954719</v>
      </c>
      <c r="M11" s="204">
        <f>CHI!M$6</f>
        <v>1021.444939181828</v>
      </c>
      <c r="N11" s="204">
        <f>CHI!N$6</f>
        <v>741.33648905314249</v>
      </c>
      <c r="O11" s="204">
        <f>CHI!O$6</f>
        <v>974.33281833204774</v>
      </c>
      <c r="P11" s="204">
        <f>CHI!P$6</f>
        <v>1045.3847237292341</v>
      </c>
      <c r="Q11" s="204">
        <f>CHI!Q$6</f>
        <v>1096.1906133626701</v>
      </c>
      <c r="R11" s="204">
        <f>CHI!R$6</f>
        <v>1242.0836606896521</v>
      </c>
      <c r="S11" s="204">
        <f>CHI!S$6</f>
        <v>1390.218905392318</v>
      </c>
      <c r="T11" s="204">
        <f>CHI!T$6</f>
        <v>1708.980264400142</v>
      </c>
      <c r="U11" s="204">
        <f>CHI!U$6</f>
        <v>1884.824580564255</v>
      </c>
      <c r="V11" s="204">
        <f>CHI!V$6</f>
        <v>1327.173787803599</v>
      </c>
      <c r="W11" s="204">
        <f>CHI!W$6</f>
        <v>1375.9594282698829</v>
      </c>
      <c r="X11" s="204">
        <f>CHI!X$6</f>
        <v>1530.055497993661</v>
      </c>
      <c r="Y11" s="204">
        <f>CHI!Y$6</f>
        <v>1520.8690556547199</v>
      </c>
    </row>
    <row r="12" spans="1:25" ht="12" customHeight="1" x14ac:dyDescent="0.25">
      <c r="A12" s="14" t="s">
        <v>50</v>
      </c>
      <c r="B12" s="204">
        <f>CHI!B$7</f>
        <v>698.73553881944724</v>
      </c>
      <c r="C12" s="204">
        <f>CHI!C$7</f>
        <v>821.84068689529397</v>
      </c>
      <c r="D12" s="204">
        <f>CHI!D$7</f>
        <v>839.72732291170053</v>
      </c>
      <c r="E12" s="204">
        <f>CHI!E$7</f>
        <v>795.05838887640732</v>
      </c>
      <c r="F12" s="204">
        <f>CHI!F$7</f>
        <v>876.70101743468172</v>
      </c>
      <c r="G12" s="204">
        <f>CHI!G$7</f>
        <v>997.72228816151733</v>
      </c>
      <c r="H12" s="204">
        <f>CHI!H$7</f>
        <v>1100.4482867327879</v>
      </c>
      <c r="I12" s="204">
        <f>CHI!I$7</f>
        <v>1130.752794796425</v>
      </c>
      <c r="J12" s="204">
        <f>CHI!J$7</f>
        <v>1188.848226950355</v>
      </c>
      <c r="K12" s="204">
        <f>CHI!K$7</f>
        <v>1234.662308340354</v>
      </c>
      <c r="L12" s="204">
        <f>CHI!L$7</f>
        <v>1318.071604551156</v>
      </c>
      <c r="M12" s="204">
        <f>CHI!M$7</f>
        <v>1349.7325431081699</v>
      </c>
      <c r="N12" s="204">
        <f>CHI!N$7</f>
        <v>1568.0512161444501</v>
      </c>
      <c r="O12" s="204">
        <f>CHI!O$7</f>
        <v>1434.1408704850201</v>
      </c>
      <c r="P12" s="204">
        <f>CHI!P$7</f>
        <v>1609.085099006872</v>
      </c>
      <c r="Q12" s="204">
        <f>CHI!Q$7</f>
        <v>1576.89678</v>
      </c>
      <c r="R12" s="204">
        <f>CHI!R$7</f>
        <v>1840.698126606587</v>
      </c>
      <c r="S12" s="204">
        <f>CHI!S$7</f>
        <v>1882.9836485226119</v>
      </c>
      <c r="T12" s="204">
        <f>CHI!T$7</f>
        <v>1816.4788423037301</v>
      </c>
      <c r="U12" s="204">
        <f>CHI!U$7</f>
        <v>1830.5039896546771</v>
      </c>
      <c r="V12" s="204">
        <f>CHI!V$7</f>
        <v>1724.283199834342</v>
      </c>
      <c r="W12" s="204">
        <f>CHI!W$7</f>
        <v>1650.980038031546</v>
      </c>
      <c r="X12" s="204">
        <f>CHI!X$7</f>
        <v>1709.7608005604609</v>
      </c>
      <c r="Y12" s="204">
        <f>CHI!Y$7</f>
        <v>1581</v>
      </c>
    </row>
    <row r="13" spans="1:25" ht="12" customHeight="1" x14ac:dyDescent="0.25">
      <c r="A13" s="13" t="s">
        <v>20</v>
      </c>
      <c r="B13" s="205">
        <f>NMM!B$3</f>
        <v>1534.3854737589213</v>
      </c>
      <c r="C13" s="205">
        <f>NMM!C$3</f>
        <v>1513.2786079732534</v>
      </c>
      <c r="D13" s="205">
        <f>NMM!D$3</f>
        <v>1460.1340927910069</v>
      </c>
      <c r="E13" s="205">
        <f>NMM!E$3</f>
        <v>1455.6144187323698</v>
      </c>
      <c r="F13" s="205">
        <f>NMM!F$3</f>
        <v>1522.7690522052651</v>
      </c>
      <c r="G13" s="205">
        <f>NMM!G$3</f>
        <v>1677.5213215050476</v>
      </c>
      <c r="H13" s="205">
        <f>NMM!H$3</f>
        <v>1787.1396318839875</v>
      </c>
      <c r="I13" s="205">
        <f>NMM!I$3</f>
        <v>1884.1168443295439</v>
      </c>
      <c r="J13" s="205">
        <f>NMM!J$3</f>
        <v>1795.5991077556623</v>
      </c>
      <c r="K13" s="205">
        <f>NMM!K$3</f>
        <v>1301.9097107554057</v>
      </c>
      <c r="L13" s="205">
        <f>NMM!L$3</f>
        <v>1379.751455832288</v>
      </c>
      <c r="M13" s="205">
        <f>NMM!M$3</f>
        <v>1528.1228500690167</v>
      </c>
      <c r="N13" s="205">
        <f>NMM!N$3</f>
        <v>1416.7145618693571</v>
      </c>
      <c r="O13" s="205">
        <f>NMM!O$3</f>
        <v>1360.881726451586</v>
      </c>
      <c r="P13" s="205">
        <f>NMM!P$3</f>
        <v>1262.3626649264841</v>
      </c>
      <c r="Q13" s="205">
        <f>NMM!Q$3</f>
        <v>1214.1027599999998</v>
      </c>
      <c r="R13" s="205">
        <f>NMM!R$3</f>
        <v>1269.4469838666118</v>
      </c>
      <c r="S13" s="205">
        <f>NMM!S$3</f>
        <v>1346.0066080606432</v>
      </c>
      <c r="T13" s="205">
        <f>NMM!T$3</f>
        <v>1382.432328415651</v>
      </c>
      <c r="U13" s="205">
        <f>NMM!U$3</f>
        <v>1352.2332104027971</v>
      </c>
      <c r="V13" s="205">
        <f>NMM!V$3</f>
        <v>1266.728311512288</v>
      </c>
      <c r="W13" s="205">
        <f>NMM!W$3</f>
        <v>1142.8169617020496</v>
      </c>
      <c r="X13" s="205">
        <f>NMM!X$3</f>
        <v>1130.865411394321</v>
      </c>
      <c r="Y13" s="205">
        <f>NMM!Y$3</f>
        <v>1106</v>
      </c>
    </row>
    <row r="14" spans="1:25" ht="12" customHeight="1" x14ac:dyDescent="0.25">
      <c r="A14" s="14" t="s">
        <v>51</v>
      </c>
      <c r="B14" s="204">
        <f>NMM!B$4</f>
        <v>769.4726869034705</v>
      </c>
      <c r="C14" s="204">
        <f>NMM!C$4</f>
        <v>702.00458260992048</v>
      </c>
      <c r="D14" s="204">
        <f>NMM!D$4</f>
        <v>646.10104987936722</v>
      </c>
      <c r="E14" s="204">
        <f>NMM!E$4</f>
        <v>696.54008775313048</v>
      </c>
      <c r="F14" s="204">
        <f>NMM!F$4</f>
        <v>658.9760621633535</v>
      </c>
      <c r="G14" s="204">
        <f>NMM!G$4</f>
        <v>759.75709840766842</v>
      </c>
      <c r="H14" s="204">
        <f>NMM!H$4</f>
        <v>900.35049382447858</v>
      </c>
      <c r="I14" s="204">
        <f>NMM!I$4</f>
        <v>940.91133645259663</v>
      </c>
      <c r="J14" s="204">
        <f>NMM!J$4</f>
        <v>915.04363415482533</v>
      </c>
      <c r="K14" s="204">
        <f>NMM!K$4</f>
        <v>629.72335857681594</v>
      </c>
      <c r="L14" s="204">
        <f>NMM!L$4</f>
        <v>703.1261083143487</v>
      </c>
      <c r="M14" s="204">
        <f>NMM!M$4</f>
        <v>875.52454343756312</v>
      </c>
      <c r="N14" s="204">
        <f>NMM!N$4</f>
        <v>813.98812038586618</v>
      </c>
      <c r="O14" s="204">
        <f>NMM!O$4</f>
        <v>739.04670149542983</v>
      </c>
      <c r="P14" s="204">
        <f>NMM!P$4</f>
        <v>673.29645476308235</v>
      </c>
      <c r="Q14" s="204">
        <f>NMM!Q$4</f>
        <v>548.91725553154129</v>
      </c>
      <c r="R14" s="204">
        <f>NMM!R$4</f>
        <v>651.06429753177008</v>
      </c>
      <c r="S14" s="204">
        <f>NMM!S$4</f>
        <v>844.90752749891897</v>
      </c>
      <c r="T14" s="204">
        <f>NMM!T$4</f>
        <v>769.86081410855002</v>
      </c>
      <c r="U14" s="204">
        <f>NMM!U$4</f>
        <v>770.4516970645418</v>
      </c>
      <c r="V14" s="204">
        <f>NMM!V$4</f>
        <v>723.78552742307033</v>
      </c>
      <c r="W14" s="204">
        <f>NMM!W$4</f>
        <v>688.57456301756429</v>
      </c>
      <c r="X14" s="204">
        <f>NMM!X$4</f>
        <v>604.04902585215223</v>
      </c>
      <c r="Y14" s="204">
        <f>NMM!Y$4</f>
        <v>544.01788878752609</v>
      </c>
    </row>
    <row r="15" spans="1:25" ht="12" customHeight="1" x14ac:dyDescent="0.25">
      <c r="A15" s="14" t="s">
        <v>52</v>
      </c>
      <c r="B15" s="204">
        <f>NMM!B$5</f>
        <v>139.09568011586401</v>
      </c>
      <c r="C15" s="204">
        <f>NMM!C$5</f>
        <v>136.77737877757579</v>
      </c>
      <c r="D15" s="204">
        <f>NMM!D$5</f>
        <v>171.85665823678991</v>
      </c>
      <c r="E15" s="204">
        <f>NMM!E$5</f>
        <v>180.9364098601919</v>
      </c>
      <c r="F15" s="204">
        <f>NMM!F$5</f>
        <v>215.81913489038331</v>
      </c>
      <c r="G15" s="204">
        <f>NMM!G$5</f>
        <v>221.5770675484309</v>
      </c>
      <c r="H15" s="204">
        <f>NMM!H$5</f>
        <v>195.1676568643442</v>
      </c>
      <c r="I15" s="204">
        <f>NMM!I$5</f>
        <v>206.06646803245039</v>
      </c>
      <c r="J15" s="204">
        <f>NMM!J$5</f>
        <v>237.00492792291959</v>
      </c>
      <c r="K15" s="204">
        <f>NMM!K$5</f>
        <v>288.06611041574467</v>
      </c>
      <c r="L15" s="204">
        <f>NMM!L$5</f>
        <v>283.56537148193831</v>
      </c>
      <c r="M15" s="204">
        <f>NMM!M$5</f>
        <v>147.7951533346704</v>
      </c>
      <c r="N15" s="204">
        <f>NMM!N$5</f>
        <v>139.21637157168041</v>
      </c>
      <c r="O15" s="204">
        <f>NMM!O$5</f>
        <v>191.6870834696098</v>
      </c>
      <c r="P15" s="204">
        <f>NMM!P$5</f>
        <v>280.11386734275902</v>
      </c>
      <c r="Q15" s="204">
        <f>NMM!Q$5</f>
        <v>324.80623789064907</v>
      </c>
      <c r="R15" s="204">
        <f>NMM!R$5</f>
        <v>335.45526272868523</v>
      </c>
      <c r="S15" s="204">
        <f>NMM!S$5</f>
        <v>331.52239042939942</v>
      </c>
      <c r="T15" s="204">
        <f>NMM!T$5</f>
        <v>342.4136316282719</v>
      </c>
      <c r="U15" s="204">
        <f>NMM!U$5</f>
        <v>364.72482224496929</v>
      </c>
      <c r="V15" s="204">
        <f>NMM!V$5</f>
        <v>335.51689770138063</v>
      </c>
      <c r="W15" s="204">
        <f>NMM!W$5</f>
        <v>303.62276249166729</v>
      </c>
      <c r="X15" s="204">
        <f>NMM!X$5</f>
        <v>317.3789603438882</v>
      </c>
      <c r="Y15" s="204">
        <f>NMM!Y$5</f>
        <v>349.79785460379378</v>
      </c>
    </row>
    <row r="16" spans="1:25" ht="12" customHeight="1" x14ac:dyDescent="0.25">
      <c r="A16" s="14" t="s">
        <v>60</v>
      </c>
      <c r="B16" s="204">
        <f>NMM!B$6</f>
        <v>625.81710673958662</v>
      </c>
      <c r="C16" s="204">
        <f>NMM!C$6</f>
        <v>674.49664658575716</v>
      </c>
      <c r="D16" s="204">
        <f>NMM!D$6</f>
        <v>642.17638467484971</v>
      </c>
      <c r="E16" s="204">
        <f>NMM!E$6</f>
        <v>578.13792111904741</v>
      </c>
      <c r="F16" s="204">
        <f>NMM!F$6</f>
        <v>647.97385515152826</v>
      </c>
      <c r="G16" s="204">
        <f>NMM!G$6</f>
        <v>696.18715554894823</v>
      </c>
      <c r="H16" s="204">
        <f>NMM!H$6</f>
        <v>691.62148119516473</v>
      </c>
      <c r="I16" s="204">
        <f>NMM!I$6</f>
        <v>737.13903984449689</v>
      </c>
      <c r="J16" s="204">
        <f>NMM!J$6</f>
        <v>643.5505456779174</v>
      </c>
      <c r="K16" s="204">
        <f>NMM!K$6</f>
        <v>384.12024176284513</v>
      </c>
      <c r="L16" s="204">
        <f>NMM!L$6</f>
        <v>393.05997603600099</v>
      </c>
      <c r="M16" s="204">
        <f>NMM!M$6</f>
        <v>504.80315329678331</v>
      </c>
      <c r="N16" s="204">
        <f>NMM!N$6</f>
        <v>463.51006991181049</v>
      </c>
      <c r="O16" s="204">
        <f>NMM!O$6</f>
        <v>430.14794148654642</v>
      </c>
      <c r="P16" s="204">
        <f>NMM!P$6</f>
        <v>308.95234282064268</v>
      </c>
      <c r="Q16" s="204">
        <f>NMM!Q$6</f>
        <v>340.37926657780929</v>
      </c>
      <c r="R16" s="204">
        <f>NMM!R$6</f>
        <v>282.92742360615648</v>
      </c>
      <c r="S16" s="204">
        <f>NMM!S$6</f>
        <v>169.57669013232481</v>
      </c>
      <c r="T16" s="204">
        <f>NMM!T$6</f>
        <v>270.15788267882908</v>
      </c>
      <c r="U16" s="204">
        <f>NMM!U$6</f>
        <v>217.05669109328599</v>
      </c>
      <c r="V16" s="204">
        <f>NMM!V$6</f>
        <v>207.42588638783701</v>
      </c>
      <c r="W16" s="204">
        <f>NMM!W$6</f>
        <v>150.61963619281801</v>
      </c>
      <c r="X16" s="204">
        <f>NMM!X$6</f>
        <v>209.43742519828061</v>
      </c>
      <c r="Y16" s="204">
        <f>NMM!Y$6</f>
        <v>212.18425660868019</v>
      </c>
    </row>
    <row r="17" spans="1:25" ht="12" customHeight="1" x14ac:dyDescent="0.25">
      <c r="A17" s="13" t="s">
        <v>21</v>
      </c>
      <c r="B17" s="205">
        <f>PPA!B$3</f>
        <v>10136.386498955089</v>
      </c>
      <c r="C17" s="205">
        <f>PPA!C$3</f>
        <v>10071.339192543437</v>
      </c>
      <c r="D17" s="205">
        <f>PPA!D$3</f>
        <v>8744.2804054901753</v>
      </c>
      <c r="E17" s="205">
        <f>PPA!E$3</f>
        <v>7563.5159889163497</v>
      </c>
      <c r="F17" s="205">
        <f>PPA!F$3</f>
        <v>7463.0467723613383</v>
      </c>
      <c r="G17" s="205">
        <f>PPA!G$3</f>
        <v>6509.3687610890183</v>
      </c>
      <c r="H17" s="205">
        <f>PPA!H$3</f>
        <v>6962.730848509832</v>
      </c>
      <c r="I17" s="205">
        <f>PPA!I$3</f>
        <v>6579.5678247217011</v>
      </c>
      <c r="J17" s="205">
        <f>PPA!J$3</f>
        <v>5519.6524822695028</v>
      </c>
      <c r="K17" s="205">
        <f>PPA!K$3</f>
        <v>3737.6106262285871</v>
      </c>
      <c r="L17" s="205">
        <f>PPA!L$3</f>
        <v>4986.6818894463358</v>
      </c>
      <c r="M17" s="205">
        <f>PPA!M$3</f>
        <v>4817.8499813763929</v>
      </c>
      <c r="N17" s="205">
        <f>PPA!N$3</f>
        <v>4362.0565055762072</v>
      </c>
      <c r="O17" s="205">
        <f>PPA!O$3</f>
        <v>4093.8203030208751</v>
      </c>
      <c r="P17" s="205">
        <f>PPA!P$3</f>
        <v>4143.5772579888653</v>
      </c>
      <c r="Q17" s="205">
        <f>PPA!Q$3</f>
        <v>4357.1202599999997</v>
      </c>
      <c r="R17" s="205">
        <f>PPA!R$3</f>
        <v>4274.2040428489981</v>
      </c>
      <c r="S17" s="205">
        <f>PPA!S$3</f>
        <v>4419.368563094079</v>
      </c>
      <c r="T17" s="205">
        <f>PPA!T$3</f>
        <v>4695.3825295935621</v>
      </c>
      <c r="U17" s="205">
        <f>PPA!U$3</f>
        <v>4302.14314861823</v>
      </c>
      <c r="V17" s="205">
        <f>PPA!V$3</f>
        <v>3336.9951337970506</v>
      </c>
      <c r="W17" s="205">
        <f>PPA!W$3</f>
        <v>3983.9105248169631</v>
      </c>
      <c r="X17" s="205">
        <f>PPA!X$3</f>
        <v>3848.2562900561325</v>
      </c>
      <c r="Y17" s="205">
        <f>PPA!Y$3</f>
        <v>2782</v>
      </c>
    </row>
    <row r="18" spans="1:25" ht="12" customHeight="1" x14ac:dyDescent="0.25">
      <c r="A18" s="14" t="s">
        <v>54</v>
      </c>
      <c r="B18" s="204">
        <f>PPA!B$5</f>
        <v>956.91437331492614</v>
      </c>
      <c r="C18" s="204">
        <f>PPA!C$5</f>
        <v>946.62707919546529</v>
      </c>
      <c r="D18" s="204">
        <f>PPA!D$5</f>
        <v>835.10495151415228</v>
      </c>
      <c r="E18" s="204">
        <f>PPA!E$5</f>
        <v>720.61329159764591</v>
      </c>
      <c r="F18" s="204">
        <f>PPA!F$5</f>
        <v>701.13967639394309</v>
      </c>
      <c r="G18" s="204">
        <f>PPA!G$5</f>
        <v>589.9932208648047</v>
      </c>
      <c r="H18" s="204">
        <f>PPA!H$5</f>
        <v>659.40407393284056</v>
      </c>
      <c r="I18" s="204">
        <f>PPA!I$5</f>
        <v>600.72479705760247</v>
      </c>
      <c r="J18" s="204">
        <f>PPA!J$5</f>
        <v>483.15608646243697</v>
      </c>
      <c r="K18" s="204">
        <f>PPA!K$5</f>
        <v>352.73907127463877</v>
      </c>
      <c r="L18" s="204">
        <f>PPA!L$5</f>
        <v>482.9366057923981</v>
      </c>
      <c r="M18" s="204">
        <f>PPA!M$5</f>
        <v>472.5833587829427</v>
      </c>
      <c r="N18" s="204">
        <f>PPA!N$5</f>
        <v>405.76498221842019</v>
      </c>
      <c r="O18" s="204">
        <f>PPA!O$5</f>
        <v>474.68065344640257</v>
      </c>
      <c r="P18" s="204">
        <f>PPA!P$5</f>
        <v>491.27568407703671</v>
      </c>
      <c r="Q18" s="204">
        <f>PPA!Q$5</f>
        <v>500.28394072074309</v>
      </c>
      <c r="R18" s="204">
        <f>PPA!R$5</f>
        <v>500.56988460000349</v>
      </c>
      <c r="S18" s="204">
        <f>PPA!S$5</f>
        <v>497.57160311960553</v>
      </c>
      <c r="T18" s="204">
        <f>PPA!T$5</f>
        <v>492.83651787106947</v>
      </c>
      <c r="U18" s="204">
        <f>PPA!U$5</f>
        <v>498.43620392517761</v>
      </c>
      <c r="V18" s="204">
        <f>PPA!V$5</f>
        <v>519.2025003738139</v>
      </c>
      <c r="W18" s="204">
        <f>PPA!W$5</f>
        <v>502.99498868719388</v>
      </c>
      <c r="X18" s="204">
        <f>PPA!X$5</f>
        <v>505.13519510976988</v>
      </c>
      <c r="Y18" s="204">
        <f>PPA!Y$5</f>
        <v>539.84350683124796</v>
      </c>
    </row>
    <row r="19" spans="1:25" ht="12" customHeight="1" x14ac:dyDescent="0.25">
      <c r="A19" s="14" t="s">
        <v>61</v>
      </c>
      <c r="B19" s="204">
        <f>PPA!B$6</f>
        <v>7879.5722268454256</v>
      </c>
      <c r="C19" s="204">
        <f>PPA!C$6</f>
        <v>7752.4504498050919</v>
      </c>
      <c r="D19" s="204">
        <f>PPA!D$6</f>
        <v>6639.8201984118259</v>
      </c>
      <c r="E19" s="204">
        <f>PPA!E$6</f>
        <v>5744.4667653184033</v>
      </c>
      <c r="F19" s="204">
        <f>PPA!F$6</f>
        <v>5703.3608422014049</v>
      </c>
      <c r="G19" s="204">
        <f>PPA!G$6</f>
        <v>4800.0512698051261</v>
      </c>
      <c r="H19" s="204">
        <f>PPA!H$6</f>
        <v>5197.0713728746377</v>
      </c>
      <c r="I19" s="204">
        <f>PPA!I$6</f>
        <v>4897.5606676400166</v>
      </c>
      <c r="J19" s="204">
        <f>PPA!J$6</f>
        <v>3995.5693768182759</v>
      </c>
      <c r="K19" s="204">
        <f>PPA!K$6</f>
        <v>2501.2406872201659</v>
      </c>
      <c r="L19" s="204">
        <f>PPA!L$6</f>
        <v>3633.5230340570911</v>
      </c>
      <c r="M19" s="204">
        <f>PPA!M$6</f>
        <v>3555.6271756049969</v>
      </c>
      <c r="N19" s="204">
        <f>PPA!N$6</f>
        <v>3177.9887299430238</v>
      </c>
      <c r="O19" s="204">
        <f>PPA!O$6</f>
        <v>2948.63222960745</v>
      </c>
      <c r="P19" s="204">
        <f>PPA!P$6</f>
        <v>3029.666216936484</v>
      </c>
      <c r="Q19" s="204">
        <f>PPA!Q$6</f>
        <v>3248.5875992792571</v>
      </c>
      <c r="R19" s="204">
        <f>PPA!R$6</f>
        <v>3232.3228028643639</v>
      </c>
      <c r="S19" s="204">
        <f>PPA!S$6</f>
        <v>3410.955970154459</v>
      </c>
      <c r="T19" s="204">
        <f>PPA!T$6</f>
        <v>3734.7532541272972</v>
      </c>
      <c r="U19" s="204">
        <f>PPA!U$6</f>
        <v>3357.5502705228332</v>
      </c>
      <c r="V19" s="204">
        <f>PPA!V$6</f>
        <v>2425.6027291471901</v>
      </c>
      <c r="W19" s="204">
        <f>PPA!W$6</f>
        <v>3100.3431889219642</v>
      </c>
      <c r="X19" s="204">
        <f>PPA!X$6</f>
        <v>2992.055733716807</v>
      </c>
      <c r="Y19" s="204">
        <f>PPA!Y$6</f>
        <v>1880.1564931687519</v>
      </c>
    </row>
    <row r="20" spans="1:25" ht="12" customHeight="1" x14ac:dyDescent="0.25">
      <c r="A20" s="14" t="s">
        <v>62</v>
      </c>
      <c r="B20" s="204">
        <f>PPA!B$7</f>
        <v>1299.8998987947371</v>
      </c>
      <c r="C20" s="204">
        <f>PPA!C$7</f>
        <v>1372.2616635428799</v>
      </c>
      <c r="D20" s="204">
        <f>PPA!D$7</f>
        <v>1269.3552555641979</v>
      </c>
      <c r="E20" s="204">
        <f>PPA!E$7</f>
        <v>1098.4359320003</v>
      </c>
      <c r="F20" s="204">
        <f>PPA!F$7</f>
        <v>1058.5462537659901</v>
      </c>
      <c r="G20" s="204">
        <f>PPA!G$7</f>
        <v>1119.324270419088</v>
      </c>
      <c r="H20" s="204">
        <f>PPA!H$7</f>
        <v>1106.255401702354</v>
      </c>
      <c r="I20" s="204">
        <f>PPA!I$7</f>
        <v>1081.282360024082</v>
      </c>
      <c r="J20" s="204">
        <f>PPA!J$7</f>
        <v>1040.92701898879</v>
      </c>
      <c r="K20" s="204">
        <f>PPA!K$7</f>
        <v>883.63086773378257</v>
      </c>
      <c r="L20" s="204">
        <f>PPA!L$7</f>
        <v>870.22224959684638</v>
      </c>
      <c r="M20" s="204">
        <f>PPA!M$7</f>
        <v>789.6394469884533</v>
      </c>
      <c r="N20" s="204">
        <f>PPA!N$7</f>
        <v>778.30279341476353</v>
      </c>
      <c r="O20" s="204">
        <f>PPA!O$7</f>
        <v>670.50741996702232</v>
      </c>
      <c r="P20" s="204">
        <f>PPA!P$7</f>
        <v>622.63535697534508</v>
      </c>
      <c r="Q20" s="204">
        <f>PPA!Q$7</f>
        <v>608.24871999999993</v>
      </c>
      <c r="R20" s="204">
        <f>PPA!R$7</f>
        <v>541.3113553846307</v>
      </c>
      <c r="S20" s="204">
        <f>PPA!S$7</f>
        <v>510.84098982001461</v>
      </c>
      <c r="T20" s="204">
        <f>PPA!T$7</f>
        <v>467.79275759519498</v>
      </c>
      <c r="U20" s="204">
        <f>PPA!U$7</f>
        <v>446.15667417021888</v>
      </c>
      <c r="V20" s="204">
        <f>PPA!V$7</f>
        <v>392.18990427604638</v>
      </c>
      <c r="W20" s="204">
        <f>PPA!W$7</f>
        <v>380.57234720780468</v>
      </c>
      <c r="X20" s="204">
        <f>PPA!X$7</f>
        <v>351.06536122955572</v>
      </c>
      <c r="Y20" s="204">
        <f>PPA!Y$7</f>
        <v>362</v>
      </c>
    </row>
    <row r="21" spans="1:25" ht="12" customHeight="1" x14ac:dyDescent="0.25">
      <c r="A21" s="15" t="s">
        <v>63</v>
      </c>
      <c r="B21" s="206">
        <f>FBT!B$3</f>
        <v>2988.5107842750681</v>
      </c>
      <c r="C21" s="206">
        <f>FBT!C$3</f>
        <v>3476.9016513854408</v>
      </c>
      <c r="D21" s="206">
        <f>FBT!D$3</f>
        <v>3680.3791433518181</v>
      </c>
      <c r="E21" s="206">
        <f>FBT!E$3</f>
        <v>3661.453106667665</v>
      </c>
      <c r="F21" s="206">
        <f>FBT!F$3</f>
        <v>3514.196152516422</v>
      </c>
      <c r="G21" s="206">
        <f>FBT!G$3</f>
        <v>3536.7130743346588</v>
      </c>
      <c r="H21" s="206">
        <f>FBT!H$3</f>
        <v>3397.1622571962071</v>
      </c>
      <c r="I21" s="206">
        <f>FBT!I$3</f>
        <v>3532.1890427453341</v>
      </c>
      <c r="J21" s="206">
        <f>FBT!J$3</f>
        <v>3491.2144360558218</v>
      </c>
      <c r="K21" s="206">
        <f>FBT!K$3</f>
        <v>3786.0287559674248</v>
      </c>
      <c r="L21" s="206">
        <f>FBT!L$3</f>
        <v>3517.092389356746</v>
      </c>
      <c r="M21" s="206">
        <f>FBT!M$3</f>
        <v>3403.8444600249768</v>
      </c>
      <c r="N21" s="206">
        <f>FBT!N$3</f>
        <v>3434.9605310674451</v>
      </c>
      <c r="O21" s="206">
        <f>FBT!O$3</f>
        <v>3356.262141057151</v>
      </c>
      <c r="P21" s="206">
        <f>FBT!P$3</f>
        <v>3246.249831759691</v>
      </c>
      <c r="Q21" s="206">
        <f>FBT!Q$3</f>
        <v>3149.0041999999989</v>
      </c>
      <c r="R21" s="206">
        <f>FBT!R$3</f>
        <v>3104.1571530021301</v>
      </c>
      <c r="S21" s="206">
        <f>FBT!S$3</f>
        <v>3240.8702796023249</v>
      </c>
      <c r="T21" s="206">
        <f>FBT!T$3</f>
        <v>3201.2384978715959</v>
      </c>
      <c r="U21" s="206">
        <f>FBT!U$3</f>
        <v>3289.401906221563</v>
      </c>
      <c r="V21" s="206">
        <f>FBT!V$3</f>
        <v>3334.7411688299471</v>
      </c>
      <c r="W21" s="206">
        <f>FBT!W$3</f>
        <v>3217.2662300081761</v>
      </c>
      <c r="X21" s="206">
        <f>FBT!X$3</f>
        <v>2892.405763758552</v>
      </c>
      <c r="Y21" s="206">
        <f>FBT!Y$3</f>
        <v>3200</v>
      </c>
    </row>
    <row r="22" spans="1:25" ht="12" customHeight="1" x14ac:dyDescent="0.25">
      <c r="A22" s="12" t="s">
        <v>64</v>
      </c>
      <c r="B22" s="204">
        <f>TRE!B$3</f>
        <v>1268.425324974042</v>
      </c>
      <c r="C22" s="204">
        <f>TRE!C$3</f>
        <v>1466.272959829796</v>
      </c>
      <c r="D22" s="204">
        <f>TRE!D$3</f>
        <v>1634.3887787619501</v>
      </c>
      <c r="E22" s="204">
        <f>TRE!E$3</f>
        <v>1576.66654185077</v>
      </c>
      <c r="F22" s="204">
        <f>TRE!F$3</f>
        <v>1298.049735763323</v>
      </c>
      <c r="G22" s="204">
        <f>TRE!G$3</f>
        <v>1447.503114102172</v>
      </c>
      <c r="H22" s="204">
        <f>TRE!H$3</f>
        <v>1527.271236995902</v>
      </c>
      <c r="I22" s="204">
        <f>TRE!I$3</f>
        <v>1468.5651922418581</v>
      </c>
      <c r="J22" s="204">
        <f>TRE!J$3</f>
        <v>1495.6477693891561</v>
      </c>
      <c r="K22" s="204">
        <f>TRE!K$3</f>
        <v>1047.7145296265089</v>
      </c>
      <c r="L22" s="204">
        <f>TRE!L$3</f>
        <v>1044.5348727826549</v>
      </c>
      <c r="M22" s="204">
        <f>TRE!M$3</f>
        <v>1179.212396748537</v>
      </c>
      <c r="N22" s="204">
        <f>TRE!N$3</f>
        <v>1121.6716728624531</v>
      </c>
      <c r="O22" s="204">
        <f>TRE!O$3</f>
        <v>1142.345974758631</v>
      </c>
      <c r="P22" s="204">
        <f>TRE!P$3</f>
        <v>1075.572057833881</v>
      </c>
      <c r="Q22" s="204">
        <f>TRE!Q$3</f>
        <v>1058.44856</v>
      </c>
      <c r="R22" s="204">
        <f>TRE!R$3</f>
        <v>1274.237349843467</v>
      </c>
      <c r="S22" s="204">
        <f>TRE!S$3</f>
        <v>1277.102474550037</v>
      </c>
      <c r="T22" s="204">
        <f>TRE!T$3</f>
        <v>1378.941337687329</v>
      </c>
      <c r="U22" s="204">
        <f>TRE!U$3</f>
        <v>1268.50715072561</v>
      </c>
      <c r="V22" s="204">
        <f>TRE!V$3</f>
        <v>1246.442626808355</v>
      </c>
      <c r="W22" s="204">
        <f>TRE!W$3</f>
        <v>1299.0056128682579</v>
      </c>
      <c r="X22" s="204">
        <f>TRE!X$3</f>
        <v>1128.7942293221699</v>
      </c>
      <c r="Y22" s="204">
        <f>TRE!Y$3</f>
        <v>1287</v>
      </c>
    </row>
    <row r="23" spans="1:25" ht="12" customHeight="1" x14ac:dyDescent="0.25">
      <c r="A23" s="12" t="s">
        <v>65</v>
      </c>
      <c r="B23" s="204">
        <f>MAE!B$3</f>
        <v>22498.02536703337</v>
      </c>
      <c r="C23" s="204">
        <f>MAE!C$3</f>
        <v>21360.276303125469</v>
      </c>
      <c r="D23" s="204">
        <f>MAE!D$3</f>
        <v>21944.07286778912</v>
      </c>
      <c r="E23" s="204">
        <f>MAE!E$3</f>
        <v>22185.416885094492</v>
      </c>
      <c r="F23" s="204">
        <f>MAE!F$3</f>
        <v>22279.73749197412</v>
      </c>
      <c r="G23" s="204">
        <f>MAE!G$3</f>
        <v>23579.063884980122</v>
      </c>
      <c r="H23" s="204">
        <f>MAE!H$3</f>
        <v>25548.40230860635</v>
      </c>
      <c r="I23" s="204">
        <f>MAE!I$3</f>
        <v>28507.691397811381</v>
      </c>
      <c r="J23" s="204">
        <f>MAE!J$3</f>
        <v>28072.158133150311</v>
      </c>
      <c r="K23" s="204">
        <f>MAE!K$3</f>
        <v>19820.499387812411</v>
      </c>
      <c r="L23" s="204">
        <f>MAE!L$3</f>
        <v>19909.183300483779</v>
      </c>
      <c r="M23" s="204">
        <f>MAE!M$3</f>
        <v>18753.281019259</v>
      </c>
      <c r="N23" s="204">
        <f>MAE!N$3</f>
        <v>14904.75284121083</v>
      </c>
      <c r="O23" s="204">
        <f>MAE!O$3</f>
        <v>15468.854514720681</v>
      </c>
      <c r="P23" s="204">
        <f>MAE!P$3</f>
        <v>15642.7977037747</v>
      </c>
      <c r="Q23" s="204">
        <f>MAE!Q$3</f>
        <v>15519.92108</v>
      </c>
      <c r="R23" s="204">
        <f>MAE!R$3</f>
        <v>15810.602906610389</v>
      </c>
      <c r="S23" s="204">
        <f>MAE!S$3</f>
        <v>16914.776774552021</v>
      </c>
      <c r="T23" s="204">
        <f>MAE!T$3</f>
        <v>15820.006317180791</v>
      </c>
      <c r="U23" s="204">
        <f>MAE!U$3</f>
        <v>16575.46595143446</v>
      </c>
      <c r="V23" s="204">
        <f>MAE!V$3</f>
        <v>17037.721186336981</v>
      </c>
      <c r="W23" s="204">
        <f>MAE!W$3</f>
        <v>17616.319979422551</v>
      </c>
      <c r="X23" s="204">
        <f>MAE!X$3</f>
        <v>17228.092476150108</v>
      </c>
      <c r="Y23" s="204">
        <f>MAE!Y$3</f>
        <v>16997</v>
      </c>
    </row>
    <row r="24" spans="1:25" ht="12" customHeight="1" x14ac:dyDescent="0.25">
      <c r="A24" s="12" t="s">
        <v>66</v>
      </c>
      <c r="B24" s="204">
        <f>TEL!B$3</f>
        <v>908.04145472707444</v>
      </c>
      <c r="C24" s="204">
        <f>TEL!C$3</f>
        <v>880.97682488222472</v>
      </c>
      <c r="D24" s="204">
        <f>TEL!D$3</f>
        <v>887.7975811105814</v>
      </c>
      <c r="E24" s="204">
        <f>TEL!E$3</f>
        <v>824.94780199206173</v>
      </c>
      <c r="F24" s="204">
        <f>TEL!F$3</f>
        <v>807.2154393243444</v>
      </c>
      <c r="G24" s="204">
        <f>TEL!G$3</f>
        <v>805.79626797185688</v>
      </c>
      <c r="H24" s="204">
        <f>TEL!H$3</f>
        <v>827.51388316317855</v>
      </c>
      <c r="I24" s="204">
        <f>TEL!I$3</f>
        <v>750.53716754612742</v>
      </c>
      <c r="J24" s="204">
        <f>TEL!J$3</f>
        <v>753.30244795241356</v>
      </c>
      <c r="K24" s="204">
        <f>TEL!K$3</f>
        <v>633.4705307497893</v>
      </c>
      <c r="L24" s="204">
        <f>TEL!L$3</f>
        <v>622.16197814011821</v>
      </c>
      <c r="M24" s="204">
        <f>TEL!M$3</f>
        <v>604.69067285992855</v>
      </c>
      <c r="N24" s="204">
        <f>TEL!N$3</f>
        <v>584.99883165161964</v>
      </c>
      <c r="O24" s="204">
        <f>TEL!O$3</f>
        <v>514.05568864138377</v>
      </c>
      <c r="P24" s="204">
        <f>TEL!P$3</f>
        <v>472.47035911658543</v>
      </c>
      <c r="Q24" s="204">
        <f>TEL!Q$3</f>
        <v>468.15993999999989</v>
      </c>
      <c r="R24" s="204">
        <f>TEL!R$3</f>
        <v>497.00047009872071</v>
      </c>
      <c r="S24" s="204">
        <f>TEL!S$3</f>
        <v>497.77296449903753</v>
      </c>
      <c r="T24" s="204">
        <f>TEL!T$3</f>
        <v>482.92038408459189</v>
      </c>
      <c r="U24" s="204">
        <f>TEL!U$3</f>
        <v>461.06679438670437</v>
      </c>
      <c r="V24" s="204">
        <f>TEL!V$3</f>
        <v>477.84057302598762</v>
      </c>
      <c r="W24" s="204">
        <f>TEL!W$3</f>
        <v>496.06395546450852</v>
      </c>
      <c r="X24" s="204">
        <f>TEL!X$3</f>
        <v>463.9447841617727</v>
      </c>
      <c r="Y24" s="204">
        <f>TEL!Y$3</f>
        <v>421</v>
      </c>
    </row>
    <row r="25" spans="1:25" ht="12" customHeight="1" x14ac:dyDescent="0.25">
      <c r="A25" s="12" t="s">
        <v>67</v>
      </c>
      <c r="B25" s="204">
        <f>WWP!B$3</f>
        <v>2220.53118305009</v>
      </c>
      <c r="C25" s="204">
        <f>WWP!C$3</f>
        <v>2230.493819968593</v>
      </c>
      <c r="D25" s="204">
        <f>WWP!D$3</f>
        <v>2193.2055303239399</v>
      </c>
      <c r="E25" s="204">
        <f>WWP!E$3</f>
        <v>2161.0045682618138</v>
      </c>
      <c r="F25" s="204">
        <f>WWP!F$3</f>
        <v>2054.9990121993378</v>
      </c>
      <c r="G25" s="204">
        <f>WWP!G$3</f>
        <v>2014.4906699296421</v>
      </c>
      <c r="H25" s="204">
        <f>WWP!H$3</f>
        <v>2237.1910420253648</v>
      </c>
      <c r="I25" s="204">
        <f>WWP!I$3</f>
        <v>2522.9921733895239</v>
      </c>
      <c r="J25" s="204">
        <f>WWP!J$3</f>
        <v>1783.2723404255321</v>
      </c>
      <c r="K25" s="204">
        <f>WWP!K$3</f>
        <v>1187.589126649817</v>
      </c>
      <c r="L25" s="204">
        <f>WWP!L$3</f>
        <v>1668.037717254972</v>
      </c>
      <c r="M25" s="204">
        <f>WWP!M$3</f>
        <v>1520.2526894678031</v>
      </c>
      <c r="N25" s="204">
        <f>WWP!N$3</f>
        <v>1384.9211471056819</v>
      </c>
      <c r="O25" s="204">
        <f>WWP!O$3</f>
        <v>1458.974478631947</v>
      </c>
      <c r="P25" s="204">
        <f>WWP!P$3</f>
        <v>1479.6746130472909</v>
      </c>
      <c r="Q25" s="204">
        <f>WWP!Q$3</f>
        <v>1445.18938</v>
      </c>
      <c r="R25" s="204">
        <f>WWP!R$3</f>
        <v>1475.432720871383</v>
      </c>
      <c r="S25" s="204">
        <f>WWP!S$3</f>
        <v>1591.9230845553941</v>
      </c>
      <c r="T25" s="204">
        <f>WWP!T$3</f>
        <v>1615.165043637141</v>
      </c>
      <c r="U25" s="204">
        <f>WWP!U$3</f>
        <v>1430.22460845826</v>
      </c>
      <c r="V25" s="204">
        <f>WWP!V$3</f>
        <v>1351.2519977786769</v>
      </c>
      <c r="W25" s="204">
        <f>WWP!W$3</f>
        <v>2455.021615513931</v>
      </c>
      <c r="X25" s="204">
        <f>WWP!X$3</f>
        <v>2763.9924752852039</v>
      </c>
      <c r="Y25" s="204">
        <f>WWP!Y$3</f>
        <v>1475</v>
      </c>
    </row>
    <row r="26" spans="1:25" ht="12" customHeight="1" x14ac:dyDescent="0.25">
      <c r="A26" s="16" t="s">
        <v>68</v>
      </c>
      <c r="B26" s="207">
        <f>OIS!B$3</f>
        <v>15118.811534771239</v>
      </c>
      <c r="C26" s="207">
        <f>OIS!C$3</f>
        <v>14944.7634871587</v>
      </c>
      <c r="D26" s="207">
        <f>OIS!D$3</f>
        <v>14445.112588763701</v>
      </c>
      <c r="E26" s="207">
        <f>OIS!E$3</f>
        <v>14892.400084874809</v>
      </c>
      <c r="F26" s="207">
        <f>OIS!F$3</f>
        <v>15994.988714377439</v>
      </c>
      <c r="G26" s="207">
        <f>OIS!G$3</f>
        <v>16968.60431936372</v>
      </c>
      <c r="H26" s="207">
        <f>OIS!H$3</f>
        <v>18100.77736013773</v>
      </c>
      <c r="I26" s="207">
        <f>OIS!I$3</f>
        <v>19409.37172268064</v>
      </c>
      <c r="J26" s="207">
        <f>OIS!J$3</f>
        <v>19817.332944406309</v>
      </c>
      <c r="K26" s="207">
        <f>OIS!K$3</f>
        <v>17453.390822802579</v>
      </c>
      <c r="L26" s="207">
        <f>OIS!L$3</f>
        <v>17590.825412112521</v>
      </c>
      <c r="M26" s="207">
        <f>OIS!M$3</f>
        <v>17815.420214281021</v>
      </c>
      <c r="N26" s="207">
        <f>OIS!N$3</f>
        <v>17711.475496548061</v>
      </c>
      <c r="O26" s="207">
        <f>OIS!O$3</f>
        <v>16720.468365325782</v>
      </c>
      <c r="P26" s="207">
        <f>OIS!P$3</f>
        <v>16100.617819197751</v>
      </c>
      <c r="Q26" s="207">
        <f>OIS!Q$3</f>
        <v>16395.176619999998</v>
      </c>
      <c r="R26" s="207">
        <f>OIS!R$3</f>
        <v>17778.245731603631</v>
      </c>
      <c r="S26" s="207">
        <f>OIS!S$3</f>
        <v>19276.525350743159</v>
      </c>
      <c r="T26" s="207">
        <f>OIS!T$3</f>
        <v>20073.19668785352</v>
      </c>
      <c r="U26" s="207">
        <f>OIS!U$3</f>
        <v>20126.368427606689</v>
      </c>
      <c r="V26" s="207">
        <f>OIS!V$3</f>
        <v>20329.637020791961</v>
      </c>
      <c r="W26" s="207">
        <f>OIS!W$3</f>
        <v>19568.67811900016</v>
      </c>
      <c r="X26" s="207">
        <f>OIS!X$3</f>
        <v>18824.97385377836</v>
      </c>
      <c r="Y26" s="207">
        <f>OIS!Y$3</f>
        <v>17827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11505.218142734306</v>
      </c>
      <c r="C29" s="208">
        <f>ISI!C25+NFM!C43+CHI!C32+NMM!C31+PPA!C32+FBT!C12+TRE!C12+MAE!C12+TEL!C12+WWP!C12+OIS!C12</f>
        <v>11212.657437661223</v>
      </c>
      <c r="D29" s="208">
        <f>ISI!D25+NFM!D43+CHI!D32+NMM!D31+PPA!D32+FBT!D12+TRE!D12+MAE!D12+TEL!D12+WWP!D12+OIS!D12</f>
        <v>11645.899484092864</v>
      </c>
      <c r="E29" s="208">
        <f>ISI!E25+NFM!E43+CHI!E32+NMM!E31+PPA!E32+FBT!E12+TRE!E12+MAE!E12+TEL!E12+WWP!E12+OIS!E12</f>
        <v>11640.971711092003</v>
      </c>
      <c r="F29" s="208">
        <f>ISI!F25+NFM!F43+CHI!F32+NMM!F31+PPA!F32+FBT!F12+TRE!F12+MAE!F12+TEL!F12+WWP!F12+OIS!F12</f>
        <v>11980.655546001719</v>
      </c>
      <c r="G29" s="208">
        <f>ISI!G25+NFM!G43+CHI!G32+NMM!G31+PPA!G32+FBT!G12+TRE!G12+MAE!G12+TEL!G12+WWP!G12+OIS!G12</f>
        <v>11123.58985382631</v>
      </c>
      <c r="H29" s="208">
        <f>ISI!H25+NFM!H43+CHI!H32+NMM!H31+PPA!H32+FBT!H12+TRE!H12+MAE!H12+TEL!H12+WWP!H12+OIS!H12</f>
        <v>12152.857781599312</v>
      </c>
      <c r="I29" s="208">
        <f>ISI!I25+NFM!I43+CHI!I32+NMM!I31+PPA!I32+FBT!I12+TRE!I12+MAE!I12+TEL!I12+WWP!I12+OIS!I12</f>
        <v>11888.17695614789</v>
      </c>
      <c r="J29" s="208">
        <f>ISI!J25+NFM!J43+CHI!J32+NMM!J31+PPA!J32+FBT!J12+TRE!J12+MAE!J12+TEL!J12+WWP!J12+OIS!J12</f>
        <v>11245.535769561475</v>
      </c>
      <c r="K29" s="208">
        <f>ISI!K25+NFM!K43+CHI!K32+NMM!K31+PPA!K32+FBT!K12+TRE!K12+MAE!K12+TEL!K12+WWP!K12+OIS!K12</f>
        <v>9374.2092863284597</v>
      </c>
      <c r="L29" s="208">
        <f>ISI!L25+NFM!L43+CHI!L32+NMM!L31+PPA!L32+FBT!L12+TRE!L12+MAE!L12+TEL!L12+WWP!L12+OIS!L12</f>
        <v>10715.22252794497</v>
      </c>
      <c r="M29" s="208">
        <f>ISI!M25+NFM!M43+CHI!M32+NMM!M31+PPA!M32+FBT!M12+TRE!M12+MAE!M12+TEL!M12+WWP!M12+OIS!M12</f>
        <v>10517.329320722272</v>
      </c>
      <c r="N29" s="208">
        <f>ISI!N25+NFM!N43+CHI!N32+NMM!N31+PPA!N32+FBT!N12+TRE!N12+MAE!N12+TEL!N12+WWP!N12+OIS!N12</f>
        <v>10233.196302665519</v>
      </c>
      <c r="O29" s="208">
        <f>ISI!O25+NFM!O43+CHI!O32+NMM!O31+PPA!O32+FBT!O12+TRE!O12+MAE!O12+TEL!O12+WWP!O12+OIS!O12</f>
        <v>10270.024505588995</v>
      </c>
      <c r="P29" s="208">
        <f>ISI!P25+NFM!P43+CHI!P32+NMM!P31+PPA!P32+FBT!P12+TRE!P12+MAE!P12+TEL!P12+WWP!P12+OIS!P12</f>
        <v>10218.641874462599</v>
      </c>
      <c r="Q29" s="208">
        <f>ISI!Q25+NFM!Q43+CHI!Q32+NMM!Q31+PPA!Q32+FBT!Q12+TRE!Q12+MAE!Q12+TEL!Q12+WWP!Q12+OIS!Q12</f>
        <v>10156.882201203784</v>
      </c>
      <c r="R29" s="208">
        <f>ISI!R25+NFM!R43+CHI!R32+NMM!R31+PPA!R32+FBT!R12+TRE!R12+MAE!R12+TEL!R12+WWP!R12+OIS!R12</f>
        <v>10500.773688736028</v>
      </c>
      <c r="S29" s="208">
        <f>ISI!S25+NFM!S43+CHI!S32+NMM!S31+PPA!S32+FBT!S12+TRE!S12+MAE!S12+TEL!S12+WWP!S12+OIS!S12</f>
        <v>10699.834823731728</v>
      </c>
      <c r="T29" s="208">
        <f>ISI!T25+NFM!T43+CHI!T32+NMM!T31+PPA!T32+FBT!T12+TRE!T12+MAE!T12+TEL!T12+WWP!T12+OIS!T12</f>
        <v>11038.18417884781</v>
      </c>
      <c r="U29" s="208">
        <f>ISI!U25+NFM!U43+CHI!U32+NMM!U31+PPA!U32+FBT!U12+TRE!U12+MAE!U12+TEL!U12+WWP!U12+OIS!U12</f>
        <v>10980.130438521062</v>
      </c>
      <c r="V29" s="208">
        <f>ISI!V25+NFM!V43+CHI!V32+NMM!V31+PPA!V32+FBT!V12+TRE!V12+MAE!V12+TEL!V12+WWP!V12+OIS!V12</f>
        <v>10257.553826311265</v>
      </c>
      <c r="W29" s="208">
        <f>ISI!W25+NFM!W43+CHI!W32+NMM!W31+PPA!W32+FBT!W12+TRE!W12+MAE!W12+TEL!W12+WWP!W12+OIS!W12</f>
        <v>10760.748151332758</v>
      </c>
      <c r="X29" s="208">
        <f>ISI!X25+NFM!X43+CHI!X32+NMM!X31+PPA!X32+FBT!X12+TRE!X12+MAE!X12+TEL!X12+WWP!X12+OIS!X12</f>
        <v>9736.0466036113503</v>
      </c>
      <c r="Y29" s="208">
        <f>ISI!Y25+NFM!Y43+CHI!Y32+NMM!Y31+PPA!Y32+FBT!Y12+TRE!Y12+MAE!Y12+TEL!Y12+WWP!Y12+OIS!Y12</f>
        <v>9292.6006018916578</v>
      </c>
    </row>
    <row r="30" spans="1:25" ht="12" customHeight="1" x14ac:dyDescent="0.25">
      <c r="A30" s="17" t="s">
        <v>28</v>
      </c>
      <c r="B30" s="209">
        <f t="shared" ref="B30:Y30" si="0">B31+B32</f>
        <v>638.35571797076523</v>
      </c>
      <c r="C30" s="209">
        <f t="shared" si="0"/>
        <v>610.88297506448828</v>
      </c>
      <c r="D30" s="209">
        <f t="shared" si="0"/>
        <v>579.07205503009448</v>
      </c>
      <c r="E30" s="209">
        <f t="shared" si="0"/>
        <v>567.71848667239885</v>
      </c>
      <c r="F30" s="209">
        <f t="shared" si="0"/>
        <v>526.2581255374032</v>
      </c>
      <c r="G30" s="209">
        <f t="shared" si="0"/>
        <v>528.18804815133274</v>
      </c>
      <c r="H30" s="209">
        <f t="shared" si="0"/>
        <v>534.33585554600165</v>
      </c>
      <c r="I30" s="209">
        <f t="shared" si="0"/>
        <v>527.74290627687026</v>
      </c>
      <c r="J30" s="209">
        <f t="shared" si="0"/>
        <v>513.22123817712816</v>
      </c>
      <c r="K30" s="209">
        <f t="shared" si="0"/>
        <v>387.94411006018913</v>
      </c>
      <c r="L30" s="209">
        <f t="shared" si="0"/>
        <v>462.78813413585544</v>
      </c>
      <c r="M30" s="209">
        <f t="shared" si="0"/>
        <v>444.47901977644011</v>
      </c>
      <c r="N30" s="209">
        <f t="shared" si="0"/>
        <v>301.87239896818568</v>
      </c>
      <c r="O30" s="209">
        <f t="shared" si="0"/>
        <v>277.31676698194326</v>
      </c>
      <c r="P30" s="209">
        <f t="shared" si="0"/>
        <v>295.44574376612218</v>
      </c>
      <c r="Q30" s="209">
        <f t="shared" si="0"/>
        <v>284.61238177128109</v>
      </c>
      <c r="R30" s="209">
        <f t="shared" si="0"/>
        <v>293.75193465176255</v>
      </c>
      <c r="S30" s="209">
        <f t="shared" si="0"/>
        <v>283.369905417025</v>
      </c>
      <c r="T30" s="209">
        <f t="shared" si="0"/>
        <v>289.01358555460013</v>
      </c>
      <c r="U30" s="209">
        <f t="shared" si="0"/>
        <v>274.43000859845233</v>
      </c>
      <c r="V30" s="209">
        <f t="shared" si="0"/>
        <v>222.29578675838343</v>
      </c>
      <c r="W30" s="209">
        <f t="shared" si="0"/>
        <v>220.09535683576959</v>
      </c>
      <c r="X30" s="209">
        <f t="shared" si="0"/>
        <v>176.19656061908853</v>
      </c>
      <c r="Y30" s="209">
        <f t="shared" si="0"/>
        <v>105.98675838349098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532.68314703353394</v>
      </c>
      <c r="C31" s="204">
        <f>ISI!C27+NFM!C44+CHI!C33+NMM!C32+PPA!C33+FBT!C13+TRE!C13+MAE!C13+TEL!C13+WWP!C13+OIS!C13</f>
        <v>523.40567497850373</v>
      </c>
      <c r="D31" s="204">
        <f>ISI!D27+NFM!D44+CHI!D33+NMM!D32+PPA!D33+FBT!D13+TRE!D13+MAE!D13+TEL!D13+WWP!D13+OIS!D13</f>
        <v>477.59836629406698</v>
      </c>
      <c r="E31" s="204">
        <f>ISI!E27+NFM!E44+CHI!E33+NMM!E32+PPA!E33+FBT!E13+TRE!E13+MAE!E13+TEL!E13+WWP!E13+OIS!E13</f>
        <v>465.54496990541691</v>
      </c>
      <c r="F31" s="204">
        <f>ISI!F27+NFM!F44+CHI!F33+NMM!F32+PPA!F33+FBT!F13+TRE!F13+MAE!F13+TEL!F13+WWP!F13+OIS!F13</f>
        <v>416.38658641444533</v>
      </c>
      <c r="G31" s="204">
        <f>ISI!G27+NFM!G44+CHI!G33+NMM!G32+PPA!G33+FBT!G13+TRE!G13+MAE!G13+TEL!G13+WWP!G13+OIS!G13</f>
        <v>417.61676698194327</v>
      </c>
      <c r="H31" s="204">
        <f>ISI!H27+NFM!H44+CHI!H33+NMM!H32+PPA!H33+FBT!H13+TRE!H13+MAE!H13+TEL!H13+WWP!H13+OIS!H13</f>
        <v>430.76268271711086</v>
      </c>
      <c r="I31" s="204">
        <f>ISI!I27+NFM!I44+CHI!I33+NMM!I32+PPA!I33+FBT!I13+TRE!I13+MAE!I13+TEL!I13+WWP!I13+OIS!I13</f>
        <v>431.16792777300094</v>
      </c>
      <c r="J31" s="204">
        <f>ISI!J27+NFM!J44+CHI!J33+NMM!J32+PPA!J33+FBT!J13+TRE!J13+MAE!J13+TEL!J13+WWP!J13+OIS!J13</f>
        <v>418.74574376612213</v>
      </c>
      <c r="K31" s="204">
        <f>ISI!K27+NFM!K44+CHI!K33+NMM!K32+PPA!K33+FBT!K13+TRE!K13+MAE!K13+TEL!K13+WWP!K13+OIS!K13</f>
        <v>308.16483233018056</v>
      </c>
      <c r="L31" s="204">
        <f>ISI!L27+NFM!L44+CHI!L33+NMM!L32+PPA!L33+FBT!L13+TRE!L13+MAE!L13+TEL!L13+WWP!L13+OIS!L13</f>
        <v>366.91298366294058</v>
      </c>
      <c r="M31" s="204">
        <f>ISI!M27+NFM!M44+CHI!M33+NMM!M32+PPA!M33+FBT!M13+TRE!M13+MAE!M13+TEL!M13+WWP!M13+OIS!M13</f>
        <v>345.10481513327591</v>
      </c>
      <c r="N31" s="204">
        <f>ISI!N27+NFM!N44+CHI!N33+NMM!N32+PPA!N33+FBT!N13+TRE!N13+MAE!N13+TEL!N13+WWP!N13+OIS!N13</f>
        <v>287.17618228718828</v>
      </c>
      <c r="O31" s="204">
        <f>ISI!O27+NFM!O44+CHI!O33+NMM!O32+PPA!O33+FBT!O13+TRE!O13+MAE!O13+TEL!O13+WWP!O13+OIS!O13</f>
        <v>255.62235597592436</v>
      </c>
      <c r="P31" s="204">
        <f>ISI!P27+NFM!P44+CHI!P33+NMM!P32+PPA!P33+FBT!P13+TRE!P13+MAE!P13+TEL!P13+WWP!P13+OIS!P13</f>
        <v>273.0515907136716</v>
      </c>
      <c r="Q31" s="204">
        <f>ISI!Q27+NFM!Q44+CHI!Q33+NMM!Q32+PPA!Q33+FBT!Q13+TRE!Q13+MAE!Q13+TEL!Q13+WWP!Q13+OIS!Q13</f>
        <v>263.61779879621662</v>
      </c>
      <c r="R31" s="204">
        <f>ISI!R27+NFM!R44+CHI!R33+NMM!R32+PPA!R33+FBT!R13+TRE!R13+MAE!R13+TEL!R13+WWP!R13+OIS!R13</f>
        <v>269.25829750644874</v>
      </c>
      <c r="S31" s="204">
        <f>ISI!S27+NFM!S44+CHI!S33+NMM!S32+PPA!S33+FBT!S13+TRE!S13+MAE!S13+TEL!S13+WWP!S13+OIS!S13</f>
        <v>259.57609630266558</v>
      </c>
      <c r="T31" s="204">
        <f>ISI!T27+NFM!T44+CHI!T33+NMM!T32+PPA!T33+FBT!T13+TRE!T13+MAE!T13+TEL!T13+WWP!T13+OIS!T13</f>
        <v>261.72063628546857</v>
      </c>
      <c r="U31" s="204">
        <f>ISI!U27+NFM!U44+CHI!U33+NMM!U32+PPA!U33+FBT!U13+TRE!U13+MAE!U13+TEL!U13+WWP!U13+OIS!U13</f>
        <v>247.8368873602752</v>
      </c>
      <c r="V31" s="204">
        <f>ISI!V27+NFM!V44+CHI!V33+NMM!V32+PPA!V33+FBT!V13+TRE!V13+MAE!V13+TEL!V13+WWP!V13+OIS!V13</f>
        <v>195.00283748925187</v>
      </c>
      <c r="W31" s="204">
        <f>ISI!W27+NFM!W44+CHI!W33+NMM!W32+PPA!W33+FBT!W13+TRE!W13+MAE!W13+TEL!W13+WWP!W13+OIS!W13</f>
        <v>194.20206362854688</v>
      </c>
      <c r="X31" s="204">
        <f>ISI!X27+NFM!X44+CHI!X33+NMM!X32+PPA!X33+FBT!X13+TRE!X13+MAE!X13+TEL!X13+WWP!X13+OIS!X13</f>
        <v>151.70292347377469</v>
      </c>
      <c r="Y31" s="204">
        <f>ISI!Y27+NFM!Y44+CHI!Y33+NMM!Y32+PPA!Y33+FBT!Y13+TRE!Y13+MAE!Y13+TEL!Y13+WWP!Y13+OIS!Y13</f>
        <v>80.793293207222703</v>
      </c>
    </row>
    <row r="32" spans="1:25" ht="12" customHeight="1" x14ac:dyDescent="0.25">
      <c r="A32" s="18" t="s">
        <v>42</v>
      </c>
      <c r="B32" s="204">
        <f>ISI!B28</f>
        <v>105.6725709372313</v>
      </c>
      <c r="C32" s="204">
        <f>ISI!C28</f>
        <v>87.47730008598451</v>
      </c>
      <c r="D32" s="204">
        <f>ISI!D28</f>
        <v>101.4736887360275</v>
      </c>
      <c r="E32" s="204">
        <f>ISI!E28</f>
        <v>102.1735167669819</v>
      </c>
      <c r="F32" s="204">
        <f>ISI!F28</f>
        <v>109.8715391229579</v>
      </c>
      <c r="G32" s="204">
        <f>ISI!G28</f>
        <v>110.57128116938949</v>
      </c>
      <c r="H32" s="204">
        <f>ISI!H28</f>
        <v>103.5731728288908</v>
      </c>
      <c r="I32" s="204">
        <f>ISI!I28</f>
        <v>96.574978503869289</v>
      </c>
      <c r="J32" s="204">
        <f>ISI!J28</f>
        <v>94.475494411006011</v>
      </c>
      <c r="K32" s="204">
        <f>ISI!K28</f>
        <v>79.779277730008587</v>
      </c>
      <c r="L32" s="204">
        <f>ISI!L28</f>
        <v>95.875150472914868</v>
      </c>
      <c r="M32" s="204">
        <f>ISI!M28</f>
        <v>99.374204643164219</v>
      </c>
      <c r="N32" s="204">
        <f>ISI!N28</f>
        <v>14.69621668099742</v>
      </c>
      <c r="O32" s="204">
        <f>ISI!O28</f>
        <v>21.694411006018921</v>
      </c>
      <c r="P32" s="204">
        <f>ISI!P28</f>
        <v>22.394153052450559</v>
      </c>
      <c r="Q32" s="204">
        <f>ISI!Q28</f>
        <v>20.994582975064489</v>
      </c>
      <c r="R32" s="204">
        <f>ISI!R28</f>
        <v>24.493637145313841</v>
      </c>
      <c r="S32" s="204">
        <f>ISI!S28</f>
        <v>23.793809114359409</v>
      </c>
      <c r="T32" s="204">
        <f>ISI!T28</f>
        <v>27.292949269131551</v>
      </c>
      <c r="U32" s="204">
        <f>ISI!U28</f>
        <v>26.59312123817713</v>
      </c>
      <c r="V32" s="204">
        <f>ISI!V28</f>
        <v>27.292949269131551</v>
      </c>
      <c r="W32" s="204">
        <f>ISI!W28</f>
        <v>25.893293207222701</v>
      </c>
      <c r="X32" s="204">
        <f>ISI!X28</f>
        <v>24.493637145313841</v>
      </c>
      <c r="Y32" s="204">
        <f>ISI!Y28</f>
        <v>25.193465176268269</v>
      </c>
    </row>
    <row r="33" spans="1:25" ht="12" customHeight="1" x14ac:dyDescent="0.25">
      <c r="A33" s="19" t="s">
        <v>29</v>
      </c>
      <c r="B33" s="205">
        <f t="shared" ref="B33:Y33" si="1">SUM(B34:B38)</f>
        <v>1511.8969045571798</v>
      </c>
      <c r="C33" s="205">
        <f t="shared" si="1"/>
        <v>1536.7679277730008</v>
      </c>
      <c r="D33" s="205">
        <f t="shared" si="1"/>
        <v>1476.4124677558041</v>
      </c>
      <c r="E33" s="205">
        <f t="shared" si="1"/>
        <v>1518.3375752364575</v>
      </c>
      <c r="F33" s="205">
        <f t="shared" si="1"/>
        <v>1587.0045571797075</v>
      </c>
      <c r="G33" s="205">
        <f t="shared" si="1"/>
        <v>1502.2471195184867</v>
      </c>
      <c r="H33" s="205">
        <f t="shared" si="1"/>
        <v>1488.076182287188</v>
      </c>
      <c r="I33" s="205">
        <f t="shared" si="1"/>
        <v>1442.7189165950126</v>
      </c>
      <c r="J33" s="205">
        <f t="shared" si="1"/>
        <v>1394.5831470335338</v>
      </c>
      <c r="K33" s="205">
        <f t="shared" si="1"/>
        <v>1214.5256233877899</v>
      </c>
      <c r="L33" s="205">
        <f t="shared" si="1"/>
        <v>1330.1884780739465</v>
      </c>
      <c r="M33" s="205">
        <f t="shared" si="1"/>
        <v>1293.3463456577815</v>
      </c>
      <c r="N33" s="205">
        <f t="shared" si="1"/>
        <v>1246.6392949269132</v>
      </c>
      <c r="O33" s="205">
        <f t="shared" si="1"/>
        <v>1241.3620808254516</v>
      </c>
      <c r="P33" s="205">
        <f t="shared" si="1"/>
        <v>1219.8245915735167</v>
      </c>
      <c r="Q33" s="205">
        <f t="shared" si="1"/>
        <v>1160.2942390369733</v>
      </c>
      <c r="R33" s="205">
        <f t="shared" si="1"/>
        <v>1185.0639724849525</v>
      </c>
      <c r="S33" s="205">
        <f t="shared" si="1"/>
        <v>1167.0374032674117</v>
      </c>
      <c r="T33" s="205">
        <f t="shared" si="1"/>
        <v>1186.2412725709373</v>
      </c>
      <c r="U33" s="205">
        <f t="shared" si="1"/>
        <v>1093.1879621668099</v>
      </c>
      <c r="V33" s="205">
        <f t="shared" si="1"/>
        <v>1003.2926913155632</v>
      </c>
      <c r="W33" s="205">
        <f t="shared" si="1"/>
        <v>1002.8661220980224</v>
      </c>
      <c r="X33" s="205">
        <f t="shared" si="1"/>
        <v>1038.1968185726569</v>
      </c>
      <c r="Y33" s="205">
        <f t="shared" si="1"/>
        <v>906.84746345657777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158.95193465176271</v>
      </c>
      <c r="C34" s="204">
        <f>ISI!C30+NFM!C46+CHI!C35+NMM!C34+PPA!C35+FBT!C15+TRE!C15+MAE!C15+TEL!C15+WWP!C15+OIS!C15</f>
        <v>162.89286328460881</v>
      </c>
      <c r="D34" s="204">
        <f>ISI!D30+NFM!D46+CHI!D35+NMM!D34+PPA!D35+FBT!D15+TRE!D15+MAE!D15+TEL!D15+WWP!D15+OIS!D15</f>
        <v>141.8744625967326</v>
      </c>
      <c r="E34" s="204">
        <f>ISI!E30+NFM!E46+CHI!E35+NMM!E34+PPA!E35+FBT!E15+TRE!E15+MAE!E15+TEL!E15+WWP!E15+OIS!E15</f>
        <v>174.71573516766981</v>
      </c>
      <c r="F34" s="204">
        <f>ISI!F30+NFM!F46+CHI!F35+NMM!F34+PPA!F35+FBT!F15+TRE!F15+MAE!F15+TEL!F15+WWP!F15+OIS!F15</f>
        <v>177.34307824591571</v>
      </c>
      <c r="G34" s="204">
        <f>ISI!G30+NFM!G46+CHI!G35+NMM!G34+PPA!G35+FBT!G15+TRE!G15+MAE!G15+TEL!G15+WWP!G15+OIS!G15</f>
        <v>178.6567497850387</v>
      </c>
      <c r="H34" s="204">
        <f>ISI!H30+NFM!H46+CHI!H35+NMM!H34+PPA!H35+FBT!H15+TRE!H15+MAE!H15+TEL!H15+WWP!H15+OIS!H15</f>
        <v>164.20653482373169</v>
      </c>
      <c r="I34" s="204">
        <f>ISI!I30+NFM!I46+CHI!I35+NMM!I34+PPA!I35+FBT!I15+TRE!I15+MAE!I15+TEL!I15+WWP!I15+OIS!I15</f>
        <v>170.77480653482371</v>
      </c>
      <c r="J34" s="204">
        <f>ISI!J30+NFM!J46+CHI!J35+NMM!J34+PPA!J35+FBT!J15+TRE!J15+MAE!J15+TEL!J15+WWP!J15+OIS!J15</f>
        <v>203.61616509028369</v>
      </c>
      <c r="K34" s="204">
        <f>ISI!K30+NFM!K46+CHI!K35+NMM!K34+PPA!K35+FBT!K15+TRE!K15+MAE!K15+TEL!K15+WWP!K15+OIS!K15</f>
        <v>206.24342218400679</v>
      </c>
      <c r="L34" s="204">
        <f>ISI!L30+NFM!L46+CHI!L35+NMM!L34+PPA!L35+FBT!L15+TRE!L15+MAE!L15+TEL!L15+WWP!L15+OIS!L15</f>
        <v>215.4390369733448</v>
      </c>
      <c r="M34" s="204">
        <f>ISI!M30+NFM!M46+CHI!M35+NMM!M34+PPA!M35+FBT!M15+TRE!M15+MAE!M15+TEL!M15+WWP!M15+OIS!M15</f>
        <v>204.92975064488391</v>
      </c>
      <c r="N34" s="204">
        <f>ISI!N30+NFM!N46+CHI!N35+NMM!N34+PPA!N35+FBT!N15+TRE!N15+MAE!N15+TEL!N15+WWP!N15+OIS!N15</f>
        <v>178.6567497850387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253.79759243336198</v>
      </c>
      <c r="C35" s="204">
        <f>ISI!C31+NFM!C47+CHI!C36+NMM!C35+PPA!C36+FBT!C16+TRE!C16+MAE!C16+TEL!C16+WWP!C16+OIS!C16</f>
        <v>258.21143594153057</v>
      </c>
      <c r="D35" s="204">
        <f>ISI!D31+NFM!D47+CHI!D36+NMM!D35+PPA!D36+FBT!D16+TRE!D16+MAE!D16+TEL!D16+WWP!D16+OIS!D16</f>
        <v>252.69415305245053</v>
      </c>
      <c r="E35" s="204">
        <f>ISI!E31+NFM!E47+CHI!E36+NMM!E35+PPA!E36+FBT!E16+TRE!E16+MAE!E16+TEL!E16+WWP!E16+OIS!E16</f>
        <v>274.76354256233873</v>
      </c>
      <c r="F35" s="204">
        <f>ISI!F31+NFM!F47+CHI!F36+NMM!F35+PPA!F36+FBT!F16+TRE!F16+MAE!F16+TEL!F16+WWP!F16+OIS!F16</f>
        <v>285.79819432502154</v>
      </c>
      <c r="G35" s="204">
        <f>ISI!G31+NFM!G47+CHI!G36+NMM!G35+PPA!G36+FBT!G16+TRE!G16+MAE!G16+TEL!G16+WWP!G16+OIS!G16</f>
        <v>297.93628546861555</v>
      </c>
      <c r="H35" s="204">
        <f>ISI!H31+NFM!H47+CHI!H36+NMM!H35+PPA!H36+FBT!H16+TRE!H16+MAE!H16+TEL!H16+WWP!H16+OIS!H16</f>
        <v>315.59191745485811</v>
      </c>
      <c r="I35" s="204">
        <f>ISI!I31+NFM!I47+CHI!I36+NMM!I35+PPA!I36+FBT!I16+TRE!I16+MAE!I16+TEL!I16+WWP!I16+OIS!I16</f>
        <v>292.41891659501289</v>
      </c>
      <c r="J35" s="204">
        <f>ISI!J31+NFM!J47+CHI!J36+NMM!J35+PPA!J36+FBT!J16+TRE!J16+MAE!J16+TEL!J16+WWP!J16+OIS!J16</f>
        <v>304.55709372312975</v>
      </c>
      <c r="K35" s="204">
        <f>ISI!K31+NFM!K47+CHI!K36+NMM!K35+PPA!K36+FBT!K16+TRE!K16+MAE!K16+TEL!K16+WWP!K16+OIS!K16</f>
        <v>246.0734307824591</v>
      </c>
      <c r="L35" s="204">
        <f>ISI!L31+NFM!L47+CHI!L36+NMM!L35+PPA!L36+FBT!L16+TRE!L16+MAE!L16+TEL!L16+WWP!L16+OIS!L16</f>
        <v>301.24668959587268</v>
      </c>
      <c r="M35" s="204">
        <f>ISI!M31+NFM!M47+CHI!M36+NMM!M35+PPA!M36+FBT!M16+TRE!M16+MAE!M16+TEL!M16+WWP!M16+OIS!M16</f>
        <v>296.83293207222698</v>
      </c>
      <c r="N35" s="204">
        <f>ISI!N31+NFM!N47+CHI!N36+NMM!N35+PPA!N36+FBT!N16+TRE!N16+MAE!N16+TEL!N16+WWP!N16+OIS!N16</f>
        <v>292.41908856405843</v>
      </c>
      <c r="O35" s="204">
        <f>ISI!O31+NFM!O47+CHI!O36+NMM!O35+PPA!O36+FBT!O16+TRE!O16+MAE!O16+TEL!O16+WWP!O16+OIS!O16</f>
        <v>403.63766122098031</v>
      </c>
      <c r="P35" s="204">
        <f>ISI!P31+NFM!P47+CHI!P36+NMM!P35+PPA!P36+FBT!P16+TRE!P16+MAE!P16+TEL!P16+WWP!P16+OIS!P16</f>
        <v>422.43714531384353</v>
      </c>
      <c r="Q35" s="204">
        <f>ISI!Q31+NFM!Q47+CHI!Q36+NMM!Q35+PPA!Q36+FBT!Q16+TRE!Q16+MAE!Q16+TEL!Q16+WWP!Q16+OIS!Q16</f>
        <v>421.33129836629416</v>
      </c>
      <c r="R35" s="204">
        <f>ISI!R31+NFM!R47+CHI!R36+NMM!R35+PPA!R36+FBT!R16+TRE!R16+MAE!R16+TEL!R16+WWP!R16+OIS!R16</f>
        <v>422.43705932932068</v>
      </c>
      <c r="S35" s="204">
        <f>ISI!S31+NFM!S47+CHI!S36+NMM!S35+PPA!S36+FBT!S16+TRE!S16+MAE!S16+TEL!S16+WWP!S16+OIS!S16</f>
        <v>408.06104901117806</v>
      </c>
      <c r="T35" s="204">
        <f>ISI!T31+NFM!T47+CHI!T36+NMM!T35+PPA!T36+FBT!T16+TRE!T16+MAE!T16+TEL!T16+WWP!T16+OIS!T16</f>
        <v>426.86070507308693</v>
      </c>
      <c r="U35" s="204">
        <f>ISI!U31+NFM!U47+CHI!U36+NMM!U35+PPA!U36+FBT!U16+TRE!U16+MAE!U16+TEL!U16+WWP!U16+OIS!U16</f>
        <v>343.92141014617363</v>
      </c>
      <c r="V35" s="204">
        <f>ISI!V31+NFM!V47+CHI!V36+NMM!V35+PPA!V36+FBT!V16+TRE!V16+MAE!V16+TEL!V16+WWP!V16+OIS!V16</f>
        <v>297.47540842648317</v>
      </c>
      <c r="W35" s="204">
        <f>ISI!W31+NFM!W47+CHI!W36+NMM!W35+PPA!W36+FBT!W16+TRE!W16+MAE!W16+TEL!W16+WWP!W16+OIS!W16</f>
        <v>330.6509888220121</v>
      </c>
      <c r="X35" s="204">
        <f>ISI!X31+NFM!X47+CHI!X36+NMM!X35+PPA!X36+FBT!X16+TRE!X16+MAE!X16+TEL!X16+WWP!X16+OIS!X16</f>
        <v>322.91006018916596</v>
      </c>
      <c r="Y35" s="204">
        <f>ISI!Y31+NFM!Y47+CHI!Y36+NMM!Y35+PPA!Y36+FBT!Y16+TRE!Y16+MAE!Y16+TEL!Y16+WWP!Y16+OIS!Y16</f>
        <v>262.08796216680992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468.32906276870165</v>
      </c>
      <c r="C36" s="204">
        <f>ISI!C32+NFM!C48+CHI!C37+NMM!C36+PPA!C37+FBT!C17+TRE!C17+MAE!C17+TEL!C17+WWP!C17+OIS!C17</f>
        <v>472.43723129836621</v>
      </c>
      <c r="D36" s="204">
        <f>ISI!D32+NFM!D48+CHI!D37+NMM!D36+PPA!D37+FBT!D17+TRE!D17+MAE!D17+TEL!D17+WWP!D17+OIS!D17</f>
        <v>478.59939810834055</v>
      </c>
      <c r="E36" s="204">
        <f>ISI!E32+NFM!E48+CHI!E37+NMM!E36+PPA!E37+FBT!E17+TRE!E17+MAE!E17+TEL!E17+WWP!E17+OIS!E17</f>
        <v>488.86981943250225</v>
      </c>
      <c r="F36" s="204">
        <f>ISI!F32+NFM!F48+CHI!F37+NMM!F36+PPA!F37+FBT!F17+TRE!F17+MAE!F17+TEL!F17+WWP!F17+OIS!F17</f>
        <v>497.84075666380051</v>
      </c>
      <c r="G36" s="204">
        <f>ISI!G32+NFM!G48+CHI!G37+NMM!G36+PPA!G37+FBT!G17+TRE!G17+MAE!G17+TEL!G17+WWP!G17+OIS!G17</f>
        <v>480.46242476354246</v>
      </c>
      <c r="H36" s="204">
        <f>ISI!H32+NFM!H48+CHI!H37+NMM!H36+PPA!H37+FBT!H17+TRE!H17+MAE!H17+TEL!H17+WWP!H17+OIS!H17</f>
        <v>466.87841788478067</v>
      </c>
      <c r="I36" s="204">
        <f>ISI!I32+NFM!I48+CHI!I37+NMM!I36+PPA!I37+FBT!I17+TRE!I17+MAE!I17+TEL!I17+WWP!I17+OIS!I17</f>
        <v>525.14720550300933</v>
      </c>
      <c r="J36" s="204">
        <f>ISI!J32+NFM!J48+CHI!J37+NMM!J36+PPA!J37+FBT!J17+TRE!J17+MAE!J17+TEL!J17+WWP!J17+OIS!J17</f>
        <v>523.11633705932934</v>
      </c>
      <c r="K36" s="204">
        <f>ISI!K32+NFM!K48+CHI!K37+NMM!K36+PPA!K37+FBT!K17+TRE!K17+MAE!K17+TEL!K17+WWP!K17+OIS!K17</f>
        <v>500.68529664660343</v>
      </c>
      <c r="L36" s="204">
        <f>ISI!L32+NFM!L48+CHI!L37+NMM!L36+PPA!L37+FBT!L17+TRE!L17+MAE!L17+TEL!L17+WWP!L17+OIS!L17</f>
        <v>507.89724849527073</v>
      </c>
      <c r="M36" s="204">
        <f>ISI!M32+NFM!M48+CHI!M37+NMM!M36+PPA!M37+FBT!M17+TRE!M17+MAE!M17+TEL!M17+WWP!M17+OIS!M17</f>
        <v>496.58632846087698</v>
      </c>
      <c r="N36" s="204">
        <f>ISI!N32+NFM!N48+CHI!N37+NMM!N36+PPA!N37+FBT!N17+TRE!N17+MAE!N17+TEL!N17+WWP!N17+OIS!N17</f>
        <v>492.49922613929493</v>
      </c>
      <c r="O36" s="204">
        <f>ISI!O32+NFM!O48+CHI!O37+NMM!O36+PPA!O37+FBT!O17+TRE!O17+MAE!O17+TEL!O17+WWP!O17+OIS!O17</f>
        <v>505.58899398108349</v>
      </c>
      <c r="P36" s="204">
        <f>ISI!P32+NFM!P48+CHI!P37+NMM!P36+PPA!P37+FBT!P17+TRE!P17+MAE!P17+TEL!P17+WWP!P17+OIS!P17</f>
        <v>480.82545141874459</v>
      </c>
      <c r="Q36" s="204">
        <f>ISI!Q32+NFM!Q48+CHI!Q37+NMM!Q36+PPA!Q37+FBT!Q17+TRE!Q17+MAE!Q17+TEL!Q17+WWP!Q17+OIS!Q17</f>
        <v>442.07454858125533</v>
      </c>
      <c r="R36" s="204">
        <f>ISI!R32+NFM!R48+CHI!R37+NMM!R36+PPA!R37+FBT!R17+TRE!R17+MAE!R17+TEL!R17+WWP!R17+OIS!R17</f>
        <v>434.45812553740325</v>
      </c>
      <c r="S36" s="204">
        <f>ISI!S32+NFM!S48+CHI!S37+NMM!S36+PPA!S37+FBT!S17+TRE!S17+MAE!S17+TEL!S17+WWP!S17+OIS!S17</f>
        <v>462.99991401547715</v>
      </c>
      <c r="T36" s="204">
        <f>ISI!T32+NFM!T48+CHI!T37+NMM!T36+PPA!T37+FBT!T17+TRE!T17+MAE!T17+TEL!T17+WWP!T17+OIS!T17</f>
        <v>458.71195184866735</v>
      </c>
      <c r="U36" s="204">
        <f>ISI!U32+NFM!U48+CHI!U37+NMM!U36+PPA!U37+FBT!U17+TRE!U17+MAE!U17+TEL!U17+WWP!U17+OIS!U17</f>
        <v>462.9677558039553</v>
      </c>
      <c r="V36" s="204">
        <f>ISI!V32+NFM!V48+CHI!V37+NMM!V36+PPA!V37+FBT!V17+TRE!V17+MAE!V17+TEL!V17+WWP!V17+OIS!V17</f>
        <v>446.57420464316431</v>
      </c>
      <c r="W36" s="204">
        <f>ISI!W32+NFM!W48+CHI!W37+NMM!W36+PPA!W37+FBT!W17+TRE!W17+MAE!W17+TEL!W17+WWP!W17+OIS!W17</f>
        <v>428.48495270851242</v>
      </c>
      <c r="X36" s="204">
        <f>ISI!X32+NFM!X48+CHI!X37+NMM!X36+PPA!X37+FBT!X17+TRE!X17+MAE!X17+TEL!X17+WWP!X17+OIS!X17</f>
        <v>445.34024075666377</v>
      </c>
      <c r="Y36" s="204">
        <f>ISI!Y32+NFM!Y48+CHI!Y37+NMM!Y36+PPA!Y37+FBT!Y17+TRE!Y17+MAE!Y17+TEL!Y17+WWP!Y17+OIS!Y17</f>
        <v>424.79045571797076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588.01229578675839</v>
      </c>
      <c r="C37" s="204">
        <f>ISI!C33+NFM!C49+CHI!C38+NMM!C37+PPA!C38+FBT!C18+TRE!C18+MAE!C18+TEL!C18+WWP!C18+OIS!C18</f>
        <v>612.55391229578674</v>
      </c>
      <c r="D37" s="204">
        <f>ISI!D33+NFM!D49+CHI!D38+NMM!D37+PPA!D38+FBT!D18+TRE!D18+MAE!D18+TEL!D18+WWP!D18+OIS!D18</f>
        <v>550.70954428202924</v>
      </c>
      <c r="E37" s="204">
        <f>ISI!E33+NFM!E49+CHI!E38+NMM!E37+PPA!E38+FBT!E18+TRE!E18+MAE!E18+TEL!E18+WWP!E18+OIS!E18</f>
        <v>520.27798796216678</v>
      </c>
      <c r="F37" s="204">
        <f>ISI!F33+NFM!F49+CHI!F38+NMM!F37+PPA!F38+FBT!F18+TRE!F18+MAE!F18+TEL!F18+WWP!F18+OIS!F18</f>
        <v>556.59922613929484</v>
      </c>
      <c r="G37" s="204">
        <f>ISI!G33+NFM!G49+CHI!G38+NMM!G37+PPA!G38+FBT!G18+TRE!G18+MAE!G18+TEL!G18+WWP!G18+OIS!G18</f>
        <v>477.08521066208084</v>
      </c>
      <c r="H37" s="204">
        <f>ISI!H33+NFM!H49+CHI!H38+NMM!H37+PPA!H38+FBT!H18+TRE!H18+MAE!H18+TEL!H18+WWP!H18+OIS!H18</f>
        <v>470.21349957007726</v>
      </c>
      <c r="I37" s="204">
        <f>ISI!I33+NFM!I49+CHI!I38+NMM!I37+PPA!I38+FBT!I18+TRE!I18+MAE!I18+TEL!I18+WWP!I18+OIS!I18</f>
        <v>387.75425623387781</v>
      </c>
      <c r="J37" s="204">
        <f>ISI!J33+NFM!J49+CHI!J38+NMM!J37+PPA!J38+FBT!J18+TRE!J18+MAE!J18+TEL!J18+WWP!J18+OIS!J18</f>
        <v>303.0920034393809</v>
      </c>
      <c r="K37" s="204">
        <f>ISI!K33+NFM!K49+CHI!K38+NMM!K37+PPA!K38+FBT!K18+TRE!K18+MAE!K18+TEL!K18+WWP!K18+OIS!K18</f>
        <v>209.23121238177131</v>
      </c>
      <c r="L37" s="204">
        <f>ISI!L33+NFM!L49+CHI!L38+NMM!L37+PPA!L38+FBT!L18+TRE!L18+MAE!L18+TEL!L18+WWP!L18+OIS!L18</f>
        <v>251.27300085984527</v>
      </c>
      <c r="M37" s="204">
        <f>ISI!M33+NFM!M49+CHI!M38+NMM!M37+PPA!M38+FBT!M18+TRE!M18+MAE!M18+TEL!M18+WWP!M18+OIS!M18</f>
        <v>227.90232158211518</v>
      </c>
      <c r="N37" s="204">
        <f>ISI!N33+NFM!N49+CHI!N38+NMM!N37+PPA!N38+FBT!N18+TRE!N18+MAE!N18+TEL!N18+WWP!N18+OIS!N18</f>
        <v>208.61977644024071</v>
      </c>
      <c r="O37" s="204">
        <f>ISI!O33+NFM!O49+CHI!O38+NMM!O37+PPA!O38+FBT!O18+TRE!O18+MAE!O18+TEL!O18+WWP!O18+OIS!O18</f>
        <v>191.90386930352531</v>
      </c>
      <c r="P37" s="204">
        <f>ISI!P33+NFM!P49+CHI!P38+NMM!P37+PPA!P38+FBT!P18+TRE!P18+MAE!P18+TEL!P18+WWP!P18+OIS!P18</f>
        <v>182.26947549441095</v>
      </c>
      <c r="Q37" s="204">
        <f>ISI!Q33+NFM!Q49+CHI!Q38+NMM!Q37+PPA!Q38+FBT!Q18+TRE!Q18+MAE!Q18+TEL!Q18+WWP!Q18+OIS!Q18</f>
        <v>162.90085984522787</v>
      </c>
      <c r="R37" s="204">
        <f>ISI!R33+NFM!R49+CHI!R38+NMM!R37+PPA!R38+FBT!R18+TRE!R18+MAE!R18+TEL!R18+WWP!R18+OIS!R18</f>
        <v>177.5441960447119</v>
      </c>
      <c r="S37" s="204">
        <f>ISI!S33+NFM!S49+CHI!S38+NMM!S37+PPA!S38+FBT!S18+TRE!S18+MAE!S18+TEL!S18+WWP!S18+OIS!S18</f>
        <v>161.14453998280308</v>
      </c>
      <c r="T37" s="204">
        <f>ISI!T33+NFM!T49+CHI!T38+NMM!T37+PPA!T38+FBT!T18+TRE!T18+MAE!T18+TEL!T18+WWP!T18+OIS!T18</f>
        <v>137.98598452278591</v>
      </c>
      <c r="U37" s="204">
        <f>ISI!U33+NFM!U49+CHI!U38+NMM!U37+PPA!U38+FBT!U18+TRE!U18+MAE!U18+TEL!U18+WWP!U18+OIS!U18</f>
        <v>128.33645743766121</v>
      </c>
      <c r="V37" s="204">
        <f>ISI!V33+NFM!V49+CHI!V38+NMM!V37+PPA!V38+FBT!V18+TRE!V18+MAE!V18+TEL!V18+WWP!V18+OIS!V18</f>
        <v>126.40662080825452</v>
      </c>
      <c r="W37" s="204">
        <f>ISI!W33+NFM!W49+CHI!W38+NMM!W37+PPA!W38+FBT!W18+TRE!W18+MAE!W18+TEL!W18+WWP!W18+OIS!W18</f>
        <v>126.4067067927773</v>
      </c>
      <c r="X37" s="204">
        <f>ISI!X33+NFM!X49+CHI!X38+NMM!X37+PPA!X38+FBT!X18+TRE!X18+MAE!X18+TEL!X18+WWP!X18+OIS!X18</f>
        <v>142.81066208082544</v>
      </c>
      <c r="Y37" s="204">
        <f>ISI!Y33+NFM!Y49+CHI!Y38+NMM!Y37+PPA!Y38+FBT!Y18+TRE!Y18+MAE!Y18+TEL!Y18+WWP!Y18+OIS!Y18</f>
        <v>128.33654342218401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42.806018916595008</v>
      </c>
      <c r="C38" s="204">
        <f>ISI!C34+NFM!C50+CHI!C39+NMM!C38+PPA!C39+FBT!C19+TRE!C19+MAE!C19+TEL!C19+WWP!C19+OIS!C19</f>
        <v>30.672484952708508</v>
      </c>
      <c r="D38" s="204">
        <f>ISI!D34+NFM!D50+CHI!D39+NMM!D38+PPA!D39+FBT!D19+TRE!D19+MAE!D19+TEL!D19+WWP!D19+OIS!D19</f>
        <v>52.534909716251072</v>
      </c>
      <c r="E38" s="204">
        <f>ISI!E34+NFM!E50+CHI!E39+NMM!E38+PPA!E39+FBT!E19+TRE!E19+MAE!E19+TEL!E19+WWP!E19+OIS!E19</f>
        <v>59.710490111779869</v>
      </c>
      <c r="F38" s="204">
        <f>ISI!F34+NFM!F50+CHI!F39+NMM!F38+PPA!F39+FBT!F19+TRE!F19+MAE!F19+TEL!F19+WWP!F19+OIS!F19</f>
        <v>69.423301805674981</v>
      </c>
      <c r="G38" s="204">
        <f>ISI!G34+NFM!G50+CHI!G39+NMM!G38+PPA!G39+FBT!G19+TRE!G19+MAE!G19+TEL!G19+WWP!G19+OIS!G19</f>
        <v>68.106448839208937</v>
      </c>
      <c r="H38" s="204">
        <f>ISI!H34+NFM!H50+CHI!H39+NMM!H38+PPA!H39+FBT!H19+TRE!H19+MAE!H19+TEL!H19+WWP!H19+OIS!H19</f>
        <v>71.18581255374032</v>
      </c>
      <c r="I38" s="204">
        <f>ISI!I34+NFM!I50+CHI!I39+NMM!I38+PPA!I39+FBT!I19+TRE!I19+MAE!I19+TEL!I19+WWP!I19+OIS!I19</f>
        <v>66.623731728288917</v>
      </c>
      <c r="J38" s="204">
        <f>ISI!J34+NFM!J50+CHI!J39+NMM!J38+PPA!J39+FBT!J19+TRE!J19+MAE!J19+TEL!J19+WWP!J19+OIS!J19</f>
        <v>60.201547721410151</v>
      </c>
      <c r="K38" s="204">
        <f>ISI!K34+NFM!K50+CHI!K39+NMM!K38+PPA!K39+FBT!K19+TRE!K19+MAE!K19+TEL!K19+WWP!K19+OIS!K19</f>
        <v>52.292261392949257</v>
      </c>
      <c r="L38" s="204">
        <f>ISI!L34+NFM!L50+CHI!L39+NMM!L38+PPA!L39+FBT!L19+TRE!L19+MAE!L19+TEL!L19+WWP!L19+OIS!L19</f>
        <v>54.332502149613063</v>
      </c>
      <c r="M38" s="204">
        <f>ISI!M34+NFM!M50+CHI!M39+NMM!M38+PPA!M39+FBT!M19+TRE!M19+MAE!M19+TEL!M19+WWP!M19+OIS!M19</f>
        <v>67.095012897678416</v>
      </c>
      <c r="N38" s="204">
        <f>ISI!N34+NFM!N50+CHI!N39+NMM!N38+PPA!N39+FBT!N19+TRE!N19+MAE!N19+TEL!N19+WWP!N19+OIS!N19</f>
        <v>74.444453998280309</v>
      </c>
      <c r="O38" s="204">
        <f>ISI!O34+NFM!O50+CHI!O39+NMM!O38+PPA!O39+FBT!O19+TRE!O19+MAE!O19+TEL!O19+WWP!O19+OIS!O19</f>
        <v>140.23155631986239</v>
      </c>
      <c r="P38" s="204">
        <f>ISI!P34+NFM!P50+CHI!P39+NMM!P38+PPA!P39+FBT!P19+TRE!P19+MAE!P19+TEL!P19+WWP!P19+OIS!P19</f>
        <v>134.29251934651762</v>
      </c>
      <c r="Q38" s="204">
        <f>ISI!Q34+NFM!Q50+CHI!Q39+NMM!Q38+PPA!Q39+FBT!Q19+TRE!Q19+MAE!Q19+TEL!Q19+WWP!Q19+OIS!Q19</f>
        <v>133.98753224419602</v>
      </c>
      <c r="R38" s="204">
        <f>ISI!R34+NFM!R50+CHI!R39+NMM!R38+PPA!R39+FBT!R19+TRE!R19+MAE!R19+TEL!R19+WWP!R19+OIS!R19</f>
        <v>150.62459157351674</v>
      </c>
      <c r="S38" s="204">
        <f>ISI!S34+NFM!S50+CHI!S39+NMM!S38+PPA!S39+FBT!S19+TRE!S19+MAE!S19+TEL!S19+WWP!S19+OIS!S19</f>
        <v>134.83190025795352</v>
      </c>
      <c r="T38" s="204">
        <f>ISI!T34+NFM!T50+CHI!T39+NMM!T38+PPA!T39+FBT!T19+TRE!T19+MAE!T19+TEL!T19+WWP!T19+OIS!T19</f>
        <v>162.68263112639721</v>
      </c>
      <c r="U38" s="204">
        <f>ISI!U34+NFM!U50+CHI!U39+NMM!U38+PPA!U39+FBT!U19+TRE!U19+MAE!U19+TEL!U19+WWP!U19+OIS!U19</f>
        <v>157.96233877901975</v>
      </c>
      <c r="V38" s="204">
        <f>ISI!V34+NFM!V50+CHI!V39+NMM!V38+PPA!V39+FBT!V19+TRE!V19+MAE!V19+TEL!V19+WWP!V19+OIS!V19</f>
        <v>132.83645743766118</v>
      </c>
      <c r="W38" s="204">
        <f>ISI!W34+NFM!W50+CHI!W39+NMM!W38+PPA!W39+FBT!W19+TRE!W19+MAE!W19+TEL!W19+WWP!W19+OIS!W19</f>
        <v>117.32347377472054</v>
      </c>
      <c r="X38" s="204">
        <f>ISI!X34+NFM!X50+CHI!X39+NMM!X38+PPA!X39+FBT!X19+TRE!X19+MAE!X19+TEL!X19+WWP!X19+OIS!X19</f>
        <v>127.13585554600171</v>
      </c>
      <c r="Y38" s="204">
        <f>ISI!Y34+NFM!Y50+CHI!Y39+NMM!Y38+PPA!Y39+FBT!Y19+TRE!Y19+MAE!Y19+TEL!Y19+WWP!Y19+OIS!Y19</f>
        <v>91.63250214961306</v>
      </c>
    </row>
    <row r="39" spans="1:25" ht="12" customHeight="1" x14ac:dyDescent="0.25">
      <c r="A39" s="19" t="s">
        <v>72</v>
      </c>
      <c r="B39" s="205">
        <f t="shared" ref="B39:Y39" si="2">B40+B41</f>
        <v>1028.0141874462595</v>
      </c>
      <c r="C39" s="205">
        <f t="shared" si="2"/>
        <v>1019.5160791057608</v>
      </c>
      <c r="D39" s="205">
        <f t="shared" si="2"/>
        <v>973.05580395528796</v>
      </c>
      <c r="E39" s="205">
        <f t="shared" si="2"/>
        <v>907.63826311263961</v>
      </c>
      <c r="F39" s="205">
        <f t="shared" si="2"/>
        <v>919.82897678417874</v>
      </c>
      <c r="G39" s="205">
        <f t="shared" si="2"/>
        <v>887.70894239036966</v>
      </c>
      <c r="H39" s="205">
        <f t="shared" si="2"/>
        <v>922.74531384350803</v>
      </c>
      <c r="I39" s="205">
        <f t="shared" si="2"/>
        <v>939.35941530524508</v>
      </c>
      <c r="J39" s="205">
        <f t="shared" si="2"/>
        <v>853.03654342218374</v>
      </c>
      <c r="K39" s="205">
        <f t="shared" si="2"/>
        <v>699.08701633705937</v>
      </c>
      <c r="L39" s="205">
        <f t="shared" si="2"/>
        <v>860.38099742046427</v>
      </c>
      <c r="M39" s="205">
        <f t="shared" si="2"/>
        <v>801.50556452342857</v>
      </c>
      <c r="N39" s="205">
        <f t="shared" si="2"/>
        <v>738.0968029470946</v>
      </c>
      <c r="O39" s="205">
        <f t="shared" si="2"/>
        <v>745.62812006374793</v>
      </c>
      <c r="P39" s="205">
        <f t="shared" si="2"/>
        <v>721.15049379051106</v>
      </c>
      <c r="Q39" s="205">
        <f t="shared" si="2"/>
        <v>686.26148344138801</v>
      </c>
      <c r="R39" s="205">
        <f t="shared" si="2"/>
        <v>677.93424567698059</v>
      </c>
      <c r="S39" s="205">
        <f t="shared" si="2"/>
        <v>710.70206967635738</v>
      </c>
      <c r="T39" s="205">
        <f t="shared" si="2"/>
        <v>701.03472774416639</v>
      </c>
      <c r="U39" s="205">
        <f t="shared" si="2"/>
        <v>770.50405087269201</v>
      </c>
      <c r="V39" s="205">
        <f t="shared" si="2"/>
        <v>758.24003927083731</v>
      </c>
      <c r="W39" s="205">
        <f t="shared" si="2"/>
        <v>829.27931337046175</v>
      </c>
      <c r="X39" s="205">
        <f t="shared" si="2"/>
        <v>670.42798732269762</v>
      </c>
      <c r="Y39" s="205">
        <f t="shared" si="2"/>
        <v>620.06800441688154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829.42820292347358</v>
      </c>
      <c r="C40" s="204">
        <f>ISI!C36+NFM!C52+CHI!C41+NMM!C40+PPA!C41+FBT!C21+TRE!C21+MAE!C21+TEL!C21+WWP!C21+OIS!C21</f>
        <v>839.9828030954427</v>
      </c>
      <c r="D40" s="204">
        <f>ISI!D36+NFM!D52+CHI!D41+NMM!D40+PPA!D41+FBT!D21+TRE!D21+MAE!D21+TEL!D21+WWP!D21+OIS!D21</f>
        <v>771.84006878761818</v>
      </c>
      <c r="E40" s="204">
        <f>ISI!E36+NFM!E52+CHI!E41+NMM!E40+PPA!E41+FBT!E21+TRE!E21+MAE!E21+TEL!E21+WWP!E21+OIS!E21</f>
        <v>758.12553740326723</v>
      </c>
      <c r="F40" s="204">
        <f>ISI!F36+NFM!F52+CHI!F41+NMM!F40+PPA!F41+FBT!F21+TRE!F21+MAE!F21+TEL!F21+WWP!F21+OIS!F21</f>
        <v>765.43422184006863</v>
      </c>
      <c r="G40" s="204">
        <f>ISI!G36+NFM!G52+CHI!G41+NMM!G40+PPA!G41+FBT!G21+TRE!G21+MAE!G21+TEL!G21+WWP!G21+OIS!G21</f>
        <v>738.77901977644024</v>
      </c>
      <c r="H40" s="204">
        <f>ISI!H36+NFM!H52+CHI!H41+NMM!H40+PPA!H41+FBT!H21+TRE!H21+MAE!H21+TEL!H21+WWP!H21+OIS!H21</f>
        <v>785.03869303525346</v>
      </c>
      <c r="I40" s="204">
        <f>ISI!I36+NFM!I52+CHI!I41+NMM!I40+PPA!I41+FBT!I21+TRE!I21+MAE!I21+TEL!I21+WWP!I21+OIS!I21</f>
        <v>807.60008598452282</v>
      </c>
      <c r="J40" s="204">
        <f>ISI!J36+NFM!J52+CHI!J41+NMM!J40+PPA!J41+FBT!J21+TRE!J21+MAE!J21+TEL!J21+WWP!J21+OIS!J21</f>
        <v>738.10395528804793</v>
      </c>
      <c r="K40" s="204">
        <f>ISI!K36+NFM!K52+CHI!K41+NMM!K40+PPA!K41+FBT!K21+TRE!K21+MAE!K21+TEL!K21+WWP!K21+OIS!K21</f>
        <v>613.35090283748923</v>
      </c>
      <c r="L40" s="204">
        <f>ISI!L36+NFM!L52+CHI!L41+NMM!L40+PPA!L41+FBT!L21+TRE!L21+MAE!L21+TEL!L21+WWP!L21+OIS!L21</f>
        <v>694.64342218400679</v>
      </c>
      <c r="M40" s="204">
        <f>ISI!M36+NFM!M52+CHI!M41+NMM!M40+PPA!M41+FBT!M21+TRE!M21+MAE!M21+TEL!M21+WWP!M21+OIS!M21</f>
        <v>667.21209934716023</v>
      </c>
      <c r="N40" s="204">
        <f>ISI!N36+NFM!N52+CHI!N41+NMM!N40+PPA!N41+FBT!N21+TRE!N21+MAE!N21+TEL!N21+WWP!N21+OIS!N21</f>
        <v>619.31872900040503</v>
      </c>
      <c r="O40" s="204">
        <f>ISI!O36+NFM!O52+CHI!O41+NMM!O40+PPA!O41+FBT!O21+TRE!O21+MAE!O21+TEL!O21+WWP!O21+OIS!O21</f>
        <v>628.56019229074707</v>
      </c>
      <c r="P40" s="204">
        <f>ISI!P36+NFM!P52+CHI!P41+NMM!P40+PPA!P41+FBT!P21+TRE!P21+MAE!P21+TEL!P21+WWP!P21+OIS!P21</f>
        <v>600.62168897537788</v>
      </c>
      <c r="Q40" s="204">
        <f>ISI!Q36+NFM!Q52+CHI!Q41+NMM!Q40+PPA!Q41+FBT!Q21+TRE!Q21+MAE!Q21+TEL!Q21+WWP!Q21+OIS!Q21</f>
        <v>551.27059780080333</v>
      </c>
      <c r="R40" s="204">
        <f>ISI!R36+NFM!R52+CHI!R41+NMM!R40+PPA!R41+FBT!R21+TRE!R21+MAE!R21+TEL!R21+WWP!R21+OIS!R21</f>
        <v>533.46115883261257</v>
      </c>
      <c r="S40" s="204">
        <f>ISI!S36+NFM!S52+CHI!S41+NMM!S40+PPA!S41+FBT!S21+TRE!S21+MAE!S21+TEL!S21+WWP!S21+OIS!S21</f>
        <v>588.55391834359727</v>
      </c>
      <c r="T40" s="204">
        <f>ISI!T36+NFM!T52+CHI!T41+NMM!T40+PPA!T41+FBT!T21+TRE!T21+MAE!T21+TEL!T21+WWP!T21+OIS!T21</f>
        <v>561.52956867279931</v>
      </c>
      <c r="U40" s="204">
        <f>ISI!U36+NFM!U52+CHI!U41+NMM!U40+PPA!U41+FBT!U21+TRE!U21+MAE!U21+TEL!U21+WWP!U21+OIS!U21</f>
        <v>633.18917555025007</v>
      </c>
      <c r="V40" s="204">
        <f>ISI!V36+NFM!V52+CHI!V41+NMM!V40+PPA!V41+FBT!V21+TRE!V21+MAE!V21+TEL!V21+WWP!V21+OIS!V21</f>
        <v>631.47735655372639</v>
      </c>
      <c r="W40" s="204">
        <f>ISI!W36+NFM!W52+CHI!W41+NMM!W40+PPA!W41+FBT!W21+TRE!W21+MAE!W21+TEL!W21+WWP!W21+OIS!W21</f>
        <v>685.6541199052856</v>
      </c>
      <c r="X40" s="204">
        <f>ISI!X36+NFM!X52+CHI!X41+NMM!X40+PPA!X41+FBT!X21+TRE!X21+MAE!X21+TEL!X21+WWP!X21+OIS!X21</f>
        <v>544.90735103722898</v>
      </c>
      <c r="Y40" s="204">
        <f>ISI!Y36+NFM!Y52+CHI!Y41+NMM!Y40+PPA!Y41+FBT!Y21+TRE!Y21+MAE!Y21+TEL!Y21+WWP!Y21+OIS!Y21</f>
        <v>497.66430708240176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198.58598452278588</v>
      </c>
      <c r="C41" s="204">
        <f>ISI!C37+NFM!C53+CHI!C42+NMM!C41+PPA!C42+FBT!C22+TRE!C22+MAE!C22+TEL!C22+WWP!C22+OIS!C22</f>
        <v>179.53327601031808</v>
      </c>
      <c r="D41" s="204">
        <f>ISI!D37+NFM!D53+CHI!D42+NMM!D41+PPA!D42+FBT!D22+TRE!D22+MAE!D22+TEL!D22+WWP!D22+OIS!D22</f>
        <v>201.21573516766978</v>
      </c>
      <c r="E41" s="204">
        <f>ISI!E37+NFM!E53+CHI!E42+NMM!E41+PPA!E42+FBT!E22+TRE!E22+MAE!E22+TEL!E22+WWP!E22+OIS!E22</f>
        <v>149.51272570937235</v>
      </c>
      <c r="F41" s="204">
        <f>ISI!F37+NFM!F53+CHI!F42+NMM!F41+PPA!F42+FBT!F22+TRE!F22+MAE!F22+TEL!F22+WWP!F22+OIS!F22</f>
        <v>154.3947549441101</v>
      </c>
      <c r="G41" s="204">
        <f>ISI!G37+NFM!G53+CHI!G42+NMM!G41+PPA!G42+FBT!G22+TRE!G22+MAE!G22+TEL!G22+WWP!G22+OIS!G22</f>
        <v>148.92992261392942</v>
      </c>
      <c r="H41" s="204">
        <f>ISI!H37+NFM!H53+CHI!H42+NMM!H41+PPA!H42+FBT!H22+TRE!H22+MAE!H22+TEL!H22+WWP!H22+OIS!H22</f>
        <v>137.70662080825454</v>
      </c>
      <c r="I41" s="204">
        <f>ISI!I37+NFM!I53+CHI!I42+NMM!I41+PPA!I42+FBT!I22+TRE!I22+MAE!I22+TEL!I22+WWP!I22+OIS!I22</f>
        <v>131.75932932072223</v>
      </c>
      <c r="J41" s="204">
        <f>ISI!J37+NFM!J53+CHI!J42+NMM!J41+PPA!J42+FBT!J22+TRE!J22+MAE!J22+TEL!J22+WWP!J22+OIS!J22</f>
        <v>114.93258813413584</v>
      </c>
      <c r="K41" s="204">
        <f>ISI!K37+NFM!K53+CHI!K42+NMM!K41+PPA!K42+FBT!K22+TRE!K22+MAE!K22+TEL!K22+WWP!K22+OIS!K22</f>
        <v>85.736113499570081</v>
      </c>
      <c r="L41" s="204">
        <f>ISI!L37+NFM!L53+CHI!L42+NMM!L41+PPA!L42+FBT!L22+TRE!L22+MAE!L22+TEL!L22+WWP!L22+OIS!L22</f>
        <v>165.7375752364575</v>
      </c>
      <c r="M41" s="204">
        <f>ISI!M37+NFM!M53+CHI!M42+NMM!M41+PPA!M42+FBT!M22+TRE!M22+MAE!M22+TEL!M22+WWP!M22+OIS!M22</f>
        <v>134.29346517626831</v>
      </c>
      <c r="N41" s="204">
        <f>ISI!N37+NFM!N53+CHI!N42+NMM!N41+PPA!N42+FBT!N22+TRE!N22+MAE!N22+TEL!N22+WWP!N22+OIS!N22</f>
        <v>118.77807394668957</v>
      </c>
      <c r="O41" s="204">
        <f>ISI!O37+NFM!O53+CHI!O42+NMM!O41+PPA!O42+FBT!O22+TRE!O22+MAE!O22+TEL!O22+WWP!O22+OIS!O22</f>
        <v>117.06792777300086</v>
      </c>
      <c r="P41" s="204">
        <f>ISI!P37+NFM!P53+CHI!P42+NMM!P41+PPA!P42+FBT!P22+TRE!P22+MAE!P22+TEL!P22+WWP!P22+OIS!P22</f>
        <v>120.52880481513324</v>
      </c>
      <c r="Q41" s="204">
        <f>ISI!Q37+NFM!Q53+CHI!Q42+NMM!Q41+PPA!Q42+FBT!Q22+TRE!Q22+MAE!Q22+TEL!Q22+WWP!Q22+OIS!Q22</f>
        <v>134.99088564058462</v>
      </c>
      <c r="R41" s="204">
        <f>ISI!R37+NFM!R53+CHI!R42+NMM!R41+PPA!R42+FBT!R22+TRE!R22+MAE!R22+TEL!R22+WWP!R22+OIS!R22</f>
        <v>144.47308684436803</v>
      </c>
      <c r="S41" s="204">
        <f>ISI!S37+NFM!S53+CHI!S42+NMM!S41+PPA!S42+FBT!S22+TRE!S22+MAE!S22+TEL!S22+WWP!S22+OIS!S22</f>
        <v>122.14815133276011</v>
      </c>
      <c r="T41" s="204">
        <f>ISI!T37+NFM!T53+CHI!T42+NMM!T41+PPA!T42+FBT!T22+TRE!T22+MAE!T22+TEL!T22+WWP!T22+OIS!T22</f>
        <v>139.5051590713671</v>
      </c>
      <c r="U41" s="204">
        <f>ISI!U37+NFM!U53+CHI!U42+NMM!U41+PPA!U42+FBT!U22+TRE!U22+MAE!U22+TEL!U22+WWP!U22+OIS!U22</f>
        <v>137.31487532244196</v>
      </c>
      <c r="V41" s="204">
        <f>ISI!V37+NFM!V53+CHI!V42+NMM!V41+PPA!V42+FBT!V22+TRE!V22+MAE!V22+TEL!V22+WWP!V22+OIS!V22</f>
        <v>126.76268271711089</v>
      </c>
      <c r="W41" s="204">
        <f>ISI!W37+NFM!W53+CHI!W42+NMM!W41+PPA!W42+FBT!W22+TRE!W22+MAE!W22+TEL!W22+WWP!W22+OIS!W22</f>
        <v>143.62519346517621</v>
      </c>
      <c r="X41" s="204">
        <f>ISI!X37+NFM!X53+CHI!X42+NMM!X41+PPA!X42+FBT!X22+TRE!X22+MAE!X22+TEL!X22+WWP!X22+OIS!X22</f>
        <v>125.52063628546865</v>
      </c>
      <c r="Y41" s="204">
        <f>ISI!Y37+NFM!Y53+CHI!Y42+NMM!Y41+PPA!Y42+FBT!Y22+TRE!Y22+MAE!Y22+TEL!Y22+WWP!Y22+OIS!Y22</f>
        <v>122.40369733447979</v>
      </c>
    </row>
    <row r="42" spans="1:25" ht="12" customHeight="1" x14ac:dyDescent="0.25">
      <c r="A42" s="19" t="s">
        <v>37</v>
      </c>
      <c r="B42" s="205">
        <f t="shared" ref="B42:Y42" si="3">SUM(B43:B48)</f>
        <v>3406.6350816852969</v>
      </c>
      <c r="C42" s="205">
        <f t="shared" si="3"/>
        <v>3138.793207222699</v>
      </c>
      <c r="D42" s="205">
        <f t="shared" si="3"/>
        <v>3254.1796216680996</v>
      </c>
      <c r="E42" s="205">
        <f t="shared" si="3"/>
        <v>3198.5527944969904</v>
      </c>
      <c r="F42" s="205">
        <f t="shared" si="3"/>
        <v>3355.8565778159928</v>
      </c>
      <c r="G42" s="205">
        <f t="shared" si="3"/>
        <v>2963.3133276010312</v>
      </c>
      <c r="H42" s="205">
        <f t="shared" si="3"/>
        <v>3415.4724849527083</v>
      </c>
      <c r="I42" s="205">
        <f t="shared" si="3"/>
        <v>3437.2073946689588</v>
      </c>
      <c r="J42" s="205">
        <f t="shared" si="3"/>
        <v>3261.4885640584703</v>
      </c>
      <c r="K42" s="205">
        <f t="shared" si="3"/>
        <v>2631.0169389509879</v>
      </c>
      <c r="L42" s="205">
        <f t="shared" si="3"/>
        <v>3019.1114359415292</v>
      </c>
      <c r="M42" s="205">
        <f t="shared" si="3"/>
        <v>3085.9902222349556</v>
      </c>
      <c r="N42" s="205">
        <f t="shared" si="3"/>
        <v>3161.8596888843758</v>
      </c>
      <c r="O42" s="205">
        <f t="shared" si="3"/>
        <v>3265.5817681563713</v>
      </c>
      <c r="P42" s="205">
        <f t="shared" si="3"/>
        <v>3437.083986003126</v>
      </c>
      <c r="Q42" s="205">
        <f t="shared" si="3"/>
        <v>3502.1447074442517</v>
      </c>
      <c r="R42" s="205">
        <f t="shared" si="3"/>
        <v>3722.6468377280062</v>
      </c>
      <c r="S42" s="205">
        <f t="shared" si="3"/>
        <v>3949.1009397819398</v>
      </c>
      <c r="T42" s="205">
        <f t="shared" si="3"/>
        <v>4194.3394768989974</v>
      </c>
      <c r="U42" s="205">
        <f t="shared" si="3"/>
        <v>4287.2459921195687</v>
      </c>
      <c r="V42" s="205">
        <f t="shared" si="3"/>
        <v>3994.5288343319144</v>
      </c>
      <c r="W42" s="205">
        <f t="shared" si="3"/>
        <v>4169.5659144885212</v>
      </c>
      <c r="X42" s="205">
        <f t="shared" si="3"/>
        <v>3605.2712388165965</v>
      </c>
      <c r="Y42" s="205">
        <f t="shared" si="3"/>
        <v>3622.4862518169957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3404.0794496990543</v>
      </c>
      <c r="C43" s="204">
        <f>ISI!C39+NFM!C55+CHI!C44+NMM!C43+PPA!C44+FBT!C24+TRE!C24+MAE!C24+TEL!C24+WWP!C24+OIS!C24</f>
        <v>3136.2136715391221</v>
      </c>
      <c r="D43" s="204">
        <f>ISI!D39+NFM!D55+CHI!D44+NMM!D43+PPA!D44+FBT!D24+TRE!D24+MAE!D24+TEL!D24+WWP!D24+OIS!D24</f>
        <v>3251.6000859845226</v>
      </c>
      <c r="E43" s="204">
        <f>ISI!E39+NFM!E55+CHI!E44+NMM!E43+PPA!E44+FBT!E24+TRE!E24+MAE!E24+TEL!E24+WWP!E24+OIS!E24</f>
        <v>3195.9732588134134</v>
      </c>
      <c r="F43" s="204">
        <f>ISI!F39+NFM!F55+CHI!F44+NMM!F43+PPA!F44+FBT!F24+TRE!F24+MAE!F24+TEL!F24+WWP!F24+OIS!F24</f>
        <v>3353.1815133276004</v>
      </c>
      <c r="G43" s="204">
        <f>ISI!G39+NFM!G55+CHI!G44+NMM!G43+PPA!G44+FBT!G24+TRE!G24+MAE!G24+TEL!G24+WWP!G24+OIS!G24</f>
        <v>2960.6382631126389</v>
      </c>
      <c r="H43" s="204">
        <f>ISI!H39+NFM!H55+CHI!H44+NMM!H43+PPA!H44+FBT!H24+TRE!H24+MAE!H24+TEL!H24+WWP!H24+OIS!H24</f>
        <v>3412.7735167669816</v>
      </c>
      <c r="I43" s="204">
        <f>ISI!I39+NFM!I55+CHI!I44+NMM!I43+PPA!I44+FBT!I24+TRE!I24+MAE!I24+TEL!I24+WWP!I24+OIS!I24</f>
        <v>3433.4336199484087</v>
      </c>
      <c r="J43" s="204">
        <f>ISI!J39+NFM!J55+CHI!J44+NMM!J43+PPA!J44+FBT!J24+TRE!J24+MAE!J24+TEL!J24+WWP!J24+OIS!J24</f>
        <v>3257.6908856405853</v>
      </c>
      <c r="K43" s="204">
        <f>ISI!K39+NFM!K55+CHI!K44+NMM!K43+PPA!K44+FBT!K24+TRE!K24+MAE!K24+TEL!K24+WWP!K24+OIS!K24</f>
        <v>2623.7222699914009</v>
      </c>
      <c r="L43" s="204">
        <f>ISI!L39+NFM!L55+CHI!L44+NMM!L43+PPA!L44+FBT!L24+TRE!L24+MAE!L24+TEL!L24+WWP!L24+OIS!L24</f>
        <v>3008.8374032674105</v>
      </c>
      <c r="M43" s="204">
        <f>ISI!M39+NFM!M55+CHI!M44+NMM!M43+PPA!M44+FBT!M24+TRE!M24+MAE!M24+TEL!M24+WWP!M24+OIS!M24</f>
        <v>3076.9802235597595</v>
      </c>
      <c r="N43" s="204">
        <f>ISI!N39+NFM!N55+CHI!N44+NMM!N43+PPA!N44+FBT!N24+TRE!N24+MAE!N24+TEL!N24+WWP!N24+OIS!N24</f>
        <v>3155.4650042992266</v>
      </c>
      <c r="O43" s="204">
        <f>ISI!O39+NFM!O55+CHI!O44+NMM!O43+PPA!O44+FBT!O24+TRE!O24+MAE!O24+TEL!O24+WWP!O24+OIS!O24</f>
        <v>3259.6494411006006</v>
      </c>
      <c r="P43" s="204">
        <f>ISI!P39+NFM!P55+CHI!P44+NMM!P43+PPA!P44+FBT!P24+TRE!P24+MAE!P24+TEL!P24+WWP!P24+OIS!P24</f>
        <v>3431.4272570937233</v>
      </c>
      <c r="Q43" s="204">
        <f>ISI!Q39+NFM!Q55+CHI!Q44+NMM!Q43+PPA!Q44+FBT!Q24+TRE!Q24+MAE!Q24+TEL!Q24+WWP!Q24+OIS!Q24</f>
        <v>3495.5096302665511</v>
      </c>
      <c r="R43" s="204">
        <f>ISI!R39+NFM!R55+CHI!R44+NMM!R43+PPA!R44+FBT!R24+TRE!R24+MAE!R24+TEL!R24+WWP!R24+OIS!R24</f>
        <v>3714.3643164230439</v>
      </c>
      <c r="S43" s="204">
        <f>ISI!S39+NFM!S55+CHI!S44+NMM!S43+PPA!S44+FBT!S24+TRE!S24+MAE!S24+TEL!S24+WWP!S24+OIS!S24</f>
        <v>3891.157867583835</v>
      </c>
      <c r="T43" s="204">
        <f>ISI!T39+NFM!T55+CHI!T44+NMM!T43+PPA!T44+FBT!T24+TRE!T24+MAE!T24+TEL!T24+WWP!T24+OIS!T24</f>
        <v>4122.3847807394659</v>
      </c>
      <c r="U43" s="204">
        <f>ISI!U39+NFM!U55+CHI!U44+NMM!U43+PPA!U44+FBT!U24+TRE!U24+MAE!U24+TEL!U24+WWP!U24+OIS!U24</f>
        <v>4206.7210662080815</v>
      </c>
      <c r="V43" s="204">
        <f>ISI!V39+NFM!V55+CHI!V44+NMM!V43+PPA!V44+FBT!V24+TRE!V24+MAE!V24+TEL!V24+WWP!V24+OIS!V24</f>
        <v>3923.0438521066208</v>
      </c>
      <c r="W43" s="204">
        <f>ISI!W39+NFM!W55+CHI!W44+NMM!W43+PPA!W44+FBT!W24+TRE!W24+MAE!W24+TEL!W24+WWP!W24+OIS!W24</f>
        <v>4073.7078245915718</v>
      </c>
      <c r="X43" s="204">
        <f>ISI!X39+NFM!X55+CHI!X44+NMM!X43+PPA!X44+FBT!X24+TRE!X24+MAE!X24+TEL!X24+WWP!X24+OIS!X24</f>
        <v>3508.8852966466029</v>
      </c>
      <c r="Y43" s="204">
        <f>ISI!Y39+NFM!Y55+CHI!Y44+NMM!Y43+PPA!Y44+FBT!Y24+TRE!Y24+MAE!Y24+TEL!Y24+WWP!Y24+OIS!Y24</f>
        <v>3521.6871023215817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2.5556319862424757</v>
      </c>
      <c r="C44" s="204">
        <f>ISI!C40+NFM!C56+CHI!C45+NMM!C44+PPA!C45+FBT!C25+TRE!C25+MAE!C25+TEL!C25+WWP!C25+OIS!C25</f>
        <v>2.5795356835769554</v>
      </c>
      <c r="D44" s="204">
        <f>ISI!D40+NFM!D56+CHI!D45+NMM!D44+PPA!D45+FBT!D25+TRE!D25+MAE!D25+TEL!D25+WWP!D25+OIS!D25</f>
        <v>2.5795356835769554</v>
      </c>
      <c r="E44" s="204">
        <f>ISI!E40+NFM!E56+CHI!E45+NMM!E44+PPA!E45+FBT!E25+TRE!E25+MAE!E25+TEL!E25+WWP!E25+OIS!E25</f>
        <v>2.5795356835769554</v>
      </c>
      <c r="F44" s="204">
        <f>ISI!F40+NFM!F56+CHI!F45+NMM!F44+PPA!F45+FBT!F25+TRE!F25+MAE!F25+TEL!F25+WWP!F25+OIS!F25</f>
        <v>2.6750644883920884</v>
      </c>
      <c r="G44" s="204">
        <f>ISI!G40+NFM!G56+CHI!G45+NMM!G44+PPA!G45+FBT!G25+TRE!G25+MAE!G25+TEL!G25+WWP!G25+OIS!G25</f>
        <v>2.6750644883920884</v>
      </c>
      <c r="H44" s="204">
        <f>ISI!H40+NFM!H56+CHI!H45+NMM!H44+PPA!H45+FBT!H25+TRE!H25+MAE!H25+TEL!H25+WWP!H25+OIS!H25</f>
        <v>2.6989681857265686</v>
      </c>
      <c r="I44" s="204">
        <f>ISI!I40+NFM!I56+CHI!I45+NMM!I44+PPA!I45+FBT!I25+TRE!I25+MAE!I25+TEL!I25+WWP!I25+OIS!I25</f>
        <v>3.7737747205503003</v>
      </c>
      <c r="J44" s="204">
        <f>ISI!J40+NFM!J56+CHI!J45+NMM!J44+PPA!J45+FBT!J25+TRE!J25+MAE!J25+TEL!J25+WWP!J25+OIS!J25</f>
        <v>3.79767841788478</v>
      </c>
      <c r="K44" s="204">
        <f>ISI!K40+NFM!K56+CHI!K45+NMM!K44+PPA!K45+FBT!K25+TRE!K25+MAE!K25+TEL!K25+WWP!K25+OIS!K25</f>
        <v>2.8422184006878757</v>
      </c>
      <c r="L44" s="204">
        <f>ISI!L40+NFM!L56+CHI!L45+NMM!L44+PPA!L45+FBT!L25+TRE!L25+MAE!L25+TEL!L25+WWP!L25+OIS!L25</f>
        <v>2.9140154772141011</v>
      </c>
      <c r="M44" s="204">
        <f>ISI!M40+NFM!M56+CHI!M45+NMM!M44+PPA!M45+FBT!M25+TRE!M25+MAE!M25+TEL!M25+WWP!M25+OIS!M25</f>
        <v>3.0911680647057036</v>
      </c>
      <c r="N44" s="204">
        <f>ISI!N40+NFM!N56+CHI!N45+NMM!N44+PPA!N45+FBT!N25+TRE!N25+MAE!N25+TEL!N25+WWP!N25+OIS!N25</f>
        <v>4.0774876805921405</v>
      </c>
      <c r="O44" s="204">
        <f>ISI!O40+NFM!O56+CHI!O45+NMM!O44+PPA!O45+FBT!O25+TRE!O25+MAE!O25+TEL!O25+WWP!O25+OIS!O25</f>
        <v>5.852705387670829</v>
      </c>
      <c r="P44" s="204">
        <f>ISI!P40+NFM!P56+CHI!P45+NMM!P44+PPA!P45+FBT!P25+TRE!P25+MAE!P25+TEL!P25+WWP!P25+OIS!P25</f>
        <v>5.5625758569521864</v>
      </c>
      <c r="Q44" s="204">
        <f>ISI!Q40+NFM!Q56+CHI!Q45+NMM!Q44+PPA!Q45+FBT!Q25+TRE!Q25+MAE!Q25+TEL!Q25+WWP!Q25+OIS!Q25</f>
        <v>5.8469430418449511</v>
      </c>
      <c r="R44" s="204">
        <f>ISI!R40+NFM!R56+CHI!R45+NMM!R44+PPA!R45+FBT!R25+TRE!R25+MAE!R25+TEL!R25+WWP!R25+OIS!R25</f>
        <v>6.6447740994593936</v>
      </c>
      <c r="S44" s="204">
        <f>ISI!S40+NFM!S56+CHI!S45+NMM!S44+PPA!S45+FBT!S25+TRE!S25+MAE!S25+TEL!S25+WWP!S25+OIS!S25</f>
        <v>53.736279420804877</v>
      </c>
      <c r="T44" s="204">
        <f>ISI!T40+NFM!T56+CHI!T45+NMM!T44+PPA!T45+FBT!T25+TRE!T25+MAE!T25+TEL!T25+WWP!T25+OIS!T25</f>
        <v>67.891239581714913</v>
      </c>
      <c r="U44" s="204">
        <f>ISI!U40+NFM!U56+CHI!U45+NMM!U44+PPA!U45+FBT!U25+TRE!U25+MAE!U25+TEL!U25+WWP!U25+OIS!U25</f>
        <v>79.705923331951084</v>
      </c>
      <c r="V44" s="204">
        <f>ISI!V40+NFM!V56+CHI!V45+NMM!V44+PPA!V45+FBT!V25+TRE!V25+MAE!V25+TEL!V25+WWP!V25+OIS!V25</f>
        <v>71.281026937245286</v>
      </c>
      <c r="W44" s="204">
        <f>ISI!W40+NFM!W56+CHI!W45+NMM!W44+PPA!W45+FBT!W25+TRE!W25+MAE!W25+TEL!W25+WWP!W25+OIS!W25</f>
        <v>81.716559372444365</v>
      </c>
      <c r="X44" s="204">
        <f>ISI!X40+NFM!X56+CHI!X45+NMM!X44+PPA!X45+FBT!X25+TRE!X25+MAE!X25+TEL!X25+WWP!X25+OIS!X25</f>
        <v>78.301677337663506</v>
      </c>
      <c r="Y44" s="204">
        <f>ISI!Y40+NFM!Y56+CHI!Y45+NMM!Y44+PPA!Y45+FBT!Y25+TRE!Y25+MAE!Y25+TEL!Y25+WWP!Y25+OIS!Y25</f>
        <v>81.718667982086643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4.4524505588993977</v>
      </c>
      <c r="L45" s="204">
        <f>ISI!L41+NFM!L57+CHI!L46+NMM!L45+PPA!L46+FBT!L26+TRE!L26+MAE!L26+TEL!L26+WWP!L26+OIS!L26</f>
        <v>7.3600171969045558</v>
      </c>
      <c r="M45" s="204">
        <f>ISI!M41+NFM!M57+CHI!M46+NMM!M45+PPA!M46+FBT!M26+TRE!M26+MAE!M26+TEL!M26+WWP!M26+OIS!M26</f>
        <v>5.9188306104901116</v>
      </c>
      <c r="N45" s="204">
        <f>ISI!N41+NFM!N57+CHI!N46+NMM!N45+PPA!N46+FBT!N26+TRE!N26+MAE!N26+TEL!N26+WWP!N26+OIS!N26</f>
        <v>2.3171969045571799</v>
      </c>
      <c r="O45" s="204">
        <f>ISI!O41+NFM!O57+CHI!O46+NMM!O45+PPA!O46+FBT!O26+TRE!O26+MAE!O26+TEL!O26+WWP!O26+OIS!O26</f>
        <v>7.9621668099742041E-2</v>
      </c>
      <c r="P45" s="204">
        <f>ISI!P41+NFM!P57+CHI!P46+NMM!P45+PPA!P46+FBT!P26+TRE!P26+MAE!P26+TEL!P26+WWP!P26+OIS!P26</f>
        <v>9.4153052450558897E-2</v>
      </c>
      <c r="Q45" s="204">
        <f>ISI!Q41+NFM!Q57+CHI!Q46+NMM!Q45+PPA!Q46+FBT!Q26+TRE!Q26+MAE!Q26+TEL!Q26+WWP!Q26+OIS!Q26</f>
        <v>0.78813413585554593</v>
      </c>
      <c r="R45" s="204">
        <f>ISI!R41+NFM!R57+CHI!R46+NMM!R45+PPA!R46+FBT!R26+TRE!R26+MAE!R26+TEL!R26+WWP!R26+OIS!R26</f>
        <v>1.6377472055030098</v>
      </c>
      <c r="S45" s="204">
        <f>ISI!S41+NFM!S57+CHI!S46+NMM!S45+PPA!S46+FBT!S26+TRE!S26+MAE!S26+TEL!S26+WWP!S26+OIS!S26</f>
        <v>4.2067927773000857</v>
      </c>
      <c r="T45" s="204">
        <f>ISI!T41+NFM!T57+CHI!T46+NMM!T45+PPA!T46+FBT!T26+TRE!T26+MAE!T26+TEL!T26+WWP!T26+OIS!T26</f>
        <v>4.0634565778159928</v>
      </c>
      <c r="U45" s="204">
        <f>ISI!U41+NFM!U57+CHI!U46+NMM!U45+PPA!U46+FBT!U26+TRE!U26+MAE!U26+TEL!U26+WWP!U26+OIS!U26</f>
        <v>0.81900257953568345</v>
      </c>
      <c r="V45" s="204">
        <f>ISI!V41+NFM!V57+CHI!V46+NMM!V45+PPA!V46+FBT!V26+TRE!V26+MAE!V26+TEL!V26+WWP!V26+OIS!V26</f>
        <v>0.20395528804815127</v>
      </c>
      <c r="W45" s="204">
        <f>ISI!W41+NFM!W57+CHI!W46+NMM!W45+PPA!W46+FBT!W26+TRE!W26+MAE!W26+TEL!W26+WWP!W26+OIS!W26</f>
        <v>14.141530524505587</v>
      </c>
      <c r="X45" s="204">
        <f>ISI!X41+NFM!X57+CHI!X46+NMM!X45+PPA!X46+FBT!X26+TRE!X26+MAE!X26+TEL!X26+WWP!X26+OIS!X26</f>
        <v>18.084264832330177</v>
      </c>
      <c r="Y45" s="204">
        <f>ISI!Y41+NFM!Y57+CHI!Y46+NMM!Y45+PPA!Y46+FBT!Y26+TRE!Y26+MAE!Y26+TEL!Y26+WWP!Y26+OIS!Y26</f>
        <v>19.080481513327598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1231.7521926053309</v>
      </c>
      <c r="C49" s="206">
        <f>ISI!C45+NFM!C61+CHI!C50+NMM!C49+PPA!C50+FBT!C30+TRE!C30+MAE!C30+TEL!C30+WWP!C30+OIS!C30</f>
        <v>1255.278503869303</v>
      </c>
      <c r="D49" s="206">
        <f>ISI!D45+NFM!D61+CHI!D50+NMM!D49+PPA!D50+FBT!D30+TRE!D30+MAE!D30+TEL!D30+WWP!D30+OIS!D30</f>
        <v>1609.43920894239</v>
      </c>
      <c r="E49" s="206">
        <f>ISI!E45+NFM!E61+CHI!E50+NMM!E49+PPA!E50+FBT!E30+TRE!E30+MAE!E30+TEL!E30+WWP!E30+OIS!E30</f>
        <v>1639.43826311264</v>
      </c>
      <c r="F49" s="206">
        <f>ISI!F45+NFM!F61+CHI!F50+NMM!F49+PPA!F50+FBT!F30+TRE!F30+MAE!F30+TEL!F30+WWP!F30+OIS!F30</f>
        <v>1626.874978503869</v>
      </c>
      <c r="G49" s="206">
        <f>ISI!G45+NFM!G61+CHI!G50+NMM!G49+PPA!G50+FBT!G30+TRE!G30+MAE!G30+TEL!G30+WWP!G30+OIS!G30</f>
        <v>1539.9828030954429</v>
      </c>
      <c r="H49" s="206">
        <f>ISI!H45+NFM!H61+CHI!H50+NMM!H49+PPA!H50+FBT!H30+TRE!H30+MAE!H30+TEL!H30+WWP!H30+OIS!H30</f>
        <v>1735.908082545142</v>
      </c>
      <c r="I49" s="206">
        <f>ISI!I45+NFM!I61+CHI!I50+NMM!I49+PPA!I50+FBT!I30+TRE!I30+MAE!I30+TEL!I30+WWP!I30+OIS!I30</f>
        <v>1520.2540842648323</v>
      </c>
      <c r="J49" s="206">
        <f>ISI!J45+NFM!J61+CHI!J50+NMM!J49+PPA!J50+FBT!J30+TRE!J30+MAE!J30+TEL!J30+WWP!J30+OIS!J30</f>
        <v>1508.5029234737744</v>
      </c>
      <c r="K49" s="206">
        <f>ISI!K45+NFM!K61+CHI!K50+NMM!K49+PPA!K50+FBT!K30+TRE!K30+MAE!K30+TEL!K30+WWP!K30+OIS!K30</f>
        <v>1332.0913155631986</v>
      </c>
      <c r="L49" s="206">
        <f>ISI!L45+NFM!L61+CHI!L50+NMM!L49+PPA!L50+FBT!L30+TRE!L30+MAE!L30+TEL!L30+WWP!L30+OIS!L30</f>
        <v>1572.418142734308</v>
      </c>
      <c r="M49" s="206">
        <f>ISI!M45+NFM!M61+CHI!M50+NMM!M49+PPA!M50+FBT!M30+TRE!M30+MAE!M30+TEL!M30+WWP!M30+OIS!M30</f>
        <v>1517.8895098882197</v>
      </c>
      <c r="N49" s="206">
        <f>ISI!N45+NFM!N61+CHI!N50+NMM!N49+PPA!N50+FBT!N30+TRE!N30+MAE!N30+TEL!N30+WWP!N30+OIS!N30</f>
        <v>1503.128804815133</v>
      </c>
      <c r="O49" s="206">
        <f>ISI!O45+NFM!O61+CHI!O50+NMM!O49+PPA!O50+FBT!O30+TRE!O30+MAE!O30+TEL!O30+WWP!O30+OIS!O30</f>
        <v>1412.1048151332757</v>
      </c>
      <c r="P49" s="206">
        <f>ISI!P45+NFM!P61+CHI!P50+NMM!P49+PPA!P50+FBT!P30+TRE!P30+MAE!P30+TEL!P30+WWP!P30+OIS!P30</f>
        <v>1262.8498710232157</v>
      </c>
      <c r="Q49" s="206">
        <f>ISI!Q45+NFM!Q61+CHI!Q50+NMM!Q49+PPA!Q50+FBT!Q30+TRE!Q30+MAE!Q30+TEL!Q30+WWP!Q30+OIS!Q30</f>
        <v>1265.3578675838348</v>
      </c>
      <c r="R49" s="206">
        <f>ISI!R45+NFM!R61+CHI!R50+NMM!R49+PPA!R50+FBT!R30+TRE!R30+MAE!R30+TEL!R30+WWP!R30+OIS!R30</f>
        <v>1310.7146173688736</v>
      </c>
      <c r="S49" s="206">
        <f>ISI!S45+NFM!S61+CHI!S50+NMM!S49+PPA!S50+FBT!S30+TRE!S30+MAE!S30+TEL!S30+WWP!S30+OIS!S30</f>
        <v>1261.2496130696472</v>
      </c>
      <c r="T49" s="206">
        <f>ISI!T45+NFM!T61+CHI!T50+NMM!T49+PPA!T50+FBT!T30+TRE!T30+MAE!T30+TEL!T30+WWP!T30+OIS!T30</f>
        <v>1272.2842648323301</v>
      </c>
      <c r="U49" s="206">
        <f>ISI!U45+NFM!U61+CHI!U50+NMM!U49+PPA!U50+FBT!U30+TRE!U30+MAE!U30+TEL!U30+WWP!U30+OIS!U30</f>
        <v>1238.9412725709374</v>
      </c>
      <c r="V49" s="206">
        <f>ISI!V45+NFM!V61+CHI!V50+NMM!V49+PPA!V50+FBT!V30+TRE!V30+MAE!V30+TEL!V30+WWP!V30+OIS!V30</f>
        <v>1176.1010318142735</v>
      </c>
      <c r="W49" s="206">
        <f>ISI!W45+NFM!W61+CHI!W50+NMM!W49+PPA!W50+FBT!W30+TRE!W30+MAE!W30+TEL!W30+WWP!W30+OIS!W30</f>
        <v>1262.587188306105</v>
      </c>
      <c r="X49" s="206">
        <f>ISI!X45+NFM!X61+CHI!X50+NMM!X49+PPA!X50+FBT!X30+TRE!X30+MAE!X30+TEL!X30+WWP!X30+OIS!X30</f>
        <v>1256.6160791057609</v>
      </c>
      <c r="Y49" s="206">
        <f>ISI!Y45+NFM!Y61+CHI!Y50+NMM!Y49+PPA!Y50+FBT!Y30+TRE!Y30+MAE!Y30+TEL!Y30+WWP!Y30+OIS!Y30</f>
        <v>1190.6944969905414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3688.5640584694747</v>
      </c>
      <c r="C50" s="207">
        <f>ISI!C46+NFM!C62+CHI!C51+NMM!C50+PPA!C51+FBT!C31+TRE!C31+MAE!C31+TEL!C31+WWP!C31+OIS!C31</f>
        <v>3651.4187446259671</v>
      </c>
      <c r="D50" s="207">
        <f>ISI!D46+NFM!D62+CHI!D51+NMM!D50+PPA!D51+FBT!D31+TRE!D31+MAE!D31+TEL!D31+WWP!D31+OIS!D31</f>
        <v>3753.7403267411864</v>
      </c>
      <c r="E50" s="207">
        <f>ISI!E46+NFM!E62+CHI!E51+NMM!E50+PPA!E51+FBT!E31+TRE!E31+MAE!E31+TEL!E31+WWP!E31+OIS!E31</f>
        <v>3809.2863284608766</v>
      </c>
      <c r="F50" s="207">
        <f>ISI!F46+NFM!F62+CHI!F51+NMM!F50+PPA!F51+FBT!F31+TRE!F31+MAE!F31+TEL!F31+WWP!F31+OIS!F31</f>
        <v>3964.8323301805667</v>
      </c>
      <c r="G50" s="207">
        <f>ISI!G46+NFM!G62+CHI!G51+NMM!G50+PPA!G51+FBT!G31+TRE!G31+MAE!G31+TEL!G31+WWP!G31+OIS!G31</f>
        <v>3702.1496130696464</v>
      </c>
      <c r="H50" s="207">
        <f>ISI!H46+NFM!H62+CHI!H51+NMM!H50+PPA!H51+FBT!H31+TRE!H31+MAE!H31+TEL!H31+WWP!H31+OIS!H31</f>
        <v>4056.3198624247634</v>
      </c>
      <c r="I50" s="207">
        <f>ISI!I46+NFM!I62+CHI!I51+NMM!I50+PPA!I51+FBT!I31+TRE!I31+MAE!I31+TEL!I31+WWP!I31+OIS!I31</f>
        <v>4020.8942390369734</v>
      </c>
      <c r="J50" s="207">
        <f>ISI!J46+NFM!J62+CHI!J51+NMM!J50+PPA!J51+FBT!J31+TRE!J31+MAE!J31+TEL!J31+WWP!J31+OIS!J31</f>
        <v>3714.7033533963877</v>
      </c>
      <c r="K50" s="207">
        <f>ISI!K46+NFM!K62+CHI!K51+NMM!K50+PPA!K51+FBT!K31+TRE!K31+MAE!K31+TEL!K31+WWP!K31+OIS!K31</f>
        <v>3109.5442820292342</v>
      </c>
      <c r="L50" s="207">
        <f>ISI!L46+NFM!L62+CHI!L51+NMM!L50+PPA!L51+FBT!L31+TRE!L31+MAE!L31+TEL!L31+WWP!L31+OIS!L31</f>
        <v>3470.3353396388652</v>
      </c>
      <c r="M50" s="207">
        <f>ISI!M46+NFM!M62+CHI!M51+NMM!M50+PPA!M51+FBT!M31+TRE!M31+MAE!M31+TEL!M31+WWP!M31+OIS!M31</f>
        <v>3374.1186586414442</v>
      </c>
      <c r="N50" s="207">
        <f>ISI!N46+NFM!N62+CHI!N51+NMM!N50+PPA!N51+FBT!N31+TRE!N31+MAE!N31+TEL!N31+WWP!N31+OIS!N31</f>
        <v>3281.5993121238171</v>
      </c>
      <c r="O50" s="207">
        <f>ISI!O46+NFM!O62+CHI!O51+NMM!O50+PPA!O51+FBT!O31+TRE!O31+MAE!O31+TEL!O31+WWP!O31+OIS!O31</f>
        <v>3328.0309544282031</v>
      </c>
      <c r="P50" s="207">
        <f>ISI!P46+NFM!P62+CHI!P51+NMM!P50+PPA!P51+FBT!P31+TRE!P31+MAE!P31+TEL!P31+WWP!P31+OIS!P31</f>
        <v>3282.2871883061048</v>
      </c>
      <c r="Q50" s="207">
        <f>ISI!Q46+NFM!Q62+CHI!Q51+NMM!Q50+PPA!Q51+FBT!Q31+TRE!Q31+MAE!Q31+TEL!Q31+WWP!Q31+OIS!Q31</f>
        <v>3258.2115219260527</v>
      </c>
      <c r="R50" s="207">
        <f>ISI!R46+NFM!R62+CHI!R51+NMM!R50+PPA!R51+FBT!R31+TRE!R31+MAE!R31+TEL!R31+WWP!R31+OIS!R31</f>
        <v>3310.6620808254515</v>
      </c>
      <c r="S50" s="207">
        <f>ISI!S46+NFM!S62+CHI!S51+NMM!S50+PPA!S51+FBT!S31+TRE!S31+MAE!S31+TEL!S31+WWP!S31+OIS!S31</f>
        <v>3328.3748925193472</v>
      </c>
      <c r="T50" s="207">
        <f>ISI!T46+NFM!T62+CHI!T51+NMM!T50+PPA!T51+FBT!T31+TRE!T31+MAE!T31+TEL!T31+WWP!T31+OIS!T31</f>
        <v>3395.2708512467757</v>
      </c>
      <c r="U50" s="207">
        <f>ISI!U46+NFM!U62+CHI!U51+NMM!U50+PPA!U51+FBT!U31+TRE!U31+MAE!U31+TEL!U31+WWP!U31+OIS!U31</f>
        <v>3315.8211521926055</v>
      </c>
      <c r="V50" s="207">
        <f>ISI!V46+NFM!V62+CHI!V51+NMM!V50+PPA!V51+FBT!V31+TRE!V31+MAE!V31+TEL!V31+WWP!V31+OIS!V31</f>
        <v>3103.0954428202931</v>
      </c>
      <c r="W50" s="207">
        <f>ISI!W46+NFM!W62+CHI!W51+NMM!W50+PPA!W51+FBT!W31+TRE!W31+MAE!W31+TEL!W31+WWP!W31+OIS!W31</f>
        <v>3276.3542562338775</v>
      </c>
      <c r="X50" s="207">
        <f>ISI!X46+NFM!X62+CHI!X51+NMM!X50+PPA!X51+FBT!X31+TRE!X31+MAE!X31+TEL!X31+WWP!X31+OIS!X31</f>
        <v>2989.337919174548</v>
      </c>
      <c r="Y50" s="207">
        <f>ISI!Y46+NFM!Y62+CHI!Y51+NMM!Y50+PPA!Y51+FBT!Y31+TRE!Y31+MAE!Y31+TEL!Y31+WWP!Y31+OIS!Y31</f>
        <v>2846.5176268271703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11505.218142734308</v>
      </c>
      <c r="C51" s="210">
        <f t="shared" si="4"/>
        <v>11212.657437661223</v>
      </c>
      <c r="D51" s="210">
        <f t="shared" si="4"/>
        <v>11645.899484092864</v>
      </c>
      <c r="E51" s="210">
        <f t="shared" si="4"/>
        <v>11640.971711092005</v>
      </c>
      <c r="F51" s="210">
        <f t="shared" si="4"/>
        <v>11980.655546001719</v>
      </c>
      <c r="G51" s="210">
        <f t="shared" si="4"/>
        <v>11123.589853826308</v>
      </c>
      <c r="H51" s="210">
        <f t="shared" si="4"/>
        <v>12152.85778159931</v>
      </c>
      <c r="I51" s="210">
        <f t="shared" si="4"/>
        <v>11888.17695614789</v>
      </c>
      <c r="J51" s="210">
        <f t="shared" si="4"/>
        <v>11245.535769561475</v>
      </c>
      <c r="K51" s="210">
        <f t="shared" si="4"/>
        <v>9374.2092863284597</v>
      </c>
      <c r="L51" s="210">
        <f t="shared" si="4"/>
        <v>10715.22252794497</v>
      </c>
      <c r="M51" s="210">
        <f t="shared" si="4"/>
        <v>10517.329320722274</v>
      </c>
      <c r="N51" s="210">
        <f t="shared" si="4"/>
        <v>10233.196302665519</v>
      </c>
      <c r="O51" s="210">
        <f t="shared" si="4"/>
        <v>10270.024505588997</v>
      </c>
      <c r="P51" s="210">
        <f t="shared" si="4"/>
        <v>10218.641874462599</v>
      </c>
      <c r="Q51" s="210">
        <f t="shared" si="4"/>
        <v>10156.882201203784</v>
      </c>
      <c r="R51" s="210">
        <f t="shared" si="4"/>
        <v>10500.77368873603</v>
      </c>
      <c r="S51" s="210">
        <f t="shared" si="4"/>
        <v>10699.834823731728</v>
      </c>
      <c r="T51" s="210">
        <f t="shared" si="4"/>
        <v>11038.184178847809</v>
      </c>
      <c r="U51" s="210">
        <f t="shared" si="4"/>
        <v>10980.130438521064</v>
      </c>
      <c r="V51" s="210">
        <f t="shared" si="4"/>
        <v>10257.553826311267</v>
      </c>
      <c r="W51" s="210">
        <f t="shared" si="4"/>
        <v>10760.74815133276</v>
      </c>
      <c r="X51" s="210">
        <f t="shared" si="4"/>
        <v>9736.0466036113485</v>
      </c>
      <c r="Y51" s="210">
        <f t="shared" si="4"/>
        <v>9292.6006018916596</v>
      </c>
    </row>
    <row r="52" spans="1:25" ht="12" customHeight="1" x14ac:dyDescent="0.25">
      <c r="A52" s="17" t="s">
        <v>14</v>
      </c>
      <c r="B52" s="209">
        <f>ISI!B$47</f>
        <v>694.4373172828889</v>
      </c>
      <c r="C52" s="209">
        <f>ISI!C$47</f>
        <v>683.40498710232146</v>
      </c>
      <c r="D52" s="209">
        <f>ISI!D$47</f>
        <v>723.47618228718818</v>
      </c>
      <c r="E52" s="209">
        <f>ISI!E$47</f>
        <v>694.07188306104865</v>
      </c>
      <c r="F52" s="209">
        <f>ISI!F$47</f>
        <v>730.51986242476323</v>
      </c>
      <c r="G52" s="209">
        <f>ISI!G$47</f>
        <v>741.43258813413581</v>
      </c>
      <c r="H52" s="209">
        <f>ISI!H$47</f>
        <v>745.93714531384342</v>
      </c>
      <c r="I52" s="209">
        <f>ISI!I$47</f>
        <v>724.34273430782468</v>
      </c>
      <c r="J52" s="209">
        <f>ISI!J$47</f>
        <v>693.57411865864128</v>
      </c>
      <c r="K52" s="209">
        <f>ISI!K$47</f>
        <v>565.17403267411873</v>
      </c>
      <c r="L52" s="209">
        <f>ISI!L$47</f>
        <v>743.57601031814283</v>
      </c>
      <c r="M52" s="209">
        <f>ISI!M$47</f>
        <v>721.0573516766982</v>
      </c>
      <c r="N52" s="209">
        <f>ISI!N$47</f>
        <v>613.73147033533974</v>
      </c>
      <c r="O52" s="209">
        <f>ISI!O$47</f>
        <v>657.21109200343926</v>
      </c>
      <c r="P52" s="209">
        <f>ISI!P$47</f>
        <v>721.89329320722254</v>
      </c>
      <c r="Q52" s="209">
        <f>ISI!Q$47</f>
        <v>762.27970765262239</v>
      </c>
      <c r="R52" s="209">
        <f>ISI!R$47</f>
        <v>777.67781599312138</v>
      </c>
      <c r="S52" s="209">
        <f>ISI!S$47</f>
        <v>735.0023215821152</v>
      </c>
      <c r="T52" s="209">
        <f>ISI!T$47</f>
        <v>766.24178847807377</v>
      </c>
      <c r="U52" s="209">
        <f>ISI!U$47</f>
        <v>753.89871023215812</v>
      </c>
      <c r="V52" s="209">
        <f>ISI!V$47</f>
        <v>733.97067927772991</v>
      </c>
      <c r="W52" s="209">
        <f>ISI!W$47</f>
        <v>807.08572656921751</v>
      </c>
      <c r="X52" s="209">
        <f>ISI!X$47</f>
        <v>739.72992261392938</v>
      </c>
      <c r="Y52" s="209">
        <f>ISI!Y$47</f>
        <v>699.33886500429901</v>
      </c>
    </row>
    <row r="53" spans="1:25" ht="12" customHeight="1" x14ac:dyDescent="0.25">
      <c r="A53" s="18" t="s">
        <v>43</v>
      </c>
      <c r="B53" s="204">
        <f>ISI!B$48</f>
        <v>593.97742736681425</v>
      </c>
      <c r="C53" s="204">
        <f>ISI!C$48</f>
        <v>593.00600538823767</v>
      </c>
      <c r="D53" s="204">
        <f>ISI!D$48</f>
        <v>624.67774307239722</v>
      </c>
      <c r="E53" s="204">
        <f>ISI!E$48</f>
        <v>565.66136192373415</v>
      </c>
      <c r="F53" s="204">
        <f>ISI!F$48</f>
        <v>583.62753190082844</v>
      </c>
      <c r="G53" s="204">
        <f>ISI!G$48</f>
        <v>598.57025385203167</v>
      </c>
      <c r="H53" s="204">
        <f>ISI!H$48</f>
        <v>591.14808927963043</v>
      </c>
      <c r="I53" s="204">
        <f>ISI!I$48</f>
        <v>588.0301393369316</v>
      </c>
      <c r="J53" s="204">
        <f>ISI!J$48</f>
        <v>566.55787047019703</v>
      </c>
      <c r="K53" s="204">
        <f>ISI!K$48</f>
        <v>469.92370966396828</v>
      </c>
      <c r="L53" s="204">
        <f>ISI!L$48</f>
        <v>598.75461392922773</v>
      </c>
      <c r="M53" s="204">
        <f>ISI!M$48</f>
        <v>575.5081903325738</v>
      </c>
      <c r="N53" s="204">
        <f>ISI!N$48</f>
        <v>456.64004456430212</v>
      </c>
      <c r="O53" s="204">
        <f>ISI!O$48</f>
        <v>503.20301720160091</v>
      </c>
      <c r="P53" s="204">
        <f>ISI!P$48</f>
        <v>572.83842118882478</v>
      </c>
      <c r="Q53" s="204">
        <f>ISI!Q$48</f>
        <v>599.74881332080099</v>
      </c>
      <c r="R53" s="204">
        <f>ISI!R$48</f>
        <v>618.80438728693423</v>
      </c>
      <c r="S53" s="204">
        <f>ISI!S$48</f>
        <v>586.00427602574473</v>
      </c>
      <c r="T53" s="204">
        <f>ISI!T$48</f>
        <v>610.68954918671511</v>
      </c>
      <c r="U53" s="204">
        <f>ISI!U$48</f>
        <v>603.03221312360313</v>
      </c>
      <c r="V53" s="204">
        <f>ISI!V$48</f>
        <v>593.34134196351681</v>
      </c>
      <c r="W53" s="204">
        <f>ISI!W$48</f>
        <v>647.77624256751164</v>
      </c>
      <c r="X53" s="204">
        <f>ISI!X$48</f>
        <v>534.98314677774988</v>
      </c>
      <c r="Y53" s="204">
        <f>ISI!Y$48</f>
        <v>529.60997644478459</v>
      </c>
    </row>
    <row r="54" spans="1:25" ht="12" customHeight="1" x14ac:dyDescent="0.25">
      <c r="A54" s="18" t="s">
        <v>44</v>
      </c>
      <c r="B54" s="204">
        <f>ISI!B$49</f>
        <v>100.4598899160746</v>
      </c>
      <c r="C54" s="204">
        <f>ISI!C$49</f>
        <v>90.398981714083789</v>
      </c>
      <c r="D54" s="204">
        <f>ISI!D$49</f>
        <v>98.798439214790932</v>
      </c>
      <c r="E54" s="204">
        <f>ISI!E$49</f>
        <v>128.4105211373145</v>
      </c>
      <c r="F54" s="204">
        <f>ISI!F$49</f>
        <v>146.89233052393479</v>
      </c>
      <c r="G54" s="204">
        <f>ISI!G$49</f>
        <v>142.86233428210409</v>
      </c>
      <c r="H54" s="204">
        <f>ISI!H$49</f>
        <v>154.78905603421299</v>
      </c>
      <c r="I54" s="204">
        <f>ISI!I$49</f>
        <v>136.31259497089309</v>
      </c>
      <c r="J54" s="204">
        <f>ISI!J$49</f>
        <v>127.01624818844429</v>
      </c>
      <c r="K54" s="204">
        <f>ISI!K$49</f>
        <v>95.250323010150453</v>
      </c>
      <c r="L54" s="204">
        <f>ISI!L$49</f>
        <v>144.8213963889151</v>
      </c>
      <c r="M54" s="204">
        <f>ISI!M$49</f>
        <v>145.5491613441244</v>
      </c>
      <c r="N54" s="204">
        <f>ISI!N$49</f>
        <v>157.09142577103759</v>
      </c>
      <c r="O54" s="204">
        <f>ISI!O$49</f>
        <v>154.00807480183829</v>
      </c>
      <c r="P54" s="204">
        <f>ISI!P$49</f>
        <v>149.05487201839779</v>
      </c>
      <c r="Q54" s="204">
        <f>ISI!Q$49</f>
        <v>162.5308943318214</v>
      </c>
      <c r="R54" s="204">
        <f>ISI!R$49</f>
        <v>158.8734287061871</v>
      </c>
      <c r="S54" s="204">
        <f>ISI!S$49</f>
        <v>148.99804555637041</v>
      </c>
      <c r="T54" s="204">
        <f>ISI!T$49</f>
        <v>155.55223929135869</v>
      </c>
      <c r="U54" s="204">
        <f>ISI!U$49</f>
        <v>150.866497108555</v>
      </c>
      <c r="V54" s="204">
        <f>ISI!V$49</f>
        <v>140.6293373142131</v>
      </c>
      <c r="W54" s="204">
        <f>ISI!W$49</f>
        <v>159.30948400170581</v>
      </c>
      <c r="X54" s="204">
        <f>ISI!X$49</f>
        <v>204.74677583617949</v>
      </c>
      <c r="Y54" s="204">
        <f>ISI!Y$49</f>
        <v>169.72888855951439</v>
      </c>
    </row>
    <row r="55" spans="1:25" ht="12" customHeight="1" x14ac:dyDescent="0.25">
      <c r="A55" s="19" t="s">
        <v>18</v>
      </c>
      <c r="B55" s="205">
        <f>NFM!B$63</f>
        <v>181.24342218400682</v>
      </c>
      <c r="C55" s="205">
        <f>NFM!C$63</f>
        <v>168.76852966466032</v>
      </c>
      <c r="D55" s="205">
        <f>NFM!D$63</f>
        <v>167.10859845227867</v>
      </c>
      <c r="E55" s="205">
        <f>NFM!E$63</f>
        <v>190.32914875322447</v>
      </c>
      <c r="F55" s="205">
        <f>NFM!F$63</f>
        <v>201.15124677558038</v>
      </c>
      <c r="G55" s="205">
        <f>NFM!G$63</f>
        <v>183.5937231298366</v>
      </c>
      <c r="H55" s="205">
        <f>NFM!H$63</f>
        <v>211.3092003439381</v>
      </c>
      <c r="I55" s="205">
        <f>NFM!I$63</f>
        <v>277.80051590713657</v>
      </c>
      <c r="J55" s="205">
        <f>NFM!J$63</f>
        <v>253.57463456577818</v>
      </c>
      <c r="K55" s="205">
        <f>NFM!K$63</f>
        <v>224.86792777300076</v>
      </c>
      <c r="L55" s="205">
        <f>NFM!L$63</f>
        <v>262.55563198624264</v>
      </c>
      <c r="M55" s="205">
        <f>NFM!M$63</f>
        <v>245.24539982803094</v>
      </c>
      <c r="N55" s="205">
        <f>NFM!N$63</f>
        <v>251.62648323301801</v>
      </c>
      <c r="O55" s="205">
        <f>NFM!O$63</f>
        <v>249.68116938950996</v>
      </c>
      <c r="P55" s="205">
        <f>NFM!P$63</f>
        <v>248.32132416165089</v>
      </c>
      <c r="Q55" s="205">
        <f>NFM!Q$63</f>
        <v>252.49260533104041</v>
      </c>
      <c r="R55" s="205">
        <f>NFM!R$63</f>
        <v>254.56792777300083</v>
      </c>
      <c r="S55" s="205">
        <f>NFM!S$63</f>
        <v>250.3165090283749</v>
      </c>
      <c r="T55" s="205">
        <f>NFM!T$63</f>
        <v>260.47755803955278</v>
      </c>
      <c r="U55" s="205">
        <f>NFM!U$63</f>
        <v>250.56010318142739</v>
      </c>
      <c r="V55" s="205">
        <f>NFM!V$63</f>
        <v>252.30051590713671</v>
      </c>
      <c r="W55" s="205">
        <f>NFM!W$63</f>
        <v>245.08245915735168</v>
      </c>
      <c r="X55" s="205">
        <f>NFM!X$63</f>
        <v>241.14204643164226</v>
      </c>
      <c r="Y55" s="205">
        <f>NFM!Y$63</f>
        <v>234.44815133276009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4.7733171616099286</v>
      </c>
      <c r="C57" s="204">
        <f>NFM!C$65</f>
        <v>3.2249693860298092</v>
      </c>
      <c r="D57" s="204">
        <f>NFM!D$65</f>
        <v>2.9299614410112822</v>
      </c>
      <c r="E57" s="204">
        <f>NFM!E$65</f>
        <v>3.3722550676164702</v>
      </c>
      <c r="F57" s="204">
        <f>NFM!F$65</f>
        <v>4.1958426305080812</v>
      </c>
      <c r="G57" s="204">
        <f>NFM!G$65</f>
        <v>3.5764985575786259</v>
      </c>
      <c r="H57" s="204">
        <f>NFM!H$65</f>
        <v>4.1408495247292034</v>
      </c>
      <c r="I57" s="204">
        <f>NFM!I$65</f>
        <v>5.9840543648814091</v>
      </c>
      <c r="J57" s="204">
        <f>NFM!J$65</f>
        <v>5.8051476712649972</v>
      </c>
      <c r="K57" s="204">
        <f>NFM!K$65</f>
        <v>2.0372987813079519</v>
      </c>
      <c r="L57" s="204">
        <f>NFM!L$65</f>
        <v>2.7785822849768089</v>
      </c>
      <c r="M57" s="204">
        <f>NFM!M$65</f>
        <v>2.371048559076931</v>
      </c>
      <c r="N57" s="204">
        <f>NFM!N$65</f>
        <v>2.4183047497561319</v>
      </c>
      <c r="O57" s="204">
        <f>NFM!O$65</f>
        <v>2.7475729538607561</v>
      </c>
      <c r="P57" s="204">
        <f>NFM!P$65</f>
        <v>2.737570556366586</v>
      </c>
      <c r="Q57" s="204">
        <f>NFM!Q$65</f>
        <v>2.8388102178612189</v>
      </c>
      <c r="R57" s="204">
        <f>NFM!R$65</f>
        <v>3.025281859393421</v>
      </c>
      <c r="S57" s="204">
        <f>NFM!S$65</f>
        <v>3.3398042125772909</v>
      </c>
      <c r="T57" s="204">
        <f>NFM!T$65</f>
        <v>3.802688550027217</v>
      </c>
      <c r="U57" s="204">
        <f>NFM!U$65</f>
        <v>3.1036742047696921</v>
      </c>
      <c r="V57" s="204">
        <f>NFM!V$65</f>
        <v>3.237984857785893</v>
      </c>
      <c r="W57" s="204">
        <f>NFM!W$65</f>
        <v>3.5023068272941882</v>
      </c>
      <c r="X57" s="204">
        <f>NFM!X$65</f>
        <v>3.4175584391999561</v>
      </c>
      <c r="Y57" s="204">
        <f>NFM!Y$65</f>
        <v>3.496186741768708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4.7733171616099286</v>
      </c>
      <c r="C59" s="212">
        <f>NFM!C$67</f>
        <v>3.2249693860298092</v>
      </c>
      <c r="D59" s="212">
        <f>NFM!D$67</f>
        <v>2.9299614410112822</v>
      </c>
      <c r="E59" s="212">
        <f>NFM!E$67</f>
        <v>3.3722550676164702</v>
      </c>
      <c r="F59" s="212">
        <f>NFM!F$67</f>
        <v>4.1958426305080812</v>
      </c>
      <c r="G59" s="212">
        <f>NFM!G$67</f>
        <v>3.5764985575786259</v>
      </c>
      <c r="H59" s="212">
        <f>NFM!H$67</f>
        <v>4.1408495247292034</v>
      </c>
      <c r="I59" s="212">
        <f>NFM!I$67</f>
        <v>5.9840543648814091</v>
      </c>
      <c r="J59" s="212">
        <f>NFM!J$67</f>
        <v>5.8051476712649972</v>
      </c>
      <c r="K59" s="212">
        <f>NFM!K$67</f>
        <v>2.0372987813079519</v>
      </c>
      <c r="L59" s="212">
        <f>NFM!L$67</f>
        <v>2.7785822849768089</v>
      </c>
      <c r="M59" s="212">
        <f>NFM!M$67</f>
        <v>2.371048559076931</v>
      </c>
      <c r="N59" s="212">
        <f>NFM!N$67</f>
        <v>2.4183047497561319</v>
      </c>
      <c r="O59" s="212">
        <f>NFM!O$67</f>
        <v>2.7475729538607561</v>
      </c>
      <c r="P59" s="212">
        <f>NFM!P$67</f>
        <v>2.737570556366586</v>
      </c>
      <c r="Q59" s="212">
        <f>NFM!Q$67</f>
        <v>2.8388102178612189</v>
      </c>
      <c r="R59" s="212">
        <f>NFM!R$67</f>
        <v>3.025281859393421</v>
      </c>
      <c r="S59" s="212">
        <f>NFM!S$67</f>
        <v>3.3398042125772909</v>
      </c>
      <c r="T59" s="212">
        <f>NFM!T$67</f>
        <v>3.802688550027217</v>
      </c>
      <c r="U59" s="212">
        <f>NFM!U$67</f>
        <v>3.1036742047696921</v>
      </c>
      <c r="V59" s="212">
        <f>NFM!V$67</f>
        <v>3.237984857785893</v>
      </c>
      <c r="W59" s="212">
        <f>NFM!W$67</f>
        <v>3.5023068272941882</v>
      </c>
      <c r="X59" s="212">
        <f>NFM!X$67</f>
        <v>3.4175584391999561</v>
      </c>
      <c r="Y59" s="212">
        <f>NFM!Y$67</f>
        <v>3.496186741768708</v>
      </c>
    </row>
    <row r="60" spans="1:25" ht="12" customHeight="1" x14ac:dyDescent="0.25">
      <c r="A60" s="18" t="s">
        <v>47</v>
      </c>
      <c r="B60" s="204">
        <f>NFM!B$68</f>
        <v>176.47010502239689</v>
      </c>
      <c r="C60" s="204">
        <f>NFM!C$68</f>
        <v>165.54356027863051</v>
      </c>
      <c r="D60" s="204">
        <f>NFM!D$68</f>
        <v>164.1786370112674</v>
      </c>
      <c r="E60" s="204">
        <f>NFM!E$68</f>
        <v>186.95689368560801</v>
      </c>
      <c r="F60" s="204">
        <f>NFM!F$68</f>
        <v>196.95540414507229</v>
      </c>
      <c r="G60" s="204">
        <f>NFM!G$68</f>
        <v>180.01722457225799</v>
      </c>
      <c r="H60" s="204">
        <f>NFM!H$68</f>
        <v>207.16835081920891</v>
      </c>
      <c r="I60" s="204">
        <f>NFM!I$68</f>
        <v>271.81646154225518</v>
      </c>
      <c r="J60" s="204">
        <f>NFM!J$68</f>
        <v>247.76948689451319</v>
      </c>
      <c r="K60" s="204">
        <f>NFM!K$68</f>
        <v>222.83062899169281</v>
      </c>
      <c r="L60" s="204">
        <f>NFM!L$68</f>
        <v>259.77704970126581</v>
      </c>
      <c r="M60" s="204">
        <f>NFM!M$68</f>
        <v>242.874351268954</v>
      </c>
      <c r="N60" s="204">
        <f>NFM!N$68</f>
        <v>249.20817848326189</v>
      </c>
      <c r="O60" s="204">
        <f>NFM!O$68</f>
        <v>246.93359643564921</v>
      </c>
      <c r="P60" s="204">
        <f>NFM!P$68</f>
        <v>245.5837536052843</v>
      </c>
      <c r="Q60" s="204">
        <f>NFM!Q$68</f>
        <v>249.6537951131792</v>
      </c>
      <c r="R60" s="204">
        <f>NFM!R$68</f>
        <v>251.5426459136074</v>
      </c>
      <c r="S60" s="204">
        <f>NFM!S$68</f>
        <v>246.9767048157976</v>
      </c>
      <c r="T60" s="204">
        <f>NFM!T$68</f>
        <v>256.67486948952558</v>
      </c>
      <c r="U60" s="204">
        <f>NFM!U$68</f>
        <v>247.45642897665769</v>
      </c>
      <c r="V60" s="204">
        <f>NFM!V$68</f>
        <v>249.06253104935081</v>
      </c>
      <c r="W60" s="204">
        <f>NFM!W$68</f>
        <v>241.5801523300575</v>
      </c>
      <c r="X60" s="204">
        <f>NFM!X$68</f>
        <v>237.72448799244231</v>
      </c>
      <c r="Y60" s="204">
        <f>NFM!Y$68</f>
        <v>230.95196459099139</v>
      </c>
    </row>
    <row r="61" spans="1:25" ht="12" customHeight="1" x14ac:dyDescent="0.25">
      <c r="A61" s="19" t="s">
        <v>19</v>
      </c>
      <c r="B61" s="205">
        <f>CHI!B$52</f>
        <v>718.83645743766135</v>
      </c>
      <c r="C61" s="205">
        <f>CHI!C$52</f>
        <v>728.5699914015479</v>
      </c>
      <c r="D61" s="205">
        <f>CHI!D$52</f>
        <v>726.38142734307826</v>
      </c>
      <c r="E61" s="205">
        <f>CHI!E$52</f>
        <v>785.62803095442814</v>
      </c>
      <c r="F61" s="205">
        <f>CHI!F$52</f>
        <v>799.85055889939827</v>
      </c>
      <c r="G61" s="205">
        <f>CHI!G$52</f>
        <v>799.82055030094591</v>
      </c>
      <c r="H61" s="205">
        <f>CHI!H$52</f>
        <v>725.58976784178833</v>
      </c>
      <c r="I61" s="205">
        <f>CHI!I$52</f>
        <v>1035.56758383491</v>
      </c>
      <c r="J61" s="205">
        <f>CHI!J$52</f>
        <v>1044.2233877901979</v>
      </c>
      <c r="K61" s="205">
        <f>CHI!K$52</f>
        <v>948.33611349956993</v>
      </c>
      <c r="L61" s="205">
        <f>CHI!L$52</f>
        <v>999.71306964746361</v>
      </c>
      <c r="M61" s="205">
        <f>CHI!M$52</f>
        <v>1042.3927773000862</v>
      </c>
      <c r="N61" s="205">
        <f>CHI!N$52</f>
        <v>1019.523645743766</v>
      </c>
      <c r="O61" s="205">
        <f>CHI!O$52</f>
        <v>1055.2997420464314</v>
      </c>
      <c r="P61" s="205">
        <f>CHI!P$52</f>
        <v>979.3508168529662</v>
      </c>
      <c r="Q61" s="205">
        <f>CHI!Q$52</f>
        <v>984.08675838349109</v>
      </c>
      <c r="R61" s="205">
        <f>CHI!R$52</f>
        <v>1024.0902837489255</v>
      </c>
      <c r="S61" s="205">
        <f>CHI!S$52</f>
        <v>972.29114359415314</v>
      </c>
      <c r="T61" s="205">
        <f>CHI!T$52</f>
        <v>1045.1973344797939</v>
      </c>
      <c r="U61" s="205">
        <f>CHI!U$52</f>
        <v>1010.5100601891661</v>
      </c>
      <c r="V61" s="205">
        <f>CHI!V$52</f>
        <v>968.47480653482353</v>
      </c>
      <c r="W61" s="205">
        <f>CHI!W$52</f>
        <v>991.29501289767848</v>
      </c>
      <c r="X61" s="205">
        <f>CHI!X$52</f>
        <v>919.47214101461702</v>
      </c>
      <c r="Y61" s="205">
        <f>CHI!Y$52</f>
        <v>914.71874462596736</v>
      </c>
    </row>
    <row r="62" spans="1:25" ht="12" customHeight="1" x14ac:dyDescent="0.25">
      <c r="A62" s="18" t="s">
        <v>59</v>
      </c>
      <c r="B62" s="204">
        <f>CHI!B$53</f>
        <v>386.74364369891703</v>
      </c>
      <c r="C62" s="204">
        <f>CHI!C$53</f>
        <v>413.90030584084946</v>
      </c>
      <c r="D62" s="204">
        <f>CHI!D$53</f>
        <v>398.35613786828958</v>
      </c>
      <c r="E62" s="204">
        <f>CHI!E$53</f>
        <v>429.86158405380854</v>
      </c>
      <c r="F62" s="204">
        <f>CHI!F$53</f>
        <v>421.2289910324447</v>
      </c>
      <c r="G62" s="204">
        <f>CHI!G$53</f>
        <v>425.52428471114104</v>
      </c>
      <c r="H62" s="204">
        <f>CHI!H$53</f>
        <v>385.53217731044492</v>
      </c>
      <c r="I62" s="204">
        <f>CHI!I$53</f>
        <v>529.7379853712107</v>
      </c>
      <c r="J62" s="204">
        <f>CHI!J$53</f>
        <v>597.3920479659231</v>
      </c>
      <c r="K62" s="204">
        <f>CHI!K$53</f>
        <v>516.4804042049409</v>
      </c>
      <c r="L62" s="204">
        <f>CHI!L$53</f>
        <v>620.96888052254712</v>
      </c>
      <c r="M62" s="204">
        <f>CHI!M$53</f>
        <v>623.29954109279504</v>
      </c>
      <c r="N62" s="204">
        <f>CHI!N$53</f>
        <v>582.55555210096622</v>
      </c>
      <c r="O62" s="204">
        <f>CHI!O$53</f>
        <v>638.35428207078098</v>
      </c>
      <c r="P62" s="204">
        <f>CHI!P$53</f>
        <v>561.53457638840041</v>
      </c>
      <c r="Q62" s="204">
        <f>CHI!Q$53</f>
        <v>605.34451427918748</v>
      </c>
      <c r="R62" s="204">
        <f>CHI!R$53</f>
        <v>589.75014894068681</v>
      </c>
      <c r="S62" s="204">
        <f>CHI!S$53</f>
        <v>554.2322266773499</v>
      </c>
      <c r="T62" s="204">
        <f>CHI!T$53</f>
        <v>549.65827575127537</v>
      </c>
      <c r="U62" s="204">
        <f>CHI!U$53</f>
        <v>673.85197166730472</v>
      </c>
      <c r="V62" s="204">
        <f>CHI!V$53</f>
        <v>728.30176806512532</v>
      </c>
      <c r="W62" s="204">
        <f>CHI!W$53</f>
        <v>616.82829540422642</v>
      </c>
      <c r="X62" s="204">
        <f>CHI!X$53</f>
        <v>567.35078663180684</v>
      </c>
      <c r="Y62" s="204">
        <f>CHI!Y$53</f>
        <v>537.35463829786102</v>
      </c>
    </row>
    <row r="63" spans="1:25" ht="12" customHeight="1" x14ac:dyDescent="0.25">
      <c r="A63" s="18" t="s">
        <v>49</v>
      </c>
      <c r="B63" s="204">
        <f>CHI!B$54</f>
        <v>315.22120722530838</v>
      </c>
      <c r="C63" s="204">
        <f>CHI!C$54</f>
        <v>294.82559303113248</v>
      </c>
      <c r="D63" s="204">
        <f>CHI!D$54</f>
        <v>307.74930781413929</v>
      </c>
      <c r="E63" s="204">
        <f>CHI!E$54</f>
        <v>336.56903736998009</v>
      </c>
      <c r="F63" s="204">
        <f>CHI!F$54</f>
        <v>357.45282264887339</v>
      </c>
      <c r="G63" s="204">
        <f>CHI!G$54</f>
        <v>350.20535147373369</v>
      </c>
      <c r="H63" s="204">
        <f>CHI!H$54</f>
        <v>313.48626354043478</v>
      </c>
      <c r="I63" s="204">
        <f>CHI!I$54</f>
        <v>478.52654150168212</v>
      </c>
      <c r="J63" s="204">
        <f>CHI!J$54</f>
        <v>418.12551569632052</v>
      </c>
      <c r="K63" s="204">
        <f>CHI!K$54</f>
        <v>402.04366240993272</v>
      </c>
      <c r="L63" s="204">
        <f>CHI!L$54</f>
        <v>346.9181487519129</v>
      </c>
      <c r="M63" s="204">
        <f>CHI!M$54</f>
        <v>386.50271361246928</v>
      </c>
      <c r="N63" s="204">
        <f>CHI!N$54</f>
        <v>390.82784333230001</v>
      </c>
      <c r="O63" s="204">
        <f>CHI!O$54</f>
        <v>375.83530424812591</v>
      </c>
      <c r="P63" s="204">
        <f>CHI!P$54</f>
        <v>384.23928431667241</v>
      </c>
      <c r="Q63" s="204">
        <f>CHI!Q$54</f>
        <v>349.82755985857892</v>
      </c>
      <c r="R63" s="204">
        <f>CHI!R$54</f>
        <v>401.19310127427468</v>
      </c>
      <c r="S63" s="204">
        <f>CHI!S$54</f>
        <v>383.20174676298637</v>
      </c>
      <c r="T63" s="204">
        <f>CHI!T$54</f>
        <v>463.66268536461291</v>
      </c>
      <c r="U63" s="204">
        <f>CHI!U$54</f>
        <v>302.81362496974521</v>
      </c>
      <c r="V63" s="204">
        <f>CHI!V$54</f>
        <v>209.59598678344619</v>
      </c>
      <c r="W63" s="204">
        <f>CHI!W$54</f>
        <v>338.54429464067658</v>
      </c>
      <c r="X63" s="204">
        <f>CHI!X$54</f>
        <v>322.03154832567827</v>
      </c>
      <c r="Y63" s="204">
        <f>CHI!Y$54</f>
        <v>353.76201652522701</v>
      </c>
    </row>
    <row r="64" spans="1:25" ht="12" customHeight="1" x14ac:dyDescent="0.25">
      <c r="A64" s="18" t="s">
        <v>50</v>
      </c>
      <c r="B64" s="204">
        <f>CHI!B$55</f>
        <v>16.8716065134359</v>
      </c>
      <c r="C64" s="204">
        <f>CHI!C$55</f>
        <v>19.844092529566009</v>
      </c>
      <c r="D64" s="204">
        <f>CHI!D$55</f>
        <v>20.275981660649471</v>
      </c>
      <c r="E64" s="204">
        <f>CHI!E$55</f>
        <v>19.197409530639579</v>
      </c>
      <c r="F64" s="204">
        <f>CHI!F$55</f>
        <v>21.168745218080179</v>
      </c>
      <c r="G64" s="204">
        <f>CHI!G$55</f>
        <v>24.090914116071179</v>
      </c>
      <c r="H64" s="204">
        <f>CHI!H$55</f>
        <v>26.571326990908659</v>
      </c>
      <c r="I64" s="204">
        <f>CHI!I$55</f>
        <v>27.30305696201729</v>
      </c>
      <c r="J64" s="204">
        <f>CHI!J$55</f>
        <v>28.705824127954131</v>
      </c>
      <c r="K64" s="204">
        <f>CHI!K$55</f>
        <v>29.812046884696318</v>
      </c>
      <c r="L64" s="204">
        <f>CHI!L$55</f>
        <v>31.826040373003629</v>
      </c>
      <c r="M64" s="204">
        <f>CHI!M$55</f>
        <v>32.59052259482182</v>
      </c>
      <c r="N64" s="204">
        <f>CHI!N$55</f>
        <v>46.14025031049966</v>
      </c>
      <c r="O64" s="204">
        <f>CHI!O$55</f>
        <v>41.110155727524592</v>
      </c>
      <c r="P64" s="204">
        <f>CHI!P$55</f>
        <v>33.57695614789337</v>
      </c>
      <c r="Q64" s="204">
        <f>CHI!Q$55</f>
        <v>28.914684245724661</v>
      </c>
      <c r="R64" s="204">
        <f>CHI!R$55</f>
        <v>33.147033533963892</v>
      </c>
      <c r="S64" s="204">
        <f>CHI!S$55</f>
        <v>34.857170153816767</v>
      </c>
      <c r="T64" s="204">
        <f>CHI!T$55</f>
        <v>31.876373363905611</v>
      </c>
      <c r="U64" s="204">
        <f>CHI!U$55</f>
        <v>33.844463552116167</v>
      </c>
      <c r="V64" s="204">
        <f>CHI!V$55</f>
        <v>30.57705168625203</v>
      </c>
      <c r="W64" s="204">
        <f>CHI!W$55</f>
        <v>35.922422852775398</v>
      </c>
      <c r="X64" s="204">
        <f>CHI!X$55</f>
        <v>30.089806057131931</v>
      </c>
      <c r="Y64" s="204">
        <f>CHI!Y$55</f>
        <v>23.60208980287927</v>
      </c>
    </row>
    <row r="65" spans="1:25" ht="12" customHeight="1" x14ac:dyDescent="0.25">
      <c r="A65" s="19" t="s">
        <v>20</v>
      </c>
      <c r="B65" s="205">
        <f>NMM!B$51</f>
        <v>386.16070507308689</v>
      </c>
      <c r="C65" s="205">
        <f>NMM!C$51</f>
        <v>395.89157351676693</v>
      </c>
      <c r="D65" s="205">
        <f>NMM!D$51</f>
        <v>401.4651762682717</v>
      </c>
      <c r="E65" s="205">
        <f>NMM!E$51</f>
        <v>406.47661220980211</v>
      </c>
      <c r="F65" s="205">
        <f>NMM!F$51</f>
        <v>429.98263112639717</v>
      </c>
      <c r="G65" s="205">
        <f>NMM!G$51</f>
        <v>416.09871023215811</v>
      </c>
      <c r="H65" s="205">
        <f>NMM!H$51</f>
        <v>434.78718830610478</v>
      </c>
      <c r="I65" s="205">
        <f>NMM!I$51</f>
        <v>437.26079105760971</v>
      </c>
      <c r="J65" s="205">
        <f>NMM!J$51</f>
        <v>431.08340498710231</v>
      </c>
      <c r="K65" s="205">
        <f>NMM!K$51</f>
        <v>302.44909716251072</v>
      </c>
      <c r="L65" s="205">
        <f>NMM!L$51</f>
        <v>324.80447119518487</v>
      </c>
      <c r="M65" s="205">
        <f>NMM!M$51</f>
        <v>345.10008598452282</v>
      </c>
      <c r="N65" s="205">
        <f>NMM!N$51</f>
        <v>316.51212381771279</v>
      </c>
      <c r="O65" s="205">
        <f>NMM!O$51</f>
        <v>307.89492691315564</v>
      </c>
      <c r="P65" s="205">
        <f>NMM!P$51</f>
        <v>291.48323301805669</v>
      </c>
      <c r="Q65" s="205">
        <f>NMM!Q$51</f>
        <v>286.09054170249362</v>
      </c>
      <c r="R65" s="205">
        <f>NMM!R$51</f>
        <v>305.44221840068809</v>
      </c>
      <c r="S65" s="205">
        <f>NMM!S$51</f>
        <v>322.69750644883942</v>
      </c>
      <c r="T65" s="205">
        <f>NMM!T$51</f>
        <v>311.24084264832334</v>
      </c>
      <c r="U65" s="205">
        <f>NMM!U$51</f>
        <v>298.5312123817713</v>
      </c>
      <c r="V65" s="205">
        <f>NMM!V$51</f>
        <v>288.26620808254506</v>
      </c>
      <c r="W65" s="205">
        <f>NMM!W$51</f>
        <v>297.35881341358561</v>
      </c>
      <c r="X65" s="205">
        <f>NMM!X$51</f>
        <v>287.3625967325882</v>
      </c>
      <c r="Y65" s="205">
        <f>NMM!Y$51</f>
        <v>234.75477214101468</v>
      </c>
    </row>
    <row r="66" spans="1:25" ht="12" customHeight="1" x14ac:dyDescent="0.25">
      <c r="A66" s="18" t="s">
        <v>51</v>
      </c>
      <c r="B66" s="204">
        <f>NMM!B$52</f>
        <v>110.677104</v>
      </c>
      <c r="C66" s="204">
        <f>NMM!C$52</f>
        <v>112.7037721557523</v>
      </c>
      <c r="D66" s="204">
        <f>NMM!D$52</f>
        <v>102.3141833190278</v>
      </c>
      <c r="E66" s="204">
        <f>NMM!E$52</f>
        <v>110.9433488069744</v>
      </c>
      <c r="F66" s="204">
        <f>NMM!F$52</f>
        <v>100.9948468284941</v>
      </c>
      <c r="G66" s="204">
        <f>NMM!G$52</f>
        <v>105.97987527488171</v>
      </c>
      <c r="H66" s="204">
        <f>NMM!H$52</f>
        <v>131.11937812223371</v>
      </c>
      <c r="I66" s="204">
        <f>NMM!I$52</f>
        <v>127.21251117943559</v>
      </c>
      <c r="J66" s="204">
        <f>NMM!J$52</f>
        <v>120.4249008889383</v>
      </c>
      <c r="K66" s="204">
        <f>NMM!K$52</f>
        <v>78.970933791345246</v>
      </c>
      <c r="L66" s="204">
        <f>NMM!L$52</f>
        <v>86.12736740223697</v>
      </c>
      <c r="M66" s="204">
        <f>NMM!M$52</f>
        <v>100.2342232108402</v>
      </c>
      <c r="N66" s="204">
        <f>NMM!N$52</f>
        <v>81.199057424441278</v>
      </c>
      <c r="O66" s="204">
        <f>NMM!O$52</f>
        <v>94.697614050907475</v>
      </c>
      <c r="P66" s="204">
        <f>NMM!P$52</f>
        <v>81.895186349132459</v>
      </c>
      <c r="Q66" s="204">
        <f>NMM!Q$52</f>
        <v>84.402986768624018</v>
      </c>
      <c r="R66" s="204">
        <f>NMM!R$52</f>
        <v>100.994944866409</v>
      </c>
      <c r="S66" s="204">
        <f>NMM!S$52</f>
        <v>107.6066587900133</v>
      </c>
      <c r="T66" s="204">
        <f>NMM!T$52</f>
        <v>107.59692415038469</v>
      </c>
      <c r="U66" s="204">
        <f>NMM!U$52</f>
        <v>109.8303218257896</v>
      </c>
      <c r="V66" s="204">
        <f>NMM!V$52</f>
        <v>104.3944154546932</v>
      </c>
      <c r="W66" s="204">
        <f>NMM!W$52</f>
        <v>117.22583075905681</v>
      </c>
      <c r="X66" s="204">
        <f>NMM!X$52</f>
        <v>97.437925771381899</v>
      </c>
      <c r="Y66" s="204">
        <f>NMM!Y$52</f>
        <v>82.907672827124145</v>
      </c>
    </row>
    <row r="67" spans="1:25" ht="12" customHeight="1" x14ac:dyDescent="0.25">
      <c r="A67" s="18" t="s">
        <v>52</v>
      </c>
      <c r="B67" s="204">
        <f>NMM!B$53</f>
        <v>154.17567447941039</v>
      </c>
      <c r="C67" s="204">
        <f>NMM!C$53</f>
        <v>169.21950412879551</v>
      </c>
      <c r="D67" s="204">
        <f>NMM!D$53</f>
        <v>193.55633150960441</v>
      </c>
      <c r="E67" s="204">
        <f>NMM!E$53</f>
        <v>199.6599698076113</v>
      </c>
      <c r="F67" s="204">
        <f>NMM!F$53</f>
        <v>227.51520093395681</v>
      </c>
      <c r="G67" s="204">
        <f>NMM!G$53</f>
        <v>212.60053011633701</v>
      </c>
      <c r="H67" s="204">
        <f>NMM!H$53</f>
        <v>199.5959187971836</v>
      </c>
      <c r="I67" s="204">
        <f>NMM!I$53</f>
        <v>203.89462483201149</v>
      </c>
      <c r="J67" s="204">
        <f>NMM!J$53</f>
        <v>222.91312561571391</v>
      </c>
      <c r="K67" s="204">
        <f>NMM!K$53</f>
        <v>168.7843203059891</v>
      </c>
      <c r="L67" s="204">
        <f>NMM!L$53</f>
        <v>190.61413729216099</v>
      </c>
      <c r="M67" s="204">
        <f>NMM!M$53</f>
        <v>195.3695148247561</v>
      </c>
      <c r="N67" s="204">
        <f>NMM!N$53</f>
        <v>195.70793654714899</v>
      </c>
      <c r="O67" s="204">
        <f>NMM!O$53</f>
        <v>168.81221376129341</v>
      </c>
      <c r="P67" s="204">
        <f>NMM!P$53</f>
        <v>168.3389529600903</v>
      </c>
      <c r="Q67" s="204">
        <f>NMM!Q$53</f>
        <v>157.61233700707169</v>
      </c>
      <c r="R67" s="204">
        <f>NMM!R$53</f>
        <v>167.91260128897181</v>
      </c>
      <c r="S67" s="204">
        <f>NMM!S$53</f>
        <v>195.10563734780081</v>
      </c>
      <c r="T67" s="204">
        <f>NMM!T$53</f>
        <v>184.67600335871279</v>
      </c>
      <c r="U67" s="204">
        <f>NMM!U$53</f>
        <v>169.60620458273749</v>
      </c>
      <c r="V67" s="204">
        <f>NMM!V$53</f>
        <v>165.73525948688271</v>
      </c>
      <c r="W67" s="204">
        <f>NMM!W$53</f>
        <v>162.2323190718445</v>
      </c>
      <c r="X67" s="204">
        <f>NMM!X$53</f>
        <v>171.37587593959549</v>
      </c>
      <c r="Y67" s="204">
        <f>NMM!Y$53</f>
        <v>134.22140417813779</v>
      </c>
    </row>
    <row r="68" spans="1:25" ht="12" customHeight="1" x14ac:dyDescent="0.25">
      <c r="A68" s="18" t="s">
        <v>60</v>
      </c>
      <c r="B68" s="204">
        <f>NMM!B$54</f>
        <v>121.3079265936765</v>
      </c>
      <c r="C68" s="204">
        <f>NMM!C$54</f>
        <v>113.9682972322191</v>
      </c>
      <c r="D68" s="204">
        <f>NMM!D$54</f>
        <v>105.59466143963949</v>
      </c>
      <c r="E68" s="204">
        <f>NMM!E$54</f>
        <v>95.87329359521641</v>
      </c>
      <c r="F68" s="204">
        <f>NMM!F$54</f>
        <v>101.4725833639463</v>
      </c>
      <c r="G68" s="204">
        <f>NMM!G$54</f>
        <v>97.518304840939365</v>
      </c>
      <c r="H68" s="204">
        <f>NMM!H$54</f>
        <v>104.0718913866875</v>
      </c>
      <c r="I68" s="204">
        <f>NMM!I$54</f>
        <v>106.1536550461626</v>
      </c>
      <c r="J68" s="204">
        <f>NMM!J$54</f>
        <v>87.745378482450121</v>
      </c>
      <c r="K68" s="204">
        <f>NMM!K$54</f>
        <v>54.693843065176381</v>
      </c>
      <c r="L68" s="204">
        <f>NMM!L$54</f>
        <v>48.062966500786878</v>
      </c>
      <c r="M68" s="204">
        <f>NMM!M$54</f>
        <v>49.496347948926548</v>
      </c>
      <c r="N68" s="204">
        <f>NMM!N$54</f>
        <v>39.60512984612253</v>
      </c>
      <c r="O68" s="204">
        <f>NMM!O$54</f>
        <v>44.385099100954719</v>
      </c>
      <c r="P68" s="204">
        <f>NMM!P$54</f>
        <v>41.249093708833911</v>
      </c>
      <c r="Q68" s="204">
        <f>NMM!Q$54</f>
        <v>44.075217926797897</v>
      </c>
      <c r="R68" s="204">
        <f>NMM!R$54</f>
        <v>36.534672245307263</v>
      </c>
      <c r="S68" s="204">
        <f>NMM!S$54</f>
        <v>19.985210311025309</v>
      </c>
      <c r="T68" s="204">
        <f>NMM!T$54</f>
        <v>18.967915139225831</v>
      </c>
      <c r="U68" s="204">
        <f>NMM!U$54</f>
        <v>19.094685973244221</v>
      </c>
      <c r="V68" s="204">
        <f>NMM!V$54</f>
        <v>18.13653314096916</v>
      </c>
      <c r="W68" s="204">
        <f>NMM!W$54</f>
        <v>17.900663582684299</v>
      </c>
      <c r="X68" s="204">
        <f>NMM!X$54</f>
        <v>18.54879502161085</v>
      </c>
      <c r="Y68" s="204">
        <f>NMM!Y$54</f>
        <v>17.62569513575275</v>
      </c>
    </row>
    <row r="69" spans="1:25" ht="12" customHeight="1" x14ac:dyDescent="0.25">
      <c r="A69" s="19" t="s">
        <v>21</v>
      </c>
      <c r="B69" s="205">
        <f>PPA!B$52</f>
        <v>6579.5064488392109</v>
      </c>
      <c r="C69" s="205">
        <f>PPA!C$52</f>
        <v>6200.7181427343085</v>
      </c>
      <c r="D69" s="205">
        <f>PPA!D$52</f>
        <v>6268.3630266552027</v>
      </c>
      <c r="E69" s="205">
        <f>PPA!E$52</f>
        <v>6203.6793637145329</v>
      </c>
      <c r="F69" s="205">
        <f>PPA!F$52</f>
        <v>6439.3978503869293</v>
      </c>
      <c r="G69" s="205">
        <f>PPA!G$52</f>
        <v>5728.0382631126377</v>
      </c>
      <c r="H69" s="205">
        <f>PPA!H$52</f>
        <v>6598.8582115219251</v>
      </c>
      <c r="I69" s="205">
        <f>PPA!I$52</f>
        <v>7165.8967325881322</v>
      </c>
      <c r="J69" s="205">
        <f>PPA!J$52</f>
        <v>6695.4894239036948</v>
      </c>
      <c r="K69" s="205">
        <f>PPA!K$52</f>
        <v>5313.0321582115212</v>
      </c>
      <c r="L69" s="205">
        <f>PPA!L$52</f>
        <v>6101.3937231298369</v>
      </c>
      <c r="M69" s="205">
        <f>PPA!M$52</f>
        <v>6048.3841788478094</v>
      </c>
      <c r="N69" s="205">
        <f>PPA!N$52</f>
        <v>5910.9996560619084</v>
      </c>
      <c r="O69" s="205">
        <f>PPA!O$52</f>
        <v>5916.5783319002576</v>
      </c>
      <c r="P69" s="205">
        <f>PPA!P$52</f>
        <v>5873.6429062768721</v>
      </c>
      <c r="Q69" s="205">
        <f>PPA!Q$52</f>
        <v>5886.2718830610484</v>
      </c>
      <c r="R69" s="205">
        <f>PPA!R$52</f>
        <v>6062.9661220980242</v>
      </c>
      <c r="S69" s="205">
        <f>PPA!S$52</f>
        <v>6266.7355975924329</v>
      </c>
      <c r="T69" s="205">
        <f>PPA!T$52</f>
        <v>6500.5187446259661</v>
      </c>
      <c r="U69" s="205">
        <f>PPA!U$52</f>
        <v>6537.5883920894248</v>
      </c>
      <c r="V69" s="205">
        <f>PPA!V$52</f>
        <v>5931.3055030094602</v>
      </c>
      <c r="W69" s="205">
        <f>PPA!W$52</f>
        <v>6193.670507308685</v>
      </c>
      <c r="X69" s="205">
        <f>PPA!X$52</f>
        <v>5309.3860705073066</v>
      </c>
      <c r="Y69" s="205">
        <f>PPA!Y$52</f>
        <v>5087.4738607050731</v>
      </c>
    </row>
    <row r="70" spans="1:25" ht="12" customHeight="1" x14ac:dyDescent="0.25">
      <c r="A70" s="18" t="s">
        <v>54</v>
      </c>
      <c r="B70" s="204">
        <f>PPA!B$53</f>
        <v>3433.8695336769028</v>
      </c>
      <c r="C70" s="204">
        <f>PPA!C$53</f>
        <v>3243.6223066592188</v>
      </c>
      <c r="D70" s="204">
        <f>PPA!D$53</f>
        <v>3319.6840504434181</v>
      </c>
      <c r="E70" s="204">
        <f>PPA!E$53</f>
        <v>3291.4127186364831</v>
      </c>
      <c r="F70" s="204">
        <f>PPA!F$53</f>
        <v>3388.5657177684379</v>
      </c>
      <c r="G70" s="204">
        <f>PPA!G$53</f>
        <v>3014.020994979539</v>
      </c>
      <c r="H70" s="204">
        <f>PPA!H$53</f>
        <v>3496.4248920613882</v>
      </c>
      <c r="I70" s="204">
        <f>PPA!I$53</f>
        <v>3831.7124016387538</v>
      </c>
      <c r="J70" s="204">
        <f>PPA!J$53</f>
        <v>3559.2419750212862</v>
      </c>
      <c r="K70" s="204">
        <f>PPA!K$53</f>
        <v>2741.638185216168</v>
      </c>
      <c r="L70" s="204">
        <f>PPA!L$53</f>
        <v>3257.1402547072871</v>
      </c>
      <c r="M70" s="204">
        <f>PPA!M$53</f>
        <v>3281.5040264045092</v>
      </c>
      <c r="N70" s="204">
        <f>PPA!N$53</f>
        <v>3276.2832801312529</v>
      </c>
      <c r="O70" s="204">
        <f>PPA!O$53</f>
        <v>3332.566406202413</v>
      </c>
      <c r="P70" s="204">
        <f>PPA!P$53</f>
        <v>3301.1550679040788</v>
      </c>
      <c r="Q70" s="204">
        <f>PPA!Q$53</f>
        <v>3333.8671733351721</v>
      </c>
      <c r="R70" s="204">
        <f>PPA!R$53</f>
        <v>3418.8883218161018</v>
      </c>
      <c r="S70" s="204">
        <f>PPA!S$53</f>
        <v>3678.4220547612449</v>
      </c>
      <c r="T70" s="204">
        <f>PPA!T$53</f>
        <v>3778.1233265993428</v>
      </c>
      <c r="U70" s="204">
        <f>PPA!U$53</f>
        <v>3924.77344331116</v>
      </c>
      <c r="V70" s="204">
        <f>PPA!V$53</f>
        <v>3661.4235420619102</v>
      </c>
      <c r="W70" s="204">
        <f>PPA!W$53</f>
        <v>3726.7143146818239</v>
      </c>
      <c r="X70" s="204">
        <f>PPA!X$53</f>
        <v>3286.165847335938</v>
      </c>
      <c r="Y70" s="204">
        <f>PPA!Y$53</f>
        <v>3236.247336703535</v>
      </c>
    </row>
    <row r="71" spans="1:25" ht="12" customHeight="1" x14ac:dyDescent="0.25">
      <c r="A71" s="18" t="s">
        <v>61</v>
      </c>
      <c r="B71" s="204">
        <f>PPA!B$54</f>
        <v>3084.5631057095088</v>
      </c>
      <c r="C71" s="204">
        <f>PPA!C$54</f>
        <v>2899.5381026395248</v>
      </c>
      <c r="D71" s="204">
        <f>PPA!D$54</f>
        <v>2890.4933338619012</v>
      </c>
      <c r="E71" s="204">
        <f>PPA!E$54</f>
        <v>2854.681424315389</v>
      </c>
      <c r="F71" s="204">
        <f>PPA!F$54</f>
        <v>2991.0588714531841</v>
      </c>
      <c r="G71" s="204">
        <f>PPA!G$54</f>
        <v>2660.847152693605</v>
      </c>
      <c r="H71" s="204">
        <f>PPA!H$54</f>
        <v>3041.179878621122</v>
      </c>
      <c r="I71" s="204">
        <f>PPA!I$54</f>
        <v>3267.6673946096121</v>
      </c>
      <c r="J71" s="204">
        <f>PPA!J$54</f>
        <v>3074.0970355575819</v>
      </c>
      <c r="K71" s="204">
        <f>PPA!K$54</f>
        <v>2522.0761227629168</v>
      </c>
      <c r="L71" s="204">
        <f>PPA!L$54</f>
        <v>2787.617706980493</v>
      </c>
      <c r="M71" s="204">
        <f>PPA!M$54</f>
        <v>2710.7364483967081</v>
      </c>
      <c r="N71" s="204">
        <f>PPA!N$54</f>
        <v>2579.8479341292841</v>
      </c>
      <c r="O71" s="204">
        <f>PPA!O$54</f>
        <v>2529.0917002273181</v>
      </c>
      <c r="P71" s="204">
        <f>PPA!P$54</f>
        <v>2500.5570081444562</v>
      </c>
      <c r="Q71" s="204">
        <f>PPA!Q$54</f>
        <v>2510.527858670177</v>
      </c>
      <c r="R71" s="204">
        <f>PPA!R$54</f>
        <v>2554.9333462836421</v>
      </c>
      <c r="S71" s="204">
        <f>PPA!S$54</f>
        <v>2547.5903174562</v>
      </c>
      <c r="T71" s="204">
        <f>PPA!T$54</f>
        <v>2663.6226082434951</v>
      </c>
      <c r="U71" s="204">
        <f>PPA!U$54</f>
        <v>2568.7550462273898</v>
      </c>
      <c r="V71" s="204">
        <f>PPA!V$54</f>
        <v>2224.097591023025</v>
      </c>
      <c r="W71" s="204">
        <f>PPA!W$54</f>
        <v>2428.0123691817471</v>
      </c>
      <c r="X71" s="204">
        <f>PPA!X$54</f>
        <v>1982.064686723485</v>
      </c>
      <c r="Y71" s="204">
        <f>PPA!Y$54</f>
        <v>1811.7911329560529</v>
      </c>
    </row>
    <row r="72" spans="1:25" ht="12" customHeight="1" x14ac:dyDescent="0.25">
      <c r="A72" s="18" t="s">
        <v>62</v>
      </c>
      <c r="B72" s="204">
        <f>PPA!B$55</f>
        <v>61.073809452798379</v>
      </c>
      <c r="C72" s="204">
        <f>PPA!C$55</f>
        <v>57.557733435564543</v>
      </c>
      <c r="D72" s="204">
        <f>PPA!D$55</f>
        <v>58.185642349882919</v>
      </c>
      <c r="E72" s="204">
        <f>PPA!E$55</f>
        <v>57.58522076266118</v>
      </c>
      <c r="F72" s="204">
        <f>PPA!F$55</f>
        <v>59.773261165307467</v>
      </c>
      <c r="G72" s="204">
        <f>PPA!G$55</f>
        <v>53.170115439494538</v>
      </c>
      <c r="H72" s="204">
        <f>PPA!H$55</f>
        <v>61.253440839415333</v>
      </c>
      <c r="I72" s="204">
        <f>PPA!I$55</f>
        <v>66.516936339766104</v>
      </c>
      <c r="J72" s="204">
        <f>PPA!J$55</f>
        <v>62.150413324826943</v>
      </c>
      <c r="K72" s="204">
        <f>PPA!K$55</f>
        <v>49.317850232436243</v>
      </c>
      <c r="L72" s="204">
        <f>PPA!L$55</f>
        <v>56.63576144205679</v>
      </c>
      <c r="M72" s="204">
        <f>PPA!M$55</f>
        <v>56.143704046591893</v>
      </c>
      <c r="N72" s="204">
        <f>PPA!N$55</f>
        <v>54.868441801371389</v>
      </c>
      <c r="O72" s="204">
        <f>PPA!O$55</f>
        <v>54.920225470526418</v>
      </c>
      <c r="P72" s="204">
        <f>PPA!P$55</f>
        <v>71.930830228336703</v>
      </c>
      <c r="Q72" s="204">
        <f>PPA!Q$55</f>
        <v>41.876851055698879</v>
      </c>
      <c r="R72" s="204">
        <f>PPA!R$55</f>
        <v>89.144453998280284</v>
      </c>
      <c r="S72" s="204">
        <f>PPA!S$55</f>
        <v>40.723225374988047</v>
      </c>
      <c r="T72" s="204">
        <f>PPA!T$55</f>
        <v>58.772809783127919</v>
      </c>
      <c r="U72" s="204">
        <f>PPA!U$55</f>
        <v>44.059902550874178</v>
      </c>
      <c r="V72" s="204">
        <f>PPA!V$55</f>
        <v>45.784369924524697</v>
      </c>
      <c r="W72" s="204">
        <f>PPA!W$55</f>
        <v>38.943823445113203</v>
      </c>
      <c r="X72" s="204">
        <f>PPA!X$55</f>
        <v>41.155536447883819</v>
      </c>
      <c r="Y72" s="204">
        <f>PPA!Y$55</f>
        <v>39.435391045484458</v>
      </c>
    </row>
    <row r="73" spans="1:25" ht="12" customHeight="1" x14ac:dyDescent="0.25">
      <c r="A73" s="20" t="s">
        <v>63</v>
      </c>
      <c r="B73" s="206">
        <f>FBT!B$12</f>
        <v>275.49836629406701</v>
      </c>
      <c r="C73" s="206">
        <f>FBT!C$12</f>
        <v>260.5895958727429</v>
      </c>
      <c r="D73" s="206">
        <f>FBT!D$12</f>
        <v>255.05305245055891</v>
      </c>
      <c r="E73" s="206">
        <f>FBT!E$12</f>
        <v>246.57076526225271</v>
      </c>
      <c r="F73" s="206">
        <f>FBT!F$12</f>
        <v>231.11220980223561</v>
      </c>
      <c r="G73" s="206">
        <f>FBT!G$12</f>
        <v>220.10240756663799</v>
      </c>
      <c r="H73" s="206">
        <f>FBT!H$12</f>
        <v>232.86818572656921</v>
      </c>
      <c r="I73" s="206">
        <f>FBT!I$12</f>
        <v>340.49449699054162</v>
      </c>
      <c r="J73" s="206">
        <f>FBT!J$12</f>
        <v>324.64385210662078</v>
      </c>
      <c r="K73" s="206">
        <f>FBT!K$12</f>
        <v>424.77721410146171</v>
      </c>
      <c r="L73" s="206">
        <f>FBT!L$12</f>
        <v>422.60472914875322</v>
      </c>
      <c r="M73" s="206">
        <f>FBT!M$12</f>
        <v>399.78641444539983</v>
      </c>
      <c r="N73" s="206">
        <f>FBT!N$12</f>
        <v>381.29329320722258</v>
      </c>
      <c r="O73" s="206">
        <f>FBT!O$12</f>
        <v>385.37489251934647</v>
      </c>
      <c r="P73" s="206">
        <f>FBT!P$12</f>
        <v>399.41831470335342</v>
      </c>
      <c r="Q73" s="206">
        <f>FBT!Q$12</f>
        <v>391.24350816852962</v>
      </c>
      <c r="R73" s="206">
        <f>FBT!R$12</f>
        <v>408.48727429062762</v>
      </c>
      <c r="S73" s="206">
        <f>FBT!S$12</f>
        <v>414.09363714531378</v>
      </c>
      <c r="T73" s="206">
        <f>FBT!T$12</f>
        <v>425.54350816852963</v>
      </c>
      <c r="U73" s="206">
        <f>FBT!U$12</f>
        <v>407.49544282029228</v>
      </c>
      <c r="V73" s="206">
        <f>FBT!V$12</f>
        <v>409.313241616509</v>
      </c>
      <c r="W73" s="206">
        <f>FBT!W$12</f>
        <v>439.07102321582113</v>
      </c>
      <c r="X73" s="206">
        <f>FBT!X$12</f>
        <v>419.58847807394659</v>
      </c>
      <c r="Y73" s="206">
        <f>FBT!Y$12</f>
        <v>424.30197764402402</v>
      </c>
    </row>
    <row r="74" spans="1:25" ht="12" customHeight="1" x14ac:dyDescent="0.25">
      <c r="A74" s="14" t="s">
        <v>64</v>
      </c>
      <c r="B74" s="204">
        <f>TRE!B$12</f>
        <v>74.21659501289767</v>
      </c>
      <c r="C74" s="204">
        <f>TRE!C$12</f>
        <v>85.893723129836644</v>
      </c>
      <c r="D74" s="204">
        <f>TRE!D$12</f>
        <v>76.273086844368009</v>
      </c>
      <c r="E74" s="204">
        <f>TRE!E$12</f>
        <v>73.492863284608774</v>
      </c>
      <c r="F74" s="204">
        <f>TRE!F$12</f>
        <v>58.12785898538263</v>
      </c>
      <c r="G74" s="204">
        <f>TRE!G$12</f>
        <v>57.54032674118659</v>
      </c>
      <c r="H74" s="204">
        <f>TRE!H$12</f>
        <v>53.582115219260523</v>
      </c>
      <c r="I74" s="204">
        <f>TRE!I$12</f>
        <v>74.336285468615628</v>
      </c>
      <c r="J74" s="204">
        <f>TRE!J$12</f>
        <v>66.078503869303518</v>
      </c>
      <c r="K74" s="204">
        <f>TRE!K$12</f>
        <v>57.58959587274289</v>
      </c>
      <c r="L74" s="204">
        <f>TRE!L$12</f>
        <v>73.933705932932057</v>
      </c>
      <c r="M74" s="204">
        <f>TRE!M$12</f>
        <v>58.662166809974202</v>
      </c>
      <c r="N74" s="204">
        <f>TRE!N$12</f>
        <v>58.155460017196887</v>
      </c>
      <c r="O74" s="204">
        <f>TRE!O$12</f>
        <v>56.080653482373172</v>
      </c>
      <c r="P74" s="204">
        <f>TRE!P$12</f>
        <v>59.7</v>
      </c>
      <c r="Q74" s="204">
        <f>TRE!Q$12</f>
        <v>61.258211521926043</v>
      </c>
      <c r="R74" s="204">
        <f>TRE!R$12</f>
        <v>67.160189165950129</v>
      </c>
      <c r="S74" s="204">
        <f>TRE!S$12</f>
        <v>61.974118658641437</v>
      </c>
      <c r="T74" s="204">
        <f>TRE!T$12</f>
        <v>59.955460017196899</v>
      </c>
      <c r="U74" s="204">
        <f>TRE!U$12</f>
        <v>56.733877901977642</v>
      </c>
      <c r="V74" s="204">
        <f>TRE!V$12</f>
        <v>52.074720550300952</v>
      </c>
      <c r="W74" s="204">
        <f>TRE!W$12</f>
        <v>52.954256233877892</v>
      </c>
      <c r="X74" s="204">
        <f>TRE!X$12</f>
        <v>57.121926053310403</v>
      </c>
      <c r="Y74" s="204">
        <f>TRE!Y$12</f>
        <v>61.304729148753218</v>
      </c>
    </row>
    <row r="75" spans="1:25" ht="12" customHeight="1" x14ac:dyDescent="0.25">
      <c r="A75" s="14" t="s">
        <v>65</v>
      </c>
      <c r="B75" s="204">
        <f>MAE!B$12</f>
        <v>256.93138435081681</v>
      </c>
      <c r="C75" s="204">
        <f>MAE!C$12</f>
        <v>248.44746345657779</v>
      </c>
      <c r="D75" s="204">
        <f>MAE!D$12</f>
        <v>250.57317282889079</v>
      </c>
      <c r="E75" s="204">
        <f>MAE!E$12</f>
        <v>256.13112639724852</v>
      </c>
      <c r="F75" s="204">
        <f>MAE!F$12</f>
        <v>253.05717970765261</v>
      </c>
      <c r="G75" s="204">
        <f>MAE!G$12</f>
        <v>252.56044711951839</v>
      </c>
      <c r="H75" s="204">
        <f>MAE!H$12</f>
        <v>256.77231298366291</v>
      </c>
      <c r="I75" s="204">
        <f>MAE!I$12</f>
        <v>324.69819432502152</v>
      </c>
      <c r="J75" s="204">
        <f>MAE!J$12</f>
        <v>350.0070507308684</v>
      </c>
      <c r="K75" s="204">
        <f>MAE!K$12</f>
        <v>350.66844368013761</v>
      </c>
      <c r="L75" s="204">
        <f>MAE!L$12</f>
        <v>365.80756663800508</v>
      </c>
      <c r="M75" s="204">
        <f>MAE!M$12</f>
        <v>340.54849527085122</v>
      </c>
      <c r="N75" s="204">
        <f>MAE!N$12</f>
        <v>323.16663800515897</v>
      </c>
      <c r="O75" s="204">
        <f>MAE!O$12</f>
        <v>314.86328460877041</v>
      </c>
      <c r="P75" s="204">
        <f>MAE!P$12</f>
        <v>331.007222699914</v>
      </c>
      <c r="Q75" s="204">
        <f>MAE!Q$12</f>
        <v>299.93336199484088</v>
      </c>
      <c r="R75" s="204">
        <f>MAE!R$12</f>
        <v>307.92209802235601</v>
      </c>
      <c r="S75" s="204">
        <f>MAE!S$12</f>
        <v>306.50558899398112</v>
      </c>
      <c r="T75" s="204">
        <f>MAE!T$12</f>
        <v>322.13783319002579</v>
      </c>
      <c r="U75" s="204">
        <f>MAE!U$12</f>
        <v>322.96190885640578</v>
      </c>
      <c r="V75" s="204">
        <f>MAE!V$12</f>
        <v>304.96904557179698</v>
      </c>
      <c r="W75" s="204">
        <f>MAE!W$12</f>
        <v>327.3190885640584</v>
      </c>
      <c r="X75" s="204">
        <f>MAE!X$12</f>
        <v>319.84823731728278</v>
      </c>
      <c r="Y75" s="204">
        <f>MAE!Y$12</f>
        <v>311.03903697334482</v>
      </c>
    </row>
    <row r="76" spans="1:25" ht="12" customHeight="1" x14ac:dyDescent="0.25">
      <c r="A76" s="14" t="s">
        <v>66</v>
      </c>
      <c r="B76" s="204">
        <f>TEL!B$12</f>
        <v>52.777730008598454</v>
      </c>
      <c r="C76" s="204">
        <f>TEL!C$12</f>
        <v>50.312897678417883</v>
      </c>
      <c r="D76" s="204">
        <f>TEL!D$12</f>
        <v>46.668185726569213</v>
      </c>
      <c r="E76" s="204">
        <f>TEL!E$12</f>
        <v>45.122785898538247</v>
      </c>
      <c r="F76" s="204">
        <f>TEL!F$12</f>
        <v>41.181771281169382</v>
      </c>
      <c r="G76" s="204">
        <f>TEL!G$12</f>
        <v>36.462166809974192</v>
      </c>
      <c r="H76" s="204">
        <f>TEL!H$12</f>
        <v>34.848495270851252</v>
      </c>
      <c r="I76" s="204">
        <f>TEL!I$12</f>
        <v>41.536113499570071</v>
      </c>
      <c r="J76" s="204">
        <f>TEL!J$12</f>
        <v>43.468357695614777</v>
      </c>
      <c r="K76" s="204">
        <f>TEL!K$12</f>
        <v>35.737489251934647</v>
      </c>
      <c r="L76" s="204">
        <f>TEL!L$12</f>
        <v>28.959243336199481</v>
      </c>
      <c r="M76" s="204">
        <f>TEL!M$12</f>
        <v>31.070765262252792</v>
      </c>
      <c r="N76" s="204">
        <f>TEL!N$12</f>
        <v>37.551934651762679</v>
      </c>
      <c r="O76" s="204">
        <f>TEL!O$12</f>
        <v>32.694926913155633</v>
      </c>
      <c r="P76" s="204">
        <f>TEL!P$12</f>
        <v>29.29398108340499</v>
      </c>
      <c r="Q76" s="204">
        <f>TEL!Q$12</f>
        <v>26.373086844368011</v>
      </c>
      <c r="R76" s="204">
        <f>TEL!R$12</f>
        <v>23.877472055030101</v>
      </c>
      <c r="S76" s="204">
        <f>TEL!S$12</f>
        <v>22.031470335339641</v>
      </c>
      <c r="T76" s="204">
        <f>TEL!T$12</f>
        <v>21.09191745485812</v>
      </c>
      <c r="U76" s="204">
        <f>TEL!U$12</f>
        <v>18.205073086844369</v>
      </c>
      <c r="V76" s="204">
        <f>TEL!V$12</f>
        <v>19.153396388650041</v>
      </c>
      <c r="W76" s="204">
        <f>TEL!W$12</f>
        <v>22.09054170249355</v>
      </c>
      <c r="X76" s="204">
        <f>TEL!X$12</f>
        <v>24.93344797936372</v>
      </c>
      <c r="Y76" s="204">
        <f>TEL!Y$12</f>
        <v>21.546001719690452</v>
      </c>
    </row>
    <row r="77" spans="1:25" ht="12" customHeight="1" x14ac:dyDescent="0.25">
      <c r="A77" s="14" t="s">
        <v>67</v>
      </c>
      <c r="B77" s="204">
        <f>WWP!B$12</f>
        <v>337.15485812553737</v>
      </c>
      <c r="C77" s="204">
        <f>WWP!C$12</f>
        <v>355.20447119518491</v>
      </c>
      <c r="D77" s="204">
        <f>WWP!D$12</f>
        <v>350.91435941530523</v>
      </c>
      <c r="E77" s="204">
        <f>WWP!E$12</f>
        <v>348.70412725709372</v>
      </c>
      <c r="F77" s="204">
        <f>WWP!F$12</f>
        <v>359.6255374032674</v>
      </c>
      <c r="G77" s="204">
        <f>WWP!G$12</f>
        <v>385.75760963026659</v>
      </c>
      <c r="H77" s="204">
        <f>WWP!H$12</f>
        <v>379.40369733447972</v>
      </c>
      <c r="I77" s="204">
        <f>WWP!I$12</f>
        <v>671.5094582975064</v>
      </c>
      <c r="J77" s="204">
        <f>WWP!J$12</f>
        <v>548.97824591573499</v>
      </c>
      <c r="K77" s="204">
        <f>WWP!K$12</f>
        <v>497.40997420464299</v>
      </c>
      <c r="L77" s="204">
        <f>WWP!L$12</f>
        <v>557.25554600171961</v>
      </c>
      <c r="M77" s="204">
        <f>WWP!M$12</f>
        <v>578.15657781599305</v>
      </c>
      <c r="N77" s="204">
        <f>WWP!N$12</f>
        <v>557.77790197764398</v>
      </c>
      <c r="O77" s="204">
        <f>WWP!O$12</f>
        <v>543.31152192605316</v>
      </c>
      <c r="P77" s="204">
        <f>WWP!P$12</f>
        <v>511.10068787618218</v>
      </c>
      <c r="Q77" s="204">
        <f>WWP!Q$12</f>
        <v>488.88383490971609</v>
      </c>
      <c r="R77" s="204">
        <f>WWP!R$12</f>
        <v>517.33344797936365</v>
      </c>
      <c r="S77" s="204">
        <f>WWP!S$12</f>
        <v>582.87953568357693</v>
      </c>
      <c r="T77" s="204">
        <f>WWP!T$12</f>
        <v>573.32966466036112</v>
      </c>
      <c r="U77" s="204">
        <f>WWP!U$12</f>
        <v>540.73069647463467</v>
      </c>
      <c r="V77" s="204">
        <f>WWP!V$12</f>
        <v>541.44935511607923</v>
      </c>
      <c r="W77" s="204">
        <f>WWP!W$12</f>
        <v>581.56938950988831</v>
      </c>
      <c r="X77" s="204">
        <f>WWP!X$12</f>
        <v>609.48744625967311</v>
      </c>
      <c r="Y77" s="204">
        <f>WWP!Y$12</f>
        <v>550.12897678417858</v>
      </c>
    </row>
    <row r="78" spans="1:25" ht="12" customHeight="1" x14ac:dyDescent="0.25">
      <c r="A78" s="21" t="s">
        <v>68</v>
      </c>
      <c r="B78" s="207">
        <f>OIS!B$12</f>
        <v>1948.4548581255351</v>
      </c>
      <c r="C78" s="207">
        <f>OIS!C$12</f>
        <v>2034.856061908856</v>
      </c>
      <c r="D78" s="207">
        <f>OIS!D$12</f>
        <v>2379.6232158211542</v>
      </c>
      <c r="E78" s="207">
        <f>OIS!E$12</f>
        <v>2390.765004299225</v>
      </c>
      <c r="F78" s="207">
        <f>OIS!F$12</f>
        <v>2436.6488392089432</v>
      </c>
      <c r="G78" s="207">
        <f>OIS!G$12</f>
        <v>2302.183061049011</v>
      </c>
      <c r="H78" s="207">
        <f>OIS!H$12</f>
        <v>2478.901461736888</v>
      </c>
      <c r="I78" s="207">
        <f>OIS!I$12</f>
        <v>794.73404987102413</v>
      </c>
      <c r="J78" s="207">
        <f>OIS!J$12</f>
        <v>794.41478933791791</v>
      </c>
      <c r="K78" s="207">
        <f>OIS!K$12</f>
        <v>654.1672398968168</v>
      </c>
      <c r="L78" s="207">
        <f>OIS!L$12</f>
        <v>834.61883061049014</v>
      </c>
      <c r="M78" s="207">
        <f>OIS!M$12</f>
        <v>706.92510748065376</v>
      </c>
      <c r="N78" s="207">
        <f>OIS!N$12</f>
        <v>762.85769561478799</v>
      </c>
      <c r="O78" s="207">
        <f>OIS!O$12</f>
        <v>751.03396388650174</v>
      </c>
      <c r="P78" s="207">
        <f>OIS!P$12</f>
        <v>773.43009458297672</v>
      </c>
      <c r="Q78" s="207">
        <f>OIS!Q$12</f>
        <v>717.96870163370636</v>
      </c>
      <c r="R78" s="207">
        <f>OIS!R$12</f>
        <v>751.24883920894104</v>
      </c>
      <c r="S78" s="207">
        <f>OIS!S$12</f>
        <v>765.30739466895966</v>
      </c>
      <c r="T78" s="207">
        <f>OIS!T$12</f>
        <v>752.44952708512824</v>
      </c>
      <c r="U78" s="207">
        <f>OIS!U$12</f>
        <v>782.91496130696248</v>
      </c>
      <c r="V78" s="207">
        <f>OIS!V$12</f>
        <v>756.27635425623362</v>
      </c>
      <c r="W78" s="207">
        <f>OIS!W$12</f>
        <v>803.25133276010229</v>
      </c>
      <c r="X78" s="207">
        <f>OIS!X$12</f>
        <v>807.97429062768765</v>
      </c>
      <c r="Y78" s="207">
        <f>OIS!Y$12</f>
        <v>753.54548581255347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1036.4125537403265</v>
      </c>
      <c r="C81" s="210">
        <v>885.95210662080819</v>
      </c>
      <c r="D81" s="210">
        <v>1024.1628546861564</v>
      </c>
      <c r="E81" s="210">
        <v>1026.7525365434221</v>
      </c>
      <c r="F81" s="210">
        <v>1030.430954428203</v>
      </c>
      <c r="G81" s="210">
        <v>1152.6297506448839</v>
      </c>
      <c r="H81" s="210">
        <v>1144.4492691315563</v>
      </c>
      <c r="I81" s="210">
        <v>1263.5016337059328</v>
      </c>
      <c r="J81" s="210">
        <v>1261.1076526225277</v>
      </c>
      <c r="K81" s="210">
        <v>1158.930438521066</v>
      </c>
      <c r="L81" s="210">
        <v>1224.2932932072226</v>
      </c>
      <c r="M81" s="210">
        <v>1128.0630266552018</v>
      </c>
      <c r="N81" s="210">
        <v>1057.822012037833</v>
      </c>
      <c r="O81" s="210">
        <v>1482.0395528804811</v>
      </c>
      <c r="P81" s="210">
        <v>1518.8392089423905</v>
      </c>
      <c r="Q81" s="210">
        <v>1330.5226999140152</v>
      </c>
      <c r="R81" s="210">
        <v>1440.9212381771279</v>
      </c>
      <c r="S81" s="210">
        <v>1371.8679277730007</v>
      </c>
      <c r="T81" s="210">
        <v>1375.1744625967326</v>
      </c>
      <c r="U81" s="210">
        <v>1382.9605331040414</v>
      </c>
      <c r="V81" s="210">
        <v>1486.1122957867585</v>
      </c>
      <c r="W81" s="210">
        <v>1342.0633705932933</v>
      </c>
      <c r="X81" s="210">
        <v>1375.6618228718828</v>
      </c>
      <c r="Y81" s="210">
        <v>999.37162510748067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1026.8037833190024</v>
      </c>
      <c r="C83" s="204">
        <v>877.24617368873601</v>
      </c>
      <c r="D83" s="204">
        <v>1013.7157351676698</v>
      </c>
      <c r="E83" s="204">
        <v>1019.594325021496</v>
      </c>
      <c r="F83" s="204">
        <v>1018.2426483233019</v>
      </c>
      <c r="G83" s="204">
        <v>1134.8094582975064</v>
      </c>
      <c r="H83" s="204">
        <v>1133.1208082545143</v>
      </c>
      <c r="I83" s="204">
        <v>1245.1441960447119</v>
      </c>
      <c r="J83" s="204">
        <v>1240.9230438521063</v>
      </c>
      <c r="K83" s="204">
        <v>1140.5941530524503</v>
      </c>
      <c r="L83" s="204">
        <v>1191.3398968185727</v>
      </c>
      <c r="M83" s="204">
        <v>1102.8693895098879</v>
      </c>
      <c r="N83" s="204">
        <v>1032.8436801375751</v>
      </c>
      <c r="O83" s="204">
        <v>1460.9736027515044</v>
      </c>
      <c r="P83" s="204">
        <v>1495.8596732588135</v>
      </c>
      <c r="Q83" s="204">
        <v>1309.9079105760961</v>
      </c>
      <c r="R83" s="204">
        <v>1427.4214961306961</v>
      </c>
      <c r="S83" s="204">
        <v>1357.0282889079965</v>
      </c>
      <c r="T83" s="204">
        <v>1357.3523645743767</v>
      </c>
      <c r="U83" s="204">
        <v>1365.6974204643166</v>
      </c>
      <c r="V83" s="204">
        <v>1470.1390369733449</v>
      </c>
      <c r="W83" s="204">
        <v>1296.8490971625108</v>
      </c>
      <c r="X83" s="204">
        <v>1327.8625967325879</v>
      </c>
      <c r="Y83" s="204">
        <v>957.77644024075664</v>
      </c>
    </row>
    <row r="84" spans="1:25" ht="12" customHeight="1" x14ac:dyDescent="0.25">
      <c r="A84" s="18" t="s">
        <v>30</v>
      </c>
      <c r="B84" s="204">
        <v>55.173430782459157</v>
      </c>
      <c r="C84" s="204">
        <v>36.782287188306107</v>
      </c>
      <c r="D84" s="204">
        <v>81.446431642304375</v>
      </c>
      <c r="E84" s="204">
        <v>52.546087704213242</v>
      </c>
      <c r="F84" s="204">
        <v>61.741702493551159</v>
      </c>
      <c r="G84" s="204">
        <v>65.68263112639724</v>
      </c>
      <c r="H84" s="204">
        <v>72.250902837489249</v>
      </c>
      <c r="I84" s="204">
        <v>73.564574376612214</v>
      </c>
      <c r="J84" s="204">
        <v>76.19183147033533</v>
      </c>
      <c r="K84" s="204">
        <v>78.819174548581259</v>
      </c>
      <c r="L84" s="204">
        <v>78.819174548581259</v>
      </c>
      <c r="M84" s="204">
        <v>78.819174548581259</v>
      </c>
      <c r="N84" s="204">
        <v>66.996302665520204</v>
      </c>
      <c r="O84" s="204">
        <v>45.799054170249363</v>
      </c>
      <c r="P84" s="204">
        <v>56.149011177987958</v>
      </c>
      <c r="Q84" s="204">
        <v>49.25881341358555</v>
      </c>
      <c r="R84" s="204">
        <v>35.662768701633702</v>
      </c>
      <c r="S84" s="204">
        <v>18.607824591573511</v>
      </c>
      <c r="T84" s="204">
        <v>55.981685296646603</v>
      </c>
      <c r="U84" s="204">
        <v>35.836457437661217</v>
      </c>
      <c r="V84" s="204">
        <v>43.486586414445398</v>
      </c>
      <c r="W84" s="204">
        <v>11.657867583834911</v>
      </c>
      <c r="X84" s="204">
        <v>10.065348237317281</v>
      </c>
      <c r="Y84" s="204">
        <v>17.9810834049871</v>
      </c>
    </row>
    <row r="85" spans="1:25" ht="12" customHeight="1" x14ac:dyDescent="0.25">
      <c r="A85" s="18" t="s">
        <v>31</v>
      </c>
      <c r="B85" s="204">
        <v>119.17454858125539</v>
      </c>
      <c r="C85" s="204">
        <v>91.587876182287175</v>
      </c>
      <c r="D85" s="204">
        <v>94.898280309544262</v>
      </c>
      <c r="E85" s="204">
        <v>103.7259673258813</v>
      </c>
      <c r="F85" s="204">
        <v>107.0363714531384</v>
      </c>
      <c r="G85" s="204">
        <v>113.6571797076526</v>
      </c>
      <c r="H85" s="204">
        <v>128.0023215821152</v>
      </c>
      <c r="I85" s="204">
        <v>131.3127257093723</v>
      </c>
      <c r="J85" s="204">
        <v>139.0369733447979</v>
      </c>
      <c r="K85" s="204">
        <v>121.381513327601</v>
      </c>
      <c r="L85" s="204">
        <v>154.48555460017201</v>
      </c>
      <c r="M85" s="204">
        <v>154.48555460017201</v>
      </c>
      <c r="N85" s="204">
        <v>171.0375752364574</v>
      </c>
      <c r="O85" s="204">
        <v>692.26620808254506</v>
      </c>
      <c r="P85" s="204">
        <v>727.65356835769569</v>
      </c>
      <c r="Q85" s="204">
        <v>683.41934651762676</v>
      </c>
      <c r="R85" s="204">
        <v>664.61977644024068</v>
      </c>
      <c r="S85" s="204">
        <v>638.07919174548579</v>
      </c>
      <c r="T85" s="204">
        <v>708.8539982803095</v>
      </c>
      <c r="U85" s="204">
        <v>810.59277730008591</v>
      </c>
      <c r="V85" s="204">
        <v>847.0860705073087</v>
      </c>
      <c r="W85" s="204">
        <v>764.14686156491825</v>
      </c>
      <c r="X85" s="204">
        <v>753.08830610490099</v>
      </c>
      <c r="Y85" s="204">
        <v>625.91478933791916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32.394668959587271</v>
      </c>
      <c r="C87" s="204">
        <v>35.339638865004297</v>
      </c>
      <c r="D87" s="204">
        <v>35.339638865004297</v>
      </c>
      <c r="E87" s="204">
        <v>37.302923473774719</v>
      </c>
      <c r="F87" s="204">
        <v>35.339638865004297</v>
      </c>
      <c r="G87" s="204">
        <v>38.284608770421322</v>
      </c>
      <c r="H87" s="204">
        <v>38.284608770421322</v>
      </c>
      <c r="I87" s="204">
        <v>41.229578675838347</v>
      </c>
      <c r="J87" s="204">
        <v>39.108598452278592</v>
      </c>
      <c r="K87" s="204">
        <v>41.064058469475491</v>
      </c>
      <c r="L87" s="204">
        <v>41.064058469475491</v>
      </c>
      <c r="M87" s="204">
        <v>42.059243336199479</v>
      </c>
      <c r="N87" s="204">
        <v>41.136285468615647</v>
      </c>
      <c r="O87" s="204">
        <v>42.430954428202917</v>
      </c>
      <c r="P87" s="204">
        <v>40.504299226139302</v>
      </c>
      <c r="Q87" s="204">
        <v>39.52029234737747</v>
      </c>
      <c r="R87" s="204">
        <v>42.45623387790198</v>
      </c>
      <c r="S87" s="204">
        <v>40.527343078245913</v>
      </c>
      <c r="T87" s="204">
        <v>42.457265692175397</v>
      </c>
      <c r="U87" s="204">
        <v>39.562424763542559</v>
      </c>
      <c r="V87" s="204">
        <v>40.527343078245913</v>
      </c>
      <c r="W87" s="204">
        <v>6.7546001719690452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549.19079965606159</v>
      </c>
      <c r="C88" s="204">
        <f t="shared" si="5"/>
        <v>507.20937231298365</v>
      </c>
      <c r="D88" s="204">
        <f t="shared" si="5"/>
        <v>595.70438521066205</v>
      </c>
      <c r="E88" s="204">
        <f t="shared" si="5"/>
        <v>623.92467755803955</v>
      </c>
      <c r="F88" s="204">
        <f t="shared" si="5"/>
        <v>608.85597592433373</v>
      </c>
      <c r="G88" s="204">
        <f t="shared" si="5"/>
        <v>652.66319862424768</v>
      </c>
      <c r="H88" s="204">
        <f t="shared" si="5"/>
        <v>619.48030954428202</v>
      </c>
      <c r="I88" s="204">
        <f t="shared" si="5"/>
        <v>679.49492691315572</v>
      </c>
      <c r="J88" s="204">
        <f t="shared" si="5"/>
        <v>663.86904557179696</v>
      </c>
      <c r="K88" s="204">
        <f t="shared" si="5"/>
        <v>581.90318142734293</v>
      </c>
      <c r="L88" s="204">
        <f t="shared" si="5"/>
        <v>578.38314703353399</v>
      </c>
      <c r="M88" s="204">
        <f t="shared" si="5"/>
        <v>478.33662940670644</v>
      </c>
      <c r="N88" s="204">
        <f t="shared" si="5"/>
        <v>457.40902837489244</v>
      </c>
      <c r="O88" s="204">
        <f t="shared" si="5"/>
        <v>421.2460017196903</v>
      </c>
      <c r="P88" s="204">
        <f t="shared" si="5"/>
        <v>426.07652622527951</v>
      </c>
      <c r="Q88" s="204">
        <f t="shared" si="5"/>
        <v>301.75597592433354</v>
      </c>
      <c r="R88" s="204">
        <f t="shared" si="5"/>
        <v>398.99914015477196</v>
      </c>
      <c r="S88" s="204">
        <f t="shared" si="5"/>
        <v>414.33766122098018</v>
      </c>
      <c r="T88" s="204">
        <f t="shared" si="5"/>
        <v>327.86104901117801</v>
      </c>
      <c r="U88" s="204">
        <f t="shared" si="5"/>
        <v>291.36620808254537</v>
      </c>
      <c r="V88" s="204">
        <f t="shared" si="5"/>
        <v>340.11865864144454</v>
      </c>
      <c r="W88" s="204">
        <f t="shared" si="5"/>
        <v>373.56414445399832</v>
      </c>
      <c r="X88" s="204">
        <f t="shared" si="5"/>
        <v>386.95030094582967</v>
      </c>
      <c r="Y88" s="204">
        <f t="shared" si="5"/>
        <v>235.58211521926054</v>
      </c>
    </row>
    <row r="89" spans="1:25" ht="12" customHeight="1" x14ac:dyDescent="0.25">
      <c r="A89" s="18" t="s">
        <v>83</v>
      </c>
      <c r="B89" s="204">
        <v>270.87033533963893</v>
      </c>
      <c r="C89" s="204">
        <v>206.32699914015481</v>
      </c>
      <c r="D89" s="204">
        <v>206.32699914015481</v>
      </c>
      <c r="E89" s="204">
        <v>202.09466895958721</v>
      </c>
      <c r="F89" s="204">
        <v>205.26895958727431</v>
      </c>
      <c r="G89" s="204">
        <v>264.52184006878758</v>
      </c>
      <c r="H89" s="204">
        <v>275.10266552020641</v>
      </c>
      <c r="I89" s="204">
        <v>319.54239036973343</v>
      </c>
      <c r="J89" s="204">
        <v>322.71659501289759</v>
      </c>
      <c r="K89" s="204">
        <v>317.42622527944968</v>
      </c>
      <c r="L89" s="204">
        <v>338.58796216680992</v>
      </c>
      <c r="M89" s="204">
        <v>349.16878761822869</v>
      </c>
      <c r="N89" s="204">
        <v>296.26448839208939</v>
      </c>
      <c r="O89" s="204">
        <v>259.23138435081682</v>
      </c>
      <c r="P89" s="204">
        <v>245.47626827171109</v>
      </c>
      <c r="Q89" s="204">
        <v>235.95348237317279</v>
      </c>
      <c r="R89" s="204">
        <v>285.68357695614787</v>
      </c>
      <c r="S89" s="204">
        <v>245.47626827171109</v>
      </c>
      <c r="T89" s="204">
        <v>222.19836629406711</v>
      </c>
      <c r="U89" s="204">
        <v>188.33955288048151</v>
      </c>
      <c r="V89" s="204">
        <v>198.92037833190031</v>
      </c>
      <c r="W89" s="204">
        <v>140.72562338779019</v>
      </c>
      <c r="X89" s="204">
        <v>177.75864144453999</v>
      </c>
      <c r="Y89" s="204">
        <v>78.298452278589849</v>
      </c>
    </row>
    <row r="90" spans="1:25" ht="12" customHeight="1" x14ac:dyDescent="0.25">
      <c r="A90" s="14" t="s">
        <v>34</v>
      </c>
      <c r="B90" s="204">
        <v>9.6087704213241611</v>
      </c>
      <c r="C90" s="204">
        <v>8.7059329320722263</v>
      </c>
      <c r="D90" s="204">
        <v>10.447119518486669</v>
      </c>
      <c r="E90" s="204">
        <v>7.1582115219260531</v>
      </c>
      <c r="F90" s="204">
        <v>12.18830610490112</v>
      </c>
      <c r="G90" s="204">
        <v>17.820292347377471</v>
      </c>
      <c r="H90" s="204">
        <v>11.328460877042129</v>
      </c>
      <c r="I90" s="204">
        <v>18.357437661220981</v>
      </c>
      <c r="J90" s="204">
        <v>20.18460877042132</v>
      </c>
      <c r="K90" s="204">
        <v>18.33628546861565</v>
      </c>
      <c r="L90" s="204">
        <v>32.953396388650042</v>
      </c>
      <c r="M90" s="204">
        <v>25.19363714531384</v>
      </c>
      <c r="N90" s="204">
        <v>24.978331900257949</v>
      </c>
      <c r="O90" s="204">
        <v>21.06595012897678</v>
      </c>
      <c r="P90" s="204">
        <v>22.979535683576959</v>
      </c>
      <c r="Q90" s="204">
        <v>20.61478933791917</v>
      </c>
      <c r="R90" s="204">
        <v>13.49974204643164</v>
      </c>
      <c r="S90" s="204">
        <v>14.8396388650043</v>
      </c>
      <c r="T90" s="204">
        <v>17.82209802235597</v>
      </c>
      <c r="U90" s="204">
        <v>17.263112639724849</v>
      </c>
      <c r="V90" s="204">
        <v>15.97325881341358</v>
      </c>
      <c r="W90" s="204">
        <v>45.214273430782463</v>
      </c>
      <c r="X90" s="204">
        <v>47.799226139294923</v>
      </c>
      <c r="Y90" s="204">
        <v>41.59518486672399</v>
      </c>
    </row>
    <row r="91" spans="1:25" ht="12" customHeight="1" x14ac:dyDescent="0.25">
      <c r="A91" s="18" t="s">
        <v>73</v>
      </c>
      <c r="B91" s="204">
        <v>9.6087704213241611</v>
      </c>
      <c r="C91" s="204">
        <v>8.7059329320722263</v>
      </c>
      <c r="D91" s="204">
        <v>10.447119518486669</v>
      </c>
      <c r="E91" s="204">
        <v>7.1582115219260531</v>
      </c>
      <c r="F91" s="204">
        <v>12.18830610490112</v>
      </c>
      <c r="G91" s="204">
        <v>17.820292347377471</v>
      </c>
      <c r="H91" s="204">
        <v>11.328460877042129</v>
      </c>
      <c r="I91" s="204">
        <v>18.357437661220981</v>
      </c>
      <c r="J91" s="204">
        <v>20.18460877042132</v>
      </c>
      <c r="K91" s="204">
        <v>18.33628546861565</v>
      </c>
      <c r="L91" s="204">
        <v>32.953396388650042</v>
      </c>
      <c r="M91" s="204">
        <v>25.19363714531384</v>
      </c>
      <c r="N91" s="204">
        <v>24.978331900257949</v>
      </c>
      <c r="O91" s="204">
        <v>21.06595012897678</v>
      </c>
      <c r="P91" s="204">
        <v>22.979535683576959</v>
      </c>
      <c r="Q91" s="204">
        <v>20.61478933791917</v>
      </c>
      <c r="R91" s="204">
        <v>13.49974204643164</v>
      </c>
      <c r="S91" s="204">
        <v>14.8396388650043</v>
      </c>
      <c r="T91" s="204">
        <v>17.82209802235597</v>
      </c>
      <c r="U91" s="204">
        <v>17.263112639724849</v>
      </c>
      <c r="V91" s="204">
        <v>15.97325881341358</v>
      </c>
      <c r="W91" s="204">
        <v>45.214273430782463</v>
      </c>
      <c r="X91" s="204">
        <v>47.799226139294923</v>
      </c>
      <c r="Y91" s="204">
        <v>41.59518486672399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1036.4125537403265</v>
      </c>
      <c r="C94" s="210">
        <f t="shared" si="6"/>
        <v>885.95210662080819</v>
      </c>
      <c r="D94" s="210">
        <f t="shared" si="6"/>
        <v>1024.1628546861564</v>
      </c>
      <c r="E94" s="210">
        <f t="shared" si="6"/>
        <v>1026.7525365434221</v>
      </c>
      <c r="F94" s="210">
        <f t="shared" si="6"/>
        <v>1030.430954428203</v>
      </c>
      <c r="G94" s="210">
        <f t="shared" si="6"/>
        <v>1152.6297506448839</v>
      </c>
      <c r="H94" s="210">
        <f t="shared" si="6"/>
        <v>1144.4492691315563</v>
      </c>
      <c r="I94" s="210">
        <f t="shared" si="6"/>
        <v>1263.5016337059328</v>
      </c>
      <c r="J94" s="210">
        <f t="shared" si="6"/>
        <v>1261.1076526225277</v>
      </c>
      <c r="K94" s="210">
        <f t="shared" si="6"/>
        <v>1158.930438521066</v>
      </c>
      <c r="L94" s="210">
        <f t="shared" si="6"/>
        <v>1224.2932932072226</v>
      </c>
      <c r="M94" s="210">
        <f t="shared" si="6"/>
        <v>1128.0630266552018</v>
      </c>
      <c r="N94" s="210">
        <f t="shared" si="6"/>
        <v>1057.822012037833</v>
      </c>
      <c r="O94" s="210">
        <f t="shared" si="6"/>
        <v>1482.0395528804811</v>
      </c>
      <c r="P94" s="210">
        <f t="shared" si="6"/>
        <v>1518.8392089423905</v>
      </c>
      <c r="Q94" s="210">
        <f t="shared" si="6"/>
        <v>1330.5226999140152</v>
      </c>
      <c r="R94" s="210">
        <f t="shared" si="6"/>
        <v>1440.9212381771279</v>
      </c>
      <c r="S94" s="210">
        <f t="shared" si="6"/>
        <v>1371.8679277730007</v>
      </c>
      <c r="T94" s="210">
        <f t="shared" si="6"/>
        <v>1375.1744625967326</v>
      </c>
      <c r="U94" s="210">
        <f t="shared" si="6"/>
        <v>1382.9605331040414</v>
      </c>
      <c r="V94" s="210">
        <f t="shared" si="6"/>
        <v>1486.1122957867585</v>
      </c>
      <c r="W94" s="210">
        <f t="shared" si="6"/>
        <v>1342.0633705932933</v>
      </c>
      <c r="X94" s="210">
        <f t="shared" si="6"/>
        <v>1375.6618228718828</v>
      </c>
      <c r="Y94" s="210">
        <f t="shared" si="6"/>
        <v>999.37162510748067</v>
      </c>
    </row>
    <row r="95" spans="1:25" ht="12" customHeight="1" x14ac:dyDescent="0.25">
      <c r="A95" s="24" t="s">
        <v>48</v>
      </c>
      <c r="B95" s="213">
        <f>CHI!B58</f>
        <v>580.09272152902417</v>
      </c>
      <c r="C95" s="213">
        <f>CHI!C58</f>
        <v>464.72489778085048</v>
      </c>
      <c r="D95" s="213">
        <f>CHI!D58</f>
        <v>515.38242981284395</v>
      </c>
      <c r="E95" s="213">
        <f>CHI!E58</f>
        <v>514.32102545607165</v>
      </c>
      <c r="F95" s="213">
        <f>CHI!F58</f>
        <v>533.7616729058434</v>
      </c>
      <c r="G95" s="213">
        <f>CHI!G58</f>
        <v>611.9483165333038</v>
      </c>
      <c r="H95" s="213">
        <f>CHI!H58</f>
        <v>648.72223198189158</v>
      </c>
      <c r="I95" s="213">
        <f>CHI!I58</f>
        <v>707.80021318454078</v>
      </c>
      <c r="J95" s="213">
        <f>CHI!J58</f>
        <v>723.21115859154281</v>
      </c>
      <c r="K95" s="213">
        <f>CHI!K58</f>
        <v>694.75323902516675</v>
      </c>
      <c r="L95" s="213">
        <f>CHI!L58</f>
        <v>772.38376112799756</v>
      </c>
      <c r="M95" s="213">
        <f>CHI!M58</f>
        <v>776.79242741299538</v>
      </c>
      <c r="N95" s="213">
        <f>CHI!N58</f>
        <v>741.87185838354162</v>
      </c>
      <c r="O95" s="213">
        <f>CHI!O58</f>
        <v>1122.6546833347661</v>
      </c>
      <c r="P95" s="213">
        <f>CHI!P58</f>
        <v>1152.856316616401</v>
      </c>
      <c r="Q95" s="213">
        <f>CHI!Q58</f>
        <v>1045.5529069019649</v>
      </c>
      <c r="R95" s="213">
        <f>CHI!R58</f>
        <v>1102.889792116616</v>
      </c>
      <c r="S95" s="213">
        <f>CHI!S58</f>
        <v>1050.9691645388671</v>
      </c>
      <c r="T95" s="213">
        <f>CHI!T58</f>
        <v>1102.680540722328</v>
      </c>
      <c r="U95" s="213">
        <f>CHI!U58</f>
        <v>1104.649885663636</v>
      </c>
      <c r="V95" s="213">
        <f>CHI!V58</f>
        <v>1153.147993313326</v>
      </c>
      <c r="W95" s="213">
        <f>CHI!W58</f>
        <v>1008.7243332400679</v>
      </c>
      <c r="X95" s="213">
        <f>CHI!X58</f>
        <v>1100.943921624322</v>
      </c>
      <c r="Y95" s="213">
        <f>CHI!Y58</f>
        <v>779.91703546969973</v>
      </c>
    </row>
    <row r="96" spans="1:25" ht="12" customHeight="1" x14ac:dyDescent="0.25">
      <c r="A96" s="21" t="s">
        <v>27</v>
      </c>
      <c r="B96" s="207">
        <v>456.31983221130236</v>
      </c>
      <c r="C96" s="207">
        <v>421.22720883995771</v>
      </c>
      <c r="D96" s="207">
        <v>508.78042487331243</v>
      </c>
      <c r="E96" s="207">
        <v>512.43151108735049</v>
      </c>
      <c r="F96" s="207">
        <v>496.6692815223596</v>
      </c>
      <c r="G96" s="207">
        <v>540.68143411158007</v>
      </c>
      <c r="H96" s="207">
        <v>495.72703714966474</v>
      </c>
      <c r="I96" s="207">
        <v>555.70142052139204</v>
      </c>
      <c r="J96" s="207">
        <v>537.89649403098485</v>
      </c>
      <c r="K96" s="207">
        <v>464.17719949589923</v>
      </c>
      <c r="L96" s="207">
        <v>451.90953207922507</v>
      </c>
      <c r="M96" s="207">
        <v>351.27059924220646</v>
      </c>
      <c r="N96" s="207">
        <v>315.9501536542914</v>
      </c>
      <c r="O96" s="207">
        <v>359.38486954571499</v>
      </c>
      <c r="P96" s="207">
        <v>365.9828923259895</v>
      </c>
      <c r="Q96" s="207">
        <v>284.96979301205033</v>
      </c>
      <c r="R96" s="207">
        <v>338.03144606051183</v>
      </c>
      <c r="S96" s="207">
        <v>320.89876323413364</v>
      </c>
      <c r="T96" s="207">
        <v>272.49392187440458</v>
      </c>
      <c r="U96" s="207">
        <v>278.31064744040532</v>
      </c>
      <c r="V96" s="207">
        <v>332.96430247343255</v>
      </c>
      <c r="W96" s="207">
        <v>333.33903735322531</v>
      </c>
      <c r="X96" s="207">
        <v>274.7179012475608</v>
      </c>
      <c r="Y96" s="207">
        <v>219.45458963778094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13725.065426796809</v>
      </c>
      <c r="C98" s="203">
        <f t="shared" si="7"/>
        <v>13541.011855521418</v>
      </c>
      <c r="D98" s="203">
        <f t="shared" si="7"/>
        <v>13330.393704440274</v>
      </c>
      <c r="E98" s="203">
        <f t="shared" si="7"/>
        <v>13111.223937000013</v>
      </c>
      <c r="F98" s="203">
        <f t="shared" si="7"/>
        <v>13273.773782979606</v>
      </c>
      <c r="G98" s="203">
        <f t="shared" si="7"/>
        <v>12800.197175310603</v>
      </c>
      <c r="H98" s="203">
        <f t="shared" si="7"/>
        <v>13036.396316901912</v>
      </c>
      <c r="I98" s="203">
        <f t="shared" si="7"/>
        <v>13094.265898974609</v>
      </c>
      <c r="J98" s="203">
        <f t="shared" si="7"/>
        <v>12613.230456272289</v>
      </c>
      <c r="K98" s="203">
        <f t="shared" si="7"/>
        <v>10241.374268577931</v>
      </c>
      <c r="L98" s="203">
        <f t="shared" si="7"/>
        <v>12210.85434294283</v>
      </c>
      <c r="M98" s="203">
        <f t="shared" si="7"/>
        <v>11695.048043117409</v>
      </c>
      <c r="N98" s="203">
        <f t="shared" si="7"/>
        <v>10505.909730356459</v>
      </c>
      <c r="O98" s="203">
        <f t="shared" si="7"/>
        <v>10485.483289818061</v>
      </c>
      <c r="P98" s="203">
        <f t="shared" si="7"/>
        <v>10475.835861729049</v>
      </c>
      <c r="Q98" s="203">
        <f t="shared" si="7"/>
        <v>10308.045097633139</v>
      </c>
      <c r="R98" s="203">
        <f t="shared" si="7"/>
        <v>10754.034537835836</v>
      </c>
      <c r="S98" s="203">
        <f t="shared" si="7"/>
        <v>10863.404889953286</v>
      </c>
      <c r="T98" s="203">
        <f t="shared" si="7"/>
        <v>10852.574136061559</v>
      </c>
      <c r="U98" s="203">
        <f t="shared" si="7"/>
        <v>10361.386248610281</v>
      </c>
      <c r="V98" s="203">
        <f t="shared" si="7"/>
        <v>9747.4374534713843</v>
      </c>
      <c r="W98" s="203">
        <f t="shared" si="7"/>
        <v>10248.087298724726</v>
      </c>
      <c r="X98" s="203">
        <f t="shared" si="7"/>
        <v>9131.6659308776889</v>
      </c>
      <c r="Y98" s="203">
        <f t="shared" si="7"/>
        <v>8333.9090832402526</v>
      </c>
    </row>
    <row r="99" spans="1:25" ht="12" customHeight="1" x14ac:dyDescent="0.25">
      <c r="A99" s="25" t="s">
        <v>14</v>
      </c>
      <c r="B99" s="209">
        <f>ISI!B$54</f>
        <v>3767.2044800351105</v>
      </c>
      <c r="C99" s="209">
        <f>ISI!C$54</f>
        <v>3482.2086778439862</v>
      </c>
      <c r="D99" s="209">
        <f>ISI!D$54</f>
        <v>3745.2494208271464</v>
      </c>
      <c r="E99" s="209">
        <f>ISI!E$54</f>
        <v>3488.1787305503049</v>
      </c>
      <c r="F99" s="209">
        <f>ISI!F$54</f>
        <v>3562.1999203813129</v>
      </c>
      <c r="G99" s="209">
        <f>ISI!G$54</f>
        <v>3563.3909818317443</v>
      </c>
      <c r="H99" s="209">
        <f>ISI!H$54</f>
        <v>3510.0142015830033</v>
      </c>
      <c r="I99" s="209">
        <f>ISI!I$54</f>
        <v>3224.4220529041918</v>
      </c>
      <c r="J99" s="209">
        <f>ISI!J$54</f>
        <v>3132.1372800787158</v>
      </c>
      <c r="K99" s="209">
        <f>ISI!K$54</f>
        <v>2275.066991524769</v>
      </c>
      <c r="L99" s="209">
        <f>ISI!L$54</f>
        <v>3250.639736593761</v>
      </c>
      <c r="M99" s="209">
        <f>ISI!M$54</f>
        <v>2948.4890776696484</v>
      </c>
      <c r="N99" s="209">
        <f>ISI!N$54</f>
        <v>2246.6296066141404</v>
      </c>
      <c r="O99" s="209">
        <f>ISI!O$54</f>
        <v>2209.9901792442683</v>
      </c>
      <c r="P99" s="209">
        <f>ISI!P$54</f>
        <v>2446.8862002170545</v>
      </c>
      <c r="Q99" s="209">
        <f>ISI!Q$54</f>
        <v>2485.760377465157</v>
      </c>
      <c r="R99" s="209">
        <f>ISI!R$54</f>
        <v>2595.4983135048533</v>
      </c>
      <c r="S99" s="209">
        <f>ISI!S$54</f>
        <v>2513.6686741782369</v>
      </c>
      <c r="T99" s="209">
        <f>ISI!T$54</f>
        <v>2641.9002374232914</v>
      </c>
      <c r="U99" s="209">
        <f>ISI!U$54</f>
        <v>2313.8306238828873</v>
      </c>
      <c r="V99" s="209">
        <f>ISI!V$54</f>
        <v>2291.6789676974222</v>
      </c>
      <c r="W99" s="209">
        <f>ISI!W$54</f>
        <v>2708.1756306443185</v>
      </c>
      <c r="X99" s="209">
        <f>ISI!X$54</f>
        <v>2079.664413194485</v>
      </c>
      <c r="Y99" s="209">
        <f>ISI!Y$54</f>
        <v>2244.8300739496385</v>
      </c>
    </row>
    <row r="100" spans="1:25" ht="12" customHeight="1" x14ac:dyDescent="0.25">
      <c r="A100" s="14" t="s">
        <v>43</v>
      </c>
      <c r="B100" s="204">
        <f>ISI!B$55</f>
        <v>3611.8778367987452</v>
      </c>
      <c r="C100" s="204">
        <f>ISI!C$55</f>
        <v>3355.6182378174653</v>
      </c>
      <c r="D100" s="204">
        <f>ISI!D$55</f>
        <v>3598.8467331224788</v>
      </c>
      <c r="E100" s="204">
        <f>ISI!E$55</f>
        <v>3314.5746740756163</v>
      </c>
      <c r="F100" s="204">
        <f>ISI!F$55</f>
        <v>3362.2183183608067</v>
      </c>
      <c r="G100" s="204">
        <f>ISI!G$55</f>
        <v>3367.4184156609349</v>
      </c>
      <c r="H100" s="204">
        <f>ISI!H$55</f>
        <v>3306.8099375872443</v>
      </c>
      <c r="I100" s="204">
        <f>ISI!I$55</f>
        <v>3055.5562688896821</v>
      </c>
      <c r="J100" s="204">
        <f>ISI!J$55</f>
        <v>2973.7509073244196</v>
      </c>
      <c r="K100" s="204">
        <f>ISI!K$55</f>
        <v>2165.8065295313136</v>
      </c>
      <c r="L100" s="204">
        <f>ISI!L$55</f>
        <v>3059.5874570504784</v>
      </c>
      <c r="M100" s="204">
        <f>ISI!M$55</f>
        <v>2777.2795563687814</v>
      </c>
      <c r="N100" s="204">
        <f>ISI!N$55</f>
        <v>2072.4165382177757</v>
      </c>
      <c r="O100" s="204">
        <f>ISI!O$55</f>
        <v>2055.5902155709591</v>
      </c>
      <c r="P100" s="204">
        <f>ISI!P$55</f>
        <v>2302.4825463207071</v>
      </c>
      <c r="Q100" s="204">
        <f>ISI!Q$55</f>
        <v>2334.2836533068166</v>
      </c>
      <c r="R100" s="204">
        <f>ISI!R$55</f>
        <v>2445.9645371295892</v>
      </c>
      <c r="S100" s="204">
        <f>ISI!S$55</f>
        <v>2367.7232313317213</v>
      </c>
      <c r="T100" s="204">
        <f>ISI!T$55</f>
        <v>2493.7019619892899</v>
      </c>
      <c r="U100" s="204">
        <f>ISI!U$55</f>
        <v>2199.9233495249528</v>
      </c>
      <c r="V100" s="204">
        <f>ISI!V$55</f>
        <v>2188.2752877187895</v>
      </c>
      <c r="W100" s="204">
        <f>ISI!W$55</f>
        <v>2588.4766120035729</v>
      </c>
      <c r="X100" s="204">
        <f>ISI!X$55</f>
        <v>1927.4511088956738</v>
      </c>
      <c r="Y100" s="204">
        <f>ISI!Y$55</f>
        <v>2112.4205646352593</v>
      </c>
    </row>
    <row r="101" spans="1:25" ht="12" customHeight="1" x14ac:dyDescent="0.25">
      <c r="A101" s="14" t="s">
        <v>44</v>
      </c>
      <c r="B101" s="204">
        <f>ISI!B$56</f>
        <v>155.32664323636516</v>
      </c>
      <c r="C101" s="204">
        <f>ISI!C$56</f>
        <v>126.59044002652087</v>
      </c>
      <c r="D101" s="204">
        <f>ISI!D$56</f>
        <v>146.4026877046675</v>
      </c>
      <c r="E101" s="204">
        <f>ISI!E$56</f>
        <v>173.60405647468883</v>
      </c>
      <c r="F101" s="204">
        <f>ISI!F$56</f>
        <v>199.98160202050599</v>
      </c>
      <c r="G101" s="204">
        <f>ISI!G$56</f>
        <v>195.97256617080947</v>
      </c>
      <c r="H101" s="204">
        <f>ISI!H$56</f>
        <v>203.20426399575922</v>
      </c>
      <c r="I101" s="204">
        <f>ISI!I$56</f>
        <v>168.86578401450984</v>
      </c>
      <c r="J101" s="204">
        <f>ISI!J$56</f>
        <v>158.38637275429616</v>
      </c>
      <c r="K101" s="204">
        <f>ISI!K$56</f>
        <v>109.26046199345532</v>
      </c>
      <c r="L101" s="204">
        <f>ISI!L$56</f>
        <v>191.05227954328271</v>
      </c>
      <c r="M101" s="204">
        <f>ISI!M$56</f>
        <v>171.20952130086692</v>
      </c>
      <c r="N101" s="204">
        <f>ISI!N$56</f>
        <v>174.21306839636472</v>
      </c>
      <c r="O101" s="204">
        <f>ISI!O$56</f>
        <v>154.39996367330934</v>
      </c>
      <c r="P101" s="204">
        <f>ISI!P$56</f>
        <v>144.40365389634718</v>
      </c>
      <c r="Q101" s="204">
        <f>ISI!Q$56</f>
        <v>151.47672415834037</v>
      </c>
      <c r="R101" s="204">
        <f>ISI!R$56</f>
        <v>149.53377637526415</v>
      </c>
      <c r="S101" s="204">
        <f>ISI!S$56</f>
        <v>145.9454428465157</v>
      </c>
      <c r="T101" s="204">
        <f>ISI!T$56</f>
        <v>148.19827543400169</v>
      </c>
      <c r="U101" s="204">
        <f>ISI!U$56</f>
        <v>113.90727435793471</v>
      </c>
      <c r="V101" s="204">
        <f>ISI!V$56</f>
        <v>103.40367997863285</v>
      </c>
      <c r="W101" s="204">
        <f>ISI!W$56</f>
        <v>119.69901864074541</v>
      </c>
      <c r="X101" s="204">
        <f>ISI!X$56</f>
        <v>152.21330429881124</v>
      </c>
      <c r="Y101" s="204">
        <f>ISI!Y$56</f>
        <v>132.40950931437916</v>
      </c>
    </row>
    <row r="102" spans="1:25" ht="12" customHeight="1" x14ac:dyDescent="0.25">
      <c r="A102" s="13" t="s">
        <v>18</v>
      </c>
      <c r="B102" s="205">
        <f>NFM!B$73</f>
        <v>111.78781545088016</v>
      </c>
      <c r="C102" s="205">
        <f>NFM!C$73</f>
        <v>134.61486832955669</v>
      </c>
      <c r="D102" s="205">
        <f>NFM!D$73</f>
        <v>92.892299641308696</v>
      </c>
      <c r="E102" s="205">
        <f>NFM!E$73</f>
        <v>104.99885993906268</v>
      </c>
      <c r="F102" s="205">
        <f>NFM!F$73</f>
        <v>93.23525953870157</v>
      </c>
      <c r="G102" s="205">
        <f>NFM!G$73</f>
        <v>86.68666356275142</v>
      </c>
      <c r="H102" s="205">
        <f>NFM!H$73</f>
        <v>137.07034716288746</v>
      </c>
      <c r="I102" s="205">
        <f>NFM!I$73</f>
        <v>150.85349920036407</v>
      </c>
      <c r="J102" s="205">
        <f>NFM!J$73</f>
        <v>151.25635996905842</v>
      </c>
      <c r="K102" s="205">
        <f>NFM!K$73</f>
        <v>120.37538090266548</v>
      </c>
      <c r="L102" s="205">
        <f>NFM!L$73</f>
        <v>146.98524536035643</v>
      </c>
      <c r="M102" s="205">
        <f>NFM!M$73</f>
        <v>147.57086710369637</v>
      </c>
      <c r="N102" s="205">
        <f>NFM!N$73</f>
        <v>144.72285003540205</v>
      </c>
      <c r="O102" s="205">
        <f>NFM!O$73</f>
        <v>138.33152755484667</v>
      </c>
      <c r="P102" s="205">
        <f>NFM!P$73</f>
        <v>126.79382510497518</v>
      </c>
      <c r="Q102" s="205">
        <f>NFM!Q$73</f>
        <v>148.21766360068045</v>
      </c>
      <c r="R102" s="205">
        <f>NFM!R$73</f>
        <v>152.37038063357184</v>
      </c>
      <c r="S102" s="205">
        <f>NFM!S$73</f>
        <v>144.42241497932631</v>
      </c>
      <c r="T102" s="205">
        <f>NFM!T$73</f>
        <v>168.71428233575745</v>
      </c>
      <c r="U102" s="205">
        <f>NFM!U$73</f>
        <v>136.3597775933718</v>
      </c>
      <c r="V102" s="205">
        <f>NFM!V$73</f>
        <v>136.62389713525346</v>
      </c>
      <c r="W102" s="205">
        <f>NFM!W$73</f>
        <v>115.18106664128162</v>
      </c>
      <c r="X102" s="205">
        <f>NFM!X$73</f>
        <v>115.26539294085023</v>
      </c>
      <c r="Y102" s="205">
        <f>NFM!Y$73</f>
        <v>113.49567030298891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2.9245779075095339</v>
      </c>
      <c r="C104" s="204">
        <f>NFM!C$75</f>
        <v>2.4610276753968159</v>
      </c>
      <c r="D104" s="204">
        <f>NFM!D$75</f>
        <v>1.6043814365666349</v>
      </c>
      <c r="E104" s="204">
        <f>NFM!E$75</f>
        <v>1.8560198371692751</v>
      </c>
      <c r="F104" s="204">
        <f>NFM!F$75</f>
        <v>2.006983040606972</v>
      </c>
      <c r="G104" s="204">
        <f>NFM!G$75</f>
        <v>1.75246687287604</v>
      </c>
      <c r="H104" s="204">
        <f>NFM!H$75</f>
        <v>2.7269716828837942</v>
      </c>
      <c r="I104" s="204">
        <f>NFM!I$75</f>
        <v>2.0057470195839451</v>
      </c>
      <c r="J104" s="204">
        <f>NFM!J$75</f>
        <v>2.184887063419906</v>
      </c>
      <c r="K104" s="204">
        <f>NFM!K$75</f>
        <v>0.64540651570757568</v>
      </c>
      <c r="L104" s="204">
        <f>NFM!L$75</f>
        <v>0.92577197803453215</v>
      </c>
      <c r="M104" s="204">
        <f>NFM!M$75</f>
        <v>0.83062166376176272</v>
      </c>
      <c r="N104" s="204">
        <f>NFM!N$75</f>
        <v>0.82270590818640854</v>
      </c>
      <c r="O104" s="204">
        <f>NFM!O$75</f>
        <v>0.8935372364281936</v>
      </c>
      <c r="P104" s="204">
        <f>NFM!P$75</f>
        <v>0.8410502255774539</v>
      </c>
      <c r="Q104" s="204">
        <f>NFM!Q$75</f>
        <v>1.083719911007043</v>
      </c>
      <c r="R104" s="204">
        <f>NFM!R$75</f>
        <v>1.169746236641237</v>
      </c>
      <c r="S104" s="204">
        <f>NFM!S$75</f>
        <v>1.1846540855772221</v>
      </c>
      <c r="T104" s="204">
        <f>NFM!T$75</f>
        <v>1.6779068836383231</v>
      </c>
      <c r="U104" s="204">
        <f>NFM!U$75</f>
        <v>1.1203720308673499</v>
      </c>
      <c r="V104" s="204">
        <f>NFM!V$75</f>
        <v>1.1448197380137211</v>
      </c>
      <c r="W104" s="204">
        <f>NFM!W$75</f>
        <v>1.0294104380043241</v>
      </c>
      <c r="X104" s="204">
        <f>NFM!X$75</f>
        <v>1.0998163909431891</v>
      </c>
      <c r="Y104" s="204">
        <f>NFM!Y$75</f>
        <v>0.98958372250666005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2.9245779075095339</v>
      </c>
      <c r="C106" s="212">
        <f>NFM!C$77</f>
        <v>2.4610276753968159</v>
      </c>
      <c r="D106" s="212">
        <f>NFM!D$77</f>
        <v>1.6043814365666349</v>
      </c>
      <c r="E106" s="212">
        <f>NFM!E$77</f>
        <v>1.8560198371692751</v>
      </c>
      <c r="F106" s="212">
        <f>NFM!F$77</f>
        <v>2.006983040606972</v>
      </c>
      <c r="G106" s="212">
        <f>NFM!G$77</f>
        <v>1.75246687287604</v>
      </c>
      <c r="H106" s="212">
        <f>NFM!H$77</f>
        <v>2.7269716828837942</v>
      </c>
      <c r="I106" s="212">
        <f>NFM!I$77</f>
        <v>2.0057470195839451</v>
      </c>
      <c r="J106" s="212">
        <f>NFM!J$77</f>
        <v>2.184887063419906</v>
      </c>
      <c r="K106" s="212">
        <f>NFM!K$77</f>
        <v>0.64540651570757568</v>
      </c>
      <c r="L106" s="212">
        <f>NFM!L$77</f>
        <v>0.92577197803453215</v>
      </c>
      <c r="M106" s="212">
        <f>NFM!M$77</f>
        <v>0.83062166376176272</v>
      </c>
      <c r="N106" s="212">
        <f>NFM!N$77</f>
        <v>0.82270590818640854</v>
      </c>
      <c r="O106" s="212">
        <f>NFM!O$77</f>
        <v>0.8935372364281936</v>
      </c>
      <c r="P106" s="212">
        <f>NFM!P$77</f>
        <v>0.8410502255774539</v>
      </c>
      <c r="Q106" s="212">
        <f>NFM!Q$77</f>
        <v>1.083719911007043</v>
      </c>
      <c r="R106" s="212">
        <f>NFM!R$77</f>
        <v>1.169746236641237</v>
      </c>
      <c r="S106" s="212">
        <f>NFM!S$77</f>
        <v>1.1846540855772221</v>
      </c>
      <c r="T106" s="212">
        <f>NFM!T$77</f>
        <v>1.6779068836383231</v>
      </c>
      <c r="U106" s="212">
        <f>NFM!U$77</f>
        <v>1.1203720308673499</v>
      </c>
      <c r="V106" s="212">
        <f>NFM!V$77</f>
        <v>1.1448197380137211</v>
      </c>
      <c r="W106" s="212">
        <f>NFM!W$77</f>
        <v>1.0294104380043241</v>
      </c>
      <c r="X106" s="212">
        <f>NFM!X$77</f>
        <v>1.0998163909431891</v>
      </c>
      <c r="Y106" s="212">
        <f>NFM!Y$77</f>
        <v>0.98958372250666005</v>
      </c>
    </row>
    <row r="107" spans="1:25" ht="12" customHeight="1" x14ac:dyDescent="0.25">
      <c r="A107" s="14" t="s">
        <v>47</v>
      </c>
      <c r="B107" s="204">
        <f>NFM!B$78</f>
        <v>108.86323754337063</v>
      </c>
      <c r="C107" s="204">
        <f>NFM!C$78</f>
        <v>132.15384065415986</v>
      </c>
      <c r="D107" s="204">
        <f>NFM!D$78</f>
        <v>91.287918204742056</v>
      </c>
      <c r="E107" s="204">
        <f>NFM!E$78</f>
        <v>103.14284010189341</v>
      </c>
      <c r="F107" s="204">
        <f>NFM!F$78</f>
        <v>91.228276498094601</v>
      </c>
      <c r="G107" s="204">
        <f>NFM!G$78</f>
        <v>84.934196689875378</v>
      </c>
      <c r="H107" s="204">
        <f>NFM!H$78</f>
        <v>134.34337548000366</v>
      </c>
      <c r="I107" s="204">
        <f>NFM!I$78</f>
        <v>148.84775218078013</v>
      </c>
      <c r="J107" s="204">
        <f>NFM!J$78</f>
        <v>149.07147290563853</v>
      </c>
      <c r="K107" s="204">
        <f>NFM!K$78</f>
        <v>119.72997438695791</v>
      </c>
      <c r="L107" s="204">
        <f>NFM!L$78</f>
        <v>146.0594733823219</v>
      </c>
      <c r="M107" s="204">
        <f>NFM!M$78</f>
        <v>146.7402454399346</v>
      </c>
      <c r="N107" s="204">
        <f>NFM!N$78</f>
        <v>143.90014412721564</v>
      </c>
      <c r="O107" s="204">
        <f>NFM!O$78</f>
        <v>137.43799031841849</v>
      </c>
      <c r="P107" s="204">
        <f>NFM!P$78</f>
        <v>125.95277487939774</v>
      </c>
      <c r="Q107" s="204">
        <f>NFM!Q$78</f>
        <v>147.1339436896734</v>
      </c>
      <c r="R107" s="204">
        <f>NFM!R$78</f>
        <v>151.20063439693061</v>
      </c>
      <c r="S107" s="204">
        <f>NFM!S$78</f>
        <v>143.23776089374908</v>
      </c>
      <c r="T107" s="204">
        <f>NFM!T$78</f>
        <v>167.03637545211913</v>
      </c>
      <c r="U107" s="204">
        <f>NFM!U$78</f>
        <v>135.23940556250446</v>
      </c>
      <c r="V107" s="204">
        <f>NFM!V$78</f>
        <v>135.47907739723973</v>
      </c>
      <c r="W107" s="204">
        <f>NFM!W$78</f>
        <v>114.1516562032773</v>
      </c>
      <c r="X107" s="204">
        <f>NFM!X$78</f>
        <v>114.16557654990704</v>
      </c>
      <c r="Y107" s="204">
        <f>NFM!Y$78</f>
        <v>112.50608658048225</v>
      </c>
    </row>
    <row r="108" spans="1:25" ht="12" customHeight="1" x14ac:dyDescent="0.25">
      <c r="A108" s="13" t="s">
        <v>19</v>
      </c>
      <c r="B108" s="205">
        <f>CHI!B$79</f>
        <v>1261.893382056109</v>
      </c>
      <c r="C108" s="205">
        <f>CHI!C$79</f>
        <v>1317.3151501429315</v>
      </c>
      <c r="D108" s="205">
        <f>CHI!D$79</f>
        <v>1300.6276970213548</v>
      </c>
      <c r="E108" s="205">
        <f>CHI!E$79</f>
        <v>1460.4596094383833</v>
      </c>
      <c r="F108" s="205">
        <f>CHI!F$79</f>
        <v>1466.5310269593951</v>
      </c>
      <c r="G108" s="205">
        <f>CHI!G$79</f>
        <v>1468.839976103453</v>
      </c>
      <c r="H108" s="205">
        <f>CHI!H$79</f>
        <v>1189.5753147115745</v>
      </c>
      <c r="I108" s="205">
        <f>CHI!I$79</f>
        <v>1575.0972994616291</v>
      </c>
      <c r="J108" s="205">
        <f>CHI!J$79</f>
        <v>1751.6290374343046</v>
      </c>
      <c r="K108" s="205">
        <f>CHI!K$79</f>
        <v>1602.0369428793986</v>
      </c>
      <c r="L108" s="205">
        <f>CHI!L$79</f>
        <v>1705.3003819191661</v>
      </c>
      <c r="M108" s="205">
        <f>CHI!M$79</f>
        <v>1704.9848907616831</v>
      </c>
      <c r="N108" s="205">
        <f>CHI!N$79</f>
        <v>1655.9116349933724</v>
      </c>
      <c r="O108" s="205">
        <f>CHI!O$79</f>
        <v>1809.9229306353052</v>
      </c>
      <c r="P108" s="205">
        <f>CHI!P$79</f>
        <v>1677.1408602625634</v>
      </c>
      <c r="Q108" s="205">
        <f>CHI!Q$79</f>
        <v>1825.8437939766418</v>
      </c>
      <c r="R108" s="205">
        <f>CHI!R$79</f>
        <v>1969.4816570825303</v>
      </c>
      <c r="S108" s="205">
        <f>CHI!S$79</f>
        <v>2007.9676988544927</v>
      </c>
      <c r="T108" s="205">
        <f>CHI!T$79</f>
        <v>2068.5496685819076</v>
      </c>
      <c r="U108" s="205">
        <f>CHI!U$79</f>
        <v>2075.050969894116</v>
      </c>
      <c r="V108" s="205">
        <f>CHI!V$79</f>
        <v>1956.6182308264672</v>
      </c>
      <c r="W108" s="205">
        <f>CHI!W$79</f>
        <v>1853.1900743649551</v>
      </c>
      <c r="X108" s="205">
        <f>CHI!X$79</f>
        <v>1836.8702253016738</v>
      </c>
      <c r="Y108" s="205">
        <f>CHI!Y$79</f>
        <v>1809.0467056271316</v>
      </c>
    </row>
    <row r="109" spans="1:25" ht="12" customHeight="1" x14ac:dyDescent="0.25">
      <c r="A109" s="14" t="s">
        <v>59</v>
      </c>
      <c r="B109" s="204">
        <f>CHI!B$80</f>
        <v>814.10516504264979</v>
      </c>
      <c r="C109" s="204">
        <f>CHI!C$80</f>
        <v>880.55596093446752</v>
      </c>
      <c r="D109" s="204">
        <f>CHI!D$80</f>
        <v>863.35998688380346</v>
      </c>
      <c r="E109" s="204">
        <f>CHI!E$80</f>
        <v>950.30553628913992</v>
      </c>
      <c r="F109" s="204">
        <f>CHI!F$80</f>
        <v>940.4540627491225</v>
      </c>
      <c r="G109" s="204">
        <f>CHI!G$80</f>
        <v>934.59359890991936</v>
      </c>
      <c r="H109" s="204">
        <f>CHI!H$80</f>
        <v>816.15284052415996</v>
      </c>
      <c r="I109" s="204">
        <f>CHI!I$80</f>
        <v>1157.9613668283973</v>
      </c>
      <c r="J109" s="204">
        <f>CHI!J$80</f>
        <v>1361.2687053193204</v>
      </c>
      <c r="K109" s="204">
        <f>CHI!K$80</f>
        <v>1260.1919658644988</v>
      </c>
      <c r="L109" s="204">
        <f>CHI!L$80</f>
        <v>1393.7887560153408</v>
      </c>
      <c r="M109" s="204">
        <f>CHI!M$80</f>
        <v>1359.5557748653132</v>
      </c>
      <c r="N109" s="204">
        <f>CHI!N$80</f>
        <v>1313.2204374245016</v>
      </c>
      <c r="O109" s="204">
        <f>CHI!O$80</f>
        <v>1466.3073300231345</v>
      </c>
      <c r="P109" s="204">
        <f>CHI!P$80</f>
        <v>1303.0093871232675</v>
      </c>
      <c r="Q109" s="204">
        <f>CHI!Q$80</f>
        <v>1485.4286696895242</v>
      </c>
      <c r="R109" s="204">
        <f>CHI!R$80</f>
        <v>1586.7600965197437</v>
      </c>
      <c r="S109" s="204">
        <f>CHI!S$80</f>
        <v>1646.9078679849601</v>
      </c>
      <c r="T109" s="204">
        <f>CHI!T$80</f>
        <v>1623.3355736572755</v>
      </c>
      <c r="U109" s="204">
        <f>CHI!U$80</f>
        <v>1777.0556694883967</v>
      </c>
      <c r="V109" s="204">
        <f>CHI!V$80</f>
        <v>1744.7037630041164</v>
      </c>
      <c r="W109" s="204">
        <f>CHI!W$80</f>
        <v>1527.1793579060391</v>
      </c>
      <c r="X109" s="204">
        <f>CHI!X$80</f>
        <v>1517.549464983166</v>
      </c>
      <c r="Y109" s="204">
        <f>CHI!Y$80</f>
        <v>1485.074625519374</v>
      </c>
    </row>
    <row r="110" spans="1:25" ht="12" customHeight="1" x14ac:dyDescent="0.25">
      <c r="A110" s="14" t="s">
        <v>49</v>
      </c>
      <c r="B110" s="204">
        <f>CHI!B$81</f>
        <v>429.25033522727284</v>
      </c>
      <c r="C110" s="204">
        <f>CHI!C$81</f>
        <v>414.36267524728339</v>
      </c>
      <c r="D110" s="204">
        <f>CHI!D$81</f>
        <v>415.43292281015658</v>
      </c>
      <c r="E110" s="204">
        <f>CHI!E$81</f>
        <v>487.72186812422893</v>
      </c>
      <c r="F110" s="204">
        <f>CHI!F$81</f>
        <v>502.14231431297645</v>
      </c>
      <c r="G110" s="204">
        <f>CHI!G$81</f>
        <v>506.06593985517355</v>
      </c>
      <c r="H110" s="204">
        <f>CHI!H$81</f>
        <v>349.85673781204372</v>
      </c>
      <c r="I110" s="204">
        <f>CHI!I$81</f>
        <v>397.84406170460886</v>
      </c>
      <c r="J110" s="204">
        <f>CHI!J$81</f>
        <v>368.66102979720517</v>
      </c>
      <c r="K110" s="204">
        <f>CHI!K$81</f>
        <v>321.39100237612644</v>
      </c>
      <c r="L110" s="204">
        <f>CHI!L$81</f>
        <v>288.86689160977818</v>
      </c>
      <c r="M110" s="204">
        <f>CHI!M$81</f>
        <v>322.17741961826056</v>
      </c>
      <c r="N110" s="204">
        <f>CHI!N$81</f>
        <v>309.40448548384325</v>
      </c>
      <c r="O110" s="204">
        <f>CHI!O$81</f>
        <v>315.13742399130416</v>
      </c>
      <c r="P110" s="204">
        <f>CHI!P$81</f>
        <v>350.78614374855044</v>
      </c>
      <c r="Q110" s="204">
        <f>CHI!Q$81</f>
        <v>321.83346716407181</v>
      </c>
      <c r="R110" s="204">
        <f>CHI!R$81</f>
        <v>362.69626837599213</v>
      </c>
      <c r="S110" s="204">
        <f>CHI!S$81</f>
        <v>338.59122200500332</v>
      </c>
      <c r="T110" s="204">
        <f>CHI!T$81</f>
        <v>425.90294518452379</v>
      </c>
      <c r="U110" s="204">
        <f>CHI!U$81</f>
        <v>275.50457801408999</v>
      </c>
      <c r="V110" s="204">
        <f>CHI!V$81</f>
        <v>192.25731726950067</v>
      </c>
      <c r="W110" s="204">
        <f>CHI!W$81</f>
        <v>301.10729141104974</v>
      </c>
      <c r="X110" s="204">
        <f>CHI!X$81</f>
        <v>300.15449131164257</v>
      </c>
      <c r="Y110" s="204">
        <f>CHI!Y$81</f>
        <v>309.71619244411858</v>
      </c>
    </row>
    <row r="111" spans="1:25" ht="12" customHeight="1" x14ac:dyDescent="0.25">
      <c r="A111" s="14" t="s">
        <v>50</v>
      </c>
      <c r="B111" s="204">
        <f>CHI!B$82</f>
        <v>18.537881786186311</v>
      </c>
      <c r="C111" s="204">
        <f>CHI!C$82</f>
        <v>22.396513961180521</v>
      </c>
      <c r="D111" s="204">
        <f>CHI!D$82</f>
        <v>21.834787327394661</v>
      </c>
      <c r="E111" s="204">
        <f>CHI!E$82</f>
        <v>22.432205025014269</v>
      </c>
      <c r="F111" s="204">
        <f>CHI!F$82</f>
        <v>23.934649897296069</v>
      </c>
      <c r="G111" s="204">
        <f>CHI!G$82</f>
        <v>28.180437338359919</v>
      </c>
      <c r="H111" s="204">
        <f>CHI!H$82</f>
        <v>23.56573637537079</v>
      </c>
      <c r="I111" s="204">
        <f>CHI!I$82</f>
        <v>19.29187092862286</v>
      </c>
      <c r="J111" s="204">
        <f>CHI!J$82</f>
        <v>21.69930231777909</v>
      </c>
      <c r="K111" s="204">
        <f>CHI!K$82</f>
        <v>20.453974638773481</v>
      </c>
      <c r="L111" s="204">
        <f>CHI!L$82</f>
        <v>22.644734294047119</v>
      </c>
      <c r="M111" s="204">
        <f>CHI!M$82</f>
        <v>23.251696278109389</v>
      </c>
      <c r="N111" s="204">
        <f>CHI!N$82</f>
        <v>33.286712085027659</v>
      </c>
      <c r="O111" s="204">
        <f>CHI!O$82</f>
        <v>28.478176620866609</v>
      </c>
      <c r="P111" s="204">
        <f>CHI!P$82</f>
        <v>23.345329390745629</v>
      </c>
      <c r="Q111" s="204">
        <f>CHI!Q$82</f>
        <v>18.58165712304579</v>
      </c>
      <c r="R111" s="204">
        <f>CHI!R$82</f>
        <v>20.025292186794669</v>
      </c>
      <c r="S111" s="204">
        <f>CHI!S$82</f>
        <v>22.468608864529241</v>
      </c>
      <c r="T111" s="204">
        <f>CHI!T$82</f>
        <v>19.311149740108181</v>
      </c>
      <c r="U111" s="204">
        <f>CHI!U$82</f>
        <v>22.490722391629369</v>
      </c>
      <c r="V111" s="204">
        <f>CHI!V$82</f>
        <v>19.657150552850251</v>
      </c>
      <c r="W111" s="204">
        <f>CHI!W$82</f>
        <v>24.903425047866179</v>
      </c>
      <c r="X111" s="204">
        <f>CHI!X$82</f>
        <v>19.166269006865409</v>
      </c>
      <c r="Y111" s="204">
        <f>CHI!Y$82</f>
        <v>14.25588766363891</v>
      </c>
    </row>
    <row r="112" spans="1:25" ht="12" customHeight="1" x14ac:dyDescent="0.25">
      <c r="A112" s="13" t="s">
        <v>20</v>
      </c>
      <c r="B112" s="205">
        <f>NMM!B$59</f>
        <v>2090.7994831134843</v>
      </c>
      <c r="C112" s="205">
        <f>NMM!C$59</f>
        <v>2113.9602385274952</v>
      </c>
      <c r="D112" s="205">
        <f>NMM!D$59</f>
        <v>2130.0194853518196</v>
      </c>
      <c r="E112" s="205">
        <f>NMM!E$59</f>
        <v>2175.9773283954273</v>
      </c>
      <c r="F112" s="205">
        <f>NMM!F$59</f>
        <v>2305.971093832376</v>
      </c>
      <c r="G112" s="205">
        <f>NMM!G$59</f>
        <v>2252.7820438776271</v>
      </c>
      <c r="H112" s="205">
        <f>NMM!H$59</f>
        <v>2384.9126084348663</v>
      </c>
      <c r="I112" s="205">
        <f>NMM!I$59</f>
        <v>2381.0850190178999</v>
      </c>
      <c r="J112" s="205">
        <f>NMM!J$59</f>
        <v>2290.5924473289269</v>
      </c>
      <c r="K112" s="205">
        <f>NMM!K$59</f>
        <v>1626.1108347000727</v>
      </c>
      <c r="L112" s="205">
        <f>NMM!L$59</f>
        <v>1940.7787274784325</v>
      </c>
      <c r="M112" s="205">
        <f>NMM!M$59</f>
        <v>2052.1780494523946</v>
      </c>
      <c r="N112" s="205">
        <f>NMM!N$59</f>
        <v>1827.5000723389821</v>
      </c>
      <c r="O112" s="205">
        <f>NMM!O$59</f>
        <v>1745.6364009661231</v>
      </c>
      <c r="P112" s="205">
        <f>NMM!P$59</f>
        <v>1685.6965363805548</v>
      </c>
      <c r="Q112" s="205">
        <f>NMM!Q$59</f>
        <v>1660.0122926271847</v>
      </c>
      <c r="R112" s="205">
        <f>NMM!R$59</f>
        <v>1831.1792433085245</v>
      </c>
      <c r="S112" s="205">
        <f>NMM!S$59</f>
        <v>1901.5437316718517</v>
      </c>
      <c r="T112" s="205">
        <f>NMM!T$59</f>
        <v>1751.1934919529378</v>
      </c>
      <c r="U112" s="205">
        <f>NMM!U$59</f>
        <v>1644.6749392334259</v>
      </c>
      <c r="V112" s="205">
        <f>NMM!V$59</f>
        <v>1612.9523524670601</v>
      </c>
      <c r="W112" s="205">
        <f>NMM!W$59</f>
        <v>1698.5928962621854</v>
      </c>
      <c r="X112" s="205">
        <f>NMM!X$59</f>
        <v>1594.3334930751757</v>
      </c>
      <c r="Y112" s="205">
        <f>NMM!Y$59</f>
        <v>1257.4975450711493</v>
      </c>
    </row>
    <row r="113" spans="1:25" ht="12" customHeight="1" x14ac:dyDescent="0.25">
      <c r="A113" s="14" t="s">
        <v>51</v>
      </c>
      <c r="B113" s="204">
        <f>NMM!B$60</f>
        <v>1276.5612840588092</v>
      </c>
      <c r="C113" s="204">
        <f>NMM!C$60</f>
        <v>1278.9881846129317</v>
      </c>
      <c r="D113" s="204">
        <f>NMM!D$60</f>
        <v>1245.4485193676983</v>
      </c>
      <c r="E113" s="204">
        <f>NMM!E$60</f>
        <v>1314.0286455512091</v>
      </c>
      <c r="F113" s="204">
        <f>NMM!F$60</f>
        <v>1360.3112159287596</v>
      </c>
      <c r="G113" s="204">
        <f>NMM!G$60</f>
        <v>1370.0040274468188</v>
      </c>
      <c r="H113" s="204">
        <f>NMM!H$60</f>
        <v>1515.1458465634896</v>
      </c>
      <c r="I113" s="204">
        <f>NMM!I$60</f>
        <v>1499.3374723224781</v>
      </c>
      <c r="J113" s="204">
        <f>NMM!J$60</f>
        <v>1428.1757923021948</v>
      </c>
      <c r="K113" s="204">
        <f>NMM!K$60</f>
        <v>987.1257995421762</v>
      </c>
      <c r="L113" s="204">
        <f>NMM!L$60</f>
        <v>1177.9045424472674</v>
      </c>
      <c r="M113" s="204">
        <f>NMM!M$60</f>
        <v>1263.6789575248799</v>
      </c>
      <c r="N113" s="204">
        <f>NMM!N$60</f>
        <v>1110.9200076845846</v>
      </c>
      <c r="O113" s="204">
        <f>NMM!O$60</f>
        <v>1124.6384831184641</v>
      </c>
      <c r="P113" s="204">
        <f>NMM!P$60</f>
        <v>1064.2772850686115</v>
      </c>
      <c r="Q113" s="204">
        <f>NMM!Q$60</f>
        <v>1044.4504905512222</v>
      </c>
      <c r="R113" s="204">
        <f>NMM!R$60</f>
        <v>1203.9098154789663</v>
      </c>
      <c r="S113" s="204">
        <f>NMM!S$60</f>
        <v>1272.8540796943194</v>
      </c>
      <c r="T113" s="204">
        <f>NMM!T$60</f>
        <v>1170.8418884426887</v>
      </c>
      <c r="U113" s="204">
        <f>NMM!U$60</f>
        <v>1114.0495399636636</v>
      </c>
      <c r="V113" s="204">
        <f>NMM!V$60</f>
        <v>1098.7160331981686</v>
      </c>
      <c r="W113" s="204">
        <f>NMM!W$60</f>
        <v>1223.8032614572135</v>
      </c>
      <c r="X113" s="204">
        <f>NMM!X$60</f>
        <v>1100.0422415812648</v>
      </c>
      <c r="Y113" s="204">
        <f>NMM!Y$60</f>
        <v>891.56418707928083</v>
      </c>
    </row>
    <row r="114" spans="1:25" ht="12" customHeight="1" x14ac:dyDescent="0.25">
      <c r="A114" s="14" t="s">
        <v>52</v>
      </c>
      <c r="B114" s="204">
        <f>NMM!B$61</f>
        <v>519.51556866208341</v>
      </c>
      <c r="C114" s="204">
        <f>NMM!C$61</f>
        <v>554.44981580497188</v>
      </c>
      <c r="D114" s="204">
        <f>NMM!D$61</f>
        <v>627.90743990212388</v>
      </c>
      <c r="E114" s="204">
        <f>NMM!E$61</f>
        <v>630.63585275548962</v>
      </c>
      <c r="F114" s="204">
        <f>NMM!F$61</f>
        <v>702.33987092269217</v>
      </c>
      <c r="G114" s="204">
        <f>NMM!G$61</f>
        <v>651.75580203377251</v>
      </c>
      <c r="H114" s="204">
        <f>NMM!H$61</f>
        <v>629.37465144498515</v>
      </c>
      <c r="I114" s="204">
        <f>NMM!I$61</f>
        <v>635.27449565620566</v>
      </c>
      <c r="J114" s="204">
        <f>NMM!J$61</f>
        <v>656.83508396950822</v>
      </c>
      <c r="K114" s="204">
        <f>NMM!K$61</f>
        <v>519.42997757028445</v>
      </c>
      <c r="L114" s="204">
        <f>NMM!L$61</f>
        <v>663.05603587027838</v>
      </c>
      <c r="M114" s="204">
        <f>NMM!M$61</f>
        <v>689.57796254222239</v>
      </c>
      <c r="N114" s="204">
        <f>NMM!N$61</f>
        <v>638.42570757373642</v>
      </c>
      <c r="O114" s="204">
        <f>NMM!O$61</f>
        <v>535.5311735565374</v>
      </c>
      <c r="P114" s="204">
        <f>NMM!P$61</f>
        <v>538.77070438481599</v>
      </c>
      <c r="Q114" s="204">
        <f>NMM!Q$61</f>
        <v>530.6763771888202</v>
      </c>
      <c r="R114" s="204">
        <f>NMM!R$61</f>
        <v>558.17222168712124</v>
      </c>
      <c r="S114" s="204">
        <f>NMM!S$61</f>
        <v>591.80156022686947</v>
      </c>
      <c r="T114" s="204">
        <f>NMM!T$61</f>
        <v>545.45457523159519</v>
      </c>
      <c r="U114" s="204">
        <f>NMM!U$61</f>
        <v>497.77603872938084</v>
      </c>
      <c r="V114" s="204">
        <f>NMM!V$61</f>
        <v>483.49022177463553</v>
      </c>
      <c r="W114" s="204">
        <f>NMM!W$61</f>
        <v>444.44035802639723</v>
      </c>
      <c r="X114" s="204">
        <f>NMM!X$61</f>
        <v>461.65548728758648</v>
      </c>
      <c r="Y114" s="204">
        <f>NMM!Y$61</f>
        <v>338.8844210957414</v>
      </c>
    </row>
    <row r="115" spans="1:25" ht="12" customHeight="1" x14ac:dyDescent="0.25">
      <c r="A115" s="14" t="s">
        <v>60</v>
      </c>
      <c r="B115" s="204">
        <f>NMM!B$62</f>
        <v>294.7226303925919</v>
      </c>
      <c r="C115" s="204">
        <f>NMM!C$62</f>
        <v>280.52223810959168</v>
      </c>
      <c r="D115" s="204">
        <f>NMM!D$62</f>
        <v>256.66352608199753</v>
      </c>
      <c r="E115" s="204">
        <f>NMM!E$62</f>
        <v>231.31283008872873</v>
      </c>
      <c r="F115" s="204">
        <f>NMM!F$62</f>
        <v>243.32000698092438</v>
      </c>
      <c r="G115" s="204">
        <f>NMM!G$62</f>
        <v>231.02221439703607</v>
      </c>
      <c r="H115" s="204">
        <f>NMM!H$62</f>
        <v>240.39211042639164</v>
      </c>
      <c r="I115" s="204">
        <f>NMM!I$62</f>
        <v>246.47305103921602</v>
      </c>
      <c r="J115" s="204">
        <f>NMM!J$62</f>
        <v>205.58157105722353</v>
      </c>
      <c r="K115" s="204">
        <f>NMM!K$62</f>
        <v>119.55505758761204</v>
      </c>
      <c r="L115" s="204">
        <f>NMM!L$62</f>
        <v>99.818149160886747</v>
      </c>
      <c r="M115" s="204">
        <f>NMM!M$62</f>
        <v>98.921129385292474</v>
      </c>
      <c r="N115" s="204">
        <f>NMM!N$62</f>
        <v>78.154357080661086</v>
      </c>
      <c r="O115" s="204">
        <f>NMM!O$62</f>
        <v>85.466744291121486</v>
      </c>
      <c r="P115" s="204">
        <f>NMM!P$62</f>
        <v>82.648546927127484</v>
      </c>
      <c r="Q115" s="204">
        <f>NMM!Q$62</f>
        <v>84.885424887142293</v>
      </c>
      <c r="R115" s="204">
        <f>NMM!R$62</f>
        <v>69.097206142436917</v>
      </c>
      <c r="S115" s="204">
        <f>NMM!S$62</f>
        <v>36.888091750662859</v>
      </c>
      <c r="T115" s="204">
        <f>NMM!T$62</f>
        <v>34.897028278653707</v>
      </c>
      <c r="U115" s="204">
        <f>NMM!U$62</f>
        <v>32.849360540381404</v>
      </c>
      <c r="V115" s="204">
        <f>NMM!V$62</f>
        <v>30.746097494256045</v>
      </c>
      <c r="W115" s="204">
        <f>NMM!W$62</f>
        <v>30.34927677857473</v>
      </c>
      <c r="X115" s="204">
        <f>NMM!X$62</f>
        <v>32.635764206324374</v>
      </c>
      <c r="Y115" s="204">
        <f>NMM!Y$62</f>
        <v>27.048936896127053</v>
      </c>
    </row>
    <row r="116" spans="1:25" ht="12" customHeight="1" x14ac:dyDescent="0.25">
      <c r="A116" s="13" t="s">
        <v>21</v>
      </c>
      <c r="B116" s="205">
        <f>PPA!B$57</f>
        <v>3670.6014950905701</v>
      </c>
      <c r="C116" s="205">
        <f>PPA!C$57</f>
        <v>3594.9195089985406</v>
      </c>
      <c r="D116" s="205">
        <f>PPA!D$57</f>
        <v>3325.1574496047883</v>
      </c>
      <c r="E116" s="205">
        <f>PPA!E$57</f>
        <v>3258.4240388480907</v>
      </c>
      <c r="F116" s="205">
        <f>PPA!F$57</f>
        <v>3182.2287939143648</v>
      </c>
      <c r="G116" s="205">
        <f>PPA!G$57</f>
        <v>2957.7789620364974</v>
      </c>
      <c r="H116" s="205">
        <f>PPA!H$57</f>
        <v>3417.0566094605251</v>
      </c>
      <c r="I116" s="205">
        <f>PPA!I$57</f>
        <v>3280.6387791049196</v>
      </c>
      <c r="J116" s="205">
        <f>PPA!J$57</f>
        <v>2986.7199983977894</v>
      </c>
      <c r="K116" s="205">
        <f>PPA!K$57</f>
        <v>2441.7266853020392</v>
      </c>
      <c r="L116" s="205">
        <f>PPA!L$57</f>
        <v>2840.9706923109475</v>
      </c>
      <c r="M116" s="205">
        <f>PPA!M$57</f>
        <v>2635.3447552667876</v>
      </c>
      <c r="N116" s="205">
        <f>PPA!N$57</f>
        <v>2474.8662215362056</v>
      </c>
      <c r="O116" s="205">
        <f>PPA!O$57</f>
        <v>2437.8264038835564</v>
      </c>
      <c r="P116" s="205">
        <f>PPA!P$57</f>
        <v>2421.5387713813934</v>
      </c>
      <c r="Q116" s="205">
        <f>PPA!Q$57</f>
        <v>2270.8363931952322</v>
      </c>
      <c r="R116" s="205">
        <f>PPA!R$57</f>
        <v>2320.41109107587</v>
      </c>
      <c r="S116" s="205">
        <f>PPA!S$57</f>
        <v>2349.3271068681993</v>
      </c>
      <c r="T116" s="205">
        <f>PPA!T$57</f>
        <v>2276.2742759999314</v>
      </c>
      <c r="U116" s="205">
        <f>PPA!U$57</f>
        <v>2221.4965840752225</v>
      </c>
      <c r="V116" s="205">
        <f>PPA!V$57</f>
        <v>1914.4586541878368</v>
      </c>
      <c r="W116" s="205">
        <f>PPA!W$57</f>
        <v>2001.7912510153205</v>
      </c>
      <c r="X116" s="205">
        <f>PPA!X$57</f>
        <v>1638.5947702031676</v>
      </c>
      <c r="Y116" s="205">
        <f>PPA!Y$57</f>
        <v>1231.0601453491431</v>
      </c>
    </row>
    <row r="117" spans="1:25" ht="12" customHeight="1" x14ac:dyDescent="0.25">
      <c r="A117" s="14" t="s">
        <v>54</v>
      </c>
      <c r="B117" s="204">
        <f>PPA!B$58</f>
        <v>1649.661173822959</v>
      </c>
      <c r="C117" s="204">
        <f>PPA!C$58</f>
        <v>1611.339214520046</v>
      </c>
      <c r="D117" s="204">
        <f>PPA!D$58</f>
        <v>1507.278388405414</v>
      </c>
      <c r="E117" s="204">
        <f>PPA!E$58</f>
        <v>1474.044448448361</v>
      </c>
      <c r="F117" s="204">
        <f>PPA!F$58</f>
        <v>1421.9314365244361</v>
      </c>
      <c r="G117" s="204">
        <f>PPA!G$58</f>
        <v>1317.304866654958</v>
      </c>
      <c r="H117" s="204">
        <f>PPA!H$58</f>
        <v>1541.843266067513</v>
      </c>
      <c r="I117" s="204">
        <f>PPA!I$58</f>
        <v>1531.5910198488441</v>
      </c>
      <c r="J117" s="204">
        <f>PPA!J$58</f>
        <v>1399.5706729308561</v>
      </c>
      <c r="K117" s="204">
        <f>PPA!K$58</f>
        <v>1099.88535674436</v>
      </c>
      <c r="L117" s="204">
        <f>PPA!L$58</f>
        <v>1346.5289903769039</v>
      </c>
      <c r="M117" s="204">
        <f>PPA!M$58</f>
        <v>1278.9744001801789</v>
      </c>
      <c r="N117" s="204">
        <f>PPA!N$58</f>
        <v>1238.0544395004811</v>
      </c>
      <c r="O117" s="204">
        <f>PPA!O$58</f>
        <v>1244.599422948211</v>
      </c>
      <c r="P117" s="204">
        <f>PPA!P$58</f>
        <v>1240.175899848957</v>
      </c>
      <c r="Q117" s="204">
        <f>PPA!Q$58</f>
        <v>1171.2823469999671</v>
      </c>
      <c r="R117" s="204">
        <f>PPA!R$58</f>
        <v>1207.869196081791</v>
      </c>
      <c r="S117" s="204">
        <f>PPA!S$58</f>
        <v>1275.3679122903959</v>
      </c>
      <c r="T117" s="204">
        <f>PPA!T$58</f>
        <v>1228.719646929789</v>
      </c>
      <c r="U117" s="204">
        <f>PPA!U$58</f>
        <v>1247.884061652501</v>
      </c>
      <c r="V117" s="204">
        <f>PPA!V$58</f>
        <v>1114.868937625766</v>
      </c>
      <c r="W117" s="204">
        <f>PPA!W$58</f>
        <v>1130.627706096785</v>
      </c>
      <c r="X117" s="204">
        <f>PPA!X$58</f>
        <v>956.37910207343589</v>
      </c>
      <c r="Y117" s="204">
        <f>PPA!Y$58</f>
        <v>742.68289785540685</v>
      </c>
    </row>
    <row r="118" spans="1:25" ht="12" customHeight="1" x14ac:dyDescent="0.25">
      <c r="A118" s="14" t="s">
        <v>61</v>
      </c>
      <c r="B118" s="204">
        <f>PPA!B$59</f>
        <v>2014.3679664193171</v>
      </c>
      <c r="C118" s="204">
        <f>PPA!C$59</f>
        <v>1977.466650676113</v>
      </c>
      <c r="D118" s="204">
        <f>PPA!D$59</f>
        <v>1812.496557875201</v>
      </c>
      <c r="E118" s="204">
        <f>PPA!E$59</f>
        <v>1779.510184248192</v>
      </c>
      <c r="F118" s="204">
        <f>PPA!F$59</f>
        <v>1755.49380605079</v>
      </c>
      <c r="G118" s="204">
        <f>PPA!G$59</f>
        <v>1636.1224586941009</v>
      </c>
      <c r="H118" s="204">
        <f>PPA!H$59</f>
        <v>1870.1473115692229</v>
      </c>
      <c r="I118" s="204">
        <f>PPA!I$59</f>
        <v>1741.367346813005</v>
      </c>
      <c r="J118" s="204">
        <f>PPA!J$59</f>
        <v>1578.764830552353</v>
      </c>
      <c r="K118" s="204">
        <f>PPA!K$59</f>
        <v>1335.3985021254609</v>
      </c>
      <c r="L118" s="204">
        <f>PPA!L$59</f>
        <v>1485.3465733036271</v>
      </c>
      <c r="M118" s="204">
        <f>PPA!M$59</f>
        <v>1346.8394170368649</v>
      </c>
      <c r="N118" s="204">
        <f>PPA!N$59</f>
        <v>1226.5809043065101</v>
      </c>
      <c r="O118" s="204">
        <f>PPA!O$59</f>
        <v>1182.241817696912</v>
      </c>
      <c r="P118" s="204">
        <f>PPA!P$59</f>
        <v>1166.4855044538499</v>
      </c>
      <c r="Q118" s="204">
        <f>PPA!Q$59</f>
        <v>1091.1756463179061</v>
      </c>
      <c r="R118" s="204">
        <f>PPA!R$59</f>
        <v>1091.901551231548</v>
      </c>
      <c r="S118" s="204">
        <f>PPA!S$59</f>
        <v>1064.1113879934319</v>
      </c>
      <c r="T118" s="204">
        <f>PPA!T$59</f>
        <v>1033.4931933075841</v>
      </c>
      <c r="U118" s="204">
        <f>PPA!U$59</f>
        <v>961.7190256329327</v>
      </c>
      <c r="V118" s="204">
        <f>PPA!V$59</f>
        <v>784.84431414458538</v>
      </c>
      <c r="W118" s="204">
        <f>PPA!W$59</f>
        <v>859.10803702407759</v>
      </c>
      <c r="X118" s="204">
        <f>PPA!X$59</f>
        <v>669.82708522418591</v>
      </c>
      <c r="Y118" s="204">
        <f>PPA!Y$59</f>
        <v>477.03314866670831</v>
      </c>
    </row>
    <row r="119" spans="1:25" ht="12" customHeight="1" x14ac:dyDescent="0.25">
      <c r="A119" s="14" t="s">
        <v>62</v>
      </c>
      <c r="B119" s="204">
        <f>PPA!B$60</f>
        <v>6.5723548482939522</v>
      </c>
      <c r="C119" s="204">
        <f>PPA!C$60</f>
        <v>6.1136438023811568</v>
      </c>
      <c r="D119" s="204">
        <f>PPA!D$60</f>
        <v>5.382503324173177</v>
      </c>
      <c r="E119" s="204">
        <f>PPA!E$60</f>
        <v>4.8694061515376807</v>
      </c>
      <c r="F119" s="204">
        <f>PPA!F$60</f>
        <v>4.8035513391386511</v>
      </c>
      <c r="G119" s="204">
        <f>PPA!G$60</f>
        <v>4.3516366874381136</v>
      </c>
      <c r="H119" s="204">
        <f>PPA!H$60</f>
        <v>5.0660318237891753</v>
      </c>
      <c r="I119" s="204">
        <f>PPA!I$60</f>
        <v>7.6804124430705469</v>
      </c>
      <c r="J119" s="204">
        <f>PPA!J$60</f>
        <v>8.3844949145800474</v>
      </c>
      <c r="K119" s="204">
        <f>PPA!K$60</f>
        <v>6.442826432218359</v>
      </c>
      <c r="L119" s="204">
        <f>PPA!L$60</f>
        <v>9.0951286304168413</v>
      </c>
      <c r="M119" s="204">
        <f>PPA!M$60</f>
        <v>9.5309380497437939</v>
      </c>
      <c r="N119" s="204">
        <f>PPA!N$60</f>
        <v>10.23087772921482</v>
      </c>
      <c r="O119" s="204">
        <f>PPA!O$60</f>
        <v>10.985163238433509</v>
      </c>
      <c r="P119" s="204">
        <f>PPA!P$60</f>
        <v>14.87736707858676</v>
      </c>
      <c r="Q119" s="204">
        <f>PPA!Q$60</f>
        <v>8.378399877359449</v>
      </c>
      <c r="R119" s="204">
        <f>PPA!R$60</f>
        <v>20.64034376253122</v>
      </c>
      <c r="S119" s="204">
        <f>PPA!S$60</f>
        <v>9.8478065843713747</v>
      </c>
      <c r="T119" s="204">
        <f>PPA!T$60</f>
        <v>14.061435762558419</v>
      </c>
      <c r="U119" s="204">
        <f>PPA!U$60</f>
        <v>11.893496789788809</v>
      </c>
      <c r="V119" s="204">
        <f>PPA!V$60</f>
        <v>14.74540241748552</v>
      </c>
      <c r="W119" s="204">
        <f>PPA!W$60</f>
        <v>12.05550789445809</v>
      </c>
      <c r="X119" s="204">
        <f>PPA!X$60</f>
        <v>12.388582905545791</v>
      </c>
      <c r="Y119" s="204">
        <f>PPA!Y$60</f>
        <v>11.34409882702781</v>
      </c>
    </row>
    <row r="120" spans="1:25" ht="12" customHeight="1" x14ac:dyDescent="0.25">
      <c r="A120" s="15" t="s">
        <v>63</v>
      </c>
      <c r="B120" s="206">
        <f>FBT!B$33</f>
        <v>439.3923370804315</v>
      </c>
      <c r="C120" s="206">
        <f>FBT!C$33</f>
        <v>397.61934887730717</v>
      </c>
      <c r="D120" s="206">
        <f>FBT!D$33</f>
        <v>368.54168705424178</v>
      </c>
      <c r="E120" s="206">
        <f>FBT!E$33</f>
        <v>336.99234184009742</v>
      </c>
      <c r="F120" s="206">
        <f>FBT!F$33</f>
        <v>301.10789214932379</v>
      </c>
      <c r="G120" s="206">
        <f>FBT!G$33</f>
        <v>282.5381788299444</v>
      </c>
      <c r="H120" s="206">
        <f>FBT!H$33</f>
        <v>278.92496299849961</v>
      </c>
      <c r="I120" s="206">
        <f>FBT!I$33</f>
        <v>265.91180168936859</v>
      </c>
      <c r="J120" s="206">
        <f>FBT!J$33</f>
        <v>279.8865362370459</v>
      </c>
      <c r="K120" s="206">
        <f>FBT!K$33</f>
        <v>293.24344751338981</v>
      </c>
      <c r="L120" s="206">
        <f>FBT!L$33</f>
        <v>353.45420624081538</v>
      </c>
      <c r="M120" s="206">
        <f>FBT!M$33</f>
        <v>361.39044214385711</v>
      </c>
      <c r="N120" s="206">
        <f>FBT!N$33</f>
        <v>352.30825864288988</v>
      </c>
      <c r="O120" s="206">
        <f>FBT!O$33</f>
        <v>305.09239080476789</v>
      </c>
      <c r="P120" s="206">
        <f>FBT!P$33</f>
        <v>294.74391335305933</v>
      </c>
      <c r="Q120" s="206">
        <f>FBT!Q$33</f>
        <v>222.0791184840441</v>
      </c>
      <c r="R120" s="206">
        <f>FBT!R$33</f>
        <v>205.93818511923499</v>
      </c>
      <c r="S120" s="206">
        <f>FBT!S$33</f>
        <v>217.55270241809191</v>
      </c>
      <c r="T120" s="206">
        <f>FBT!T$33</f>
        <v>186.87206685681039</v>
      </c>
      <c r="U120" s="206">
        <f>FBT!U$33</f>
        <v>179.34196830245199</v>
      </c>
      <c r="V120" s="206">
        <f>FBT!V$33</f>
        <v>185.33800628100931</v>
      </c>
      <c r="W120" s="206">
        <f>FBT!W$33</f>
        <v>164.19458165731729</v>
      </c>
      <c r="X120" s="206">
        <f>FBT!X$33</f>
        <v>140.2914544809949</v>
      </c>
      <c r="Y120" s="206">
        <f>FBT!Y$33</f>
        <v>163.68605513583501</v>
      </c>
    </row>
    <row r="121" spans="1:25" ht="12" customHeight="1" x14ac:dyDescent="0.25">
      <c r="A121" s="12" t="s">
        <v>64</v>
      </c>
      <c r="B121" s="204">
        <f>TRE!B$33</f>
        <v>142.103069640428</v>
      </c>
      <c r="C121" s="204">
        <f>TRE!C$33</f>
        <v>173.94011748023911</v>
      </c>
      <c r="D121" s="204">
        <f>TRE!D$33</f>
        <v>143.60237856034919</v>
      </c>
      <c r="E121" s="204">
        <f>TRE!E$33</f>
        <v>148.2128067604003</v>
      </c>
      <c r="F121" s="204">
        <f>TRE!F$33</f>
        <v>110.05298856043331</v>
      </c>
      <c r="G121" s="204">
        <f>TRE!G$33</f>
        <v>100.4806774804797</v>
      </c>
      <c r="H121" s="204">
        <f>TRE!H$33</f>
        <v>82.276847640750518</v>
      </c>
      <c r="I121" s="204">
        <f>TRE!I$33</f>
        <v>82.733925240865503</v>
      </c>
      <c r="J121" s="204">
        <f>TRE!J$33</f>
        <v>58.052553840893303</v>
      </c>
      <c r="K121" s="204">
        <f>TRE!K$33</f>
        <v>50.251826161375647</v>
      </c>
      <c r="L121" s="204">
        <f>TRE!L$33</f>
        <v>37.728514440473788</v>
      </c>
      <c r="M121" s="204">
        <f>TRE!M$33</f>
        <v>40.901047054472727</v>
      </c>
      <c r="N121" s="204">
        <f>TRE!N$33</f>
        <v>40.813518906077078</v>
      </c>
      <c r="O121" s="204">
        <f>TRE!O$33</f>
        <v>41.054577910429543</v>
      </c>
      <c r="P121" s="204">
        <f>TRE!P$33</f>
        <v>28.477524037962759</v>
      </c>
      <c r="Q121" s="204">
        <f>TRE!Q$33</f>
        <v>28.701394220026479</v>
      </c>
      <c r="R121" s="204">
        <f>TRE!R$33</f>
        <v>34.752349458204293</v>
      </c>
      <c r="S121" s="204">
        <f>TRE!S$33</f>
        <v>32.604337315825163</v>
      </c>
      <c r="T121" s="204">
        <f>TRE!T$33</f>
        <v>35.10013129068254</v>
      </c>
      <c r="U121" s="204">
        <f>TRE!U$33</f>
        <v>26.39625211808951</v>
      </c>
      <c r="V121" s="204">
        <f>TRE!V$33</f>
        <v>24.777915506449069</v>
      </c>
      <c r="W121" s="204">
        <f>TRE!W$33</f>
        <v>17.806150089503639</v>
      </c>
      <c r="X121" s="204">
        <f>TRE!X$33</f>
        <v>16.502534246859689</v>
      </c>
      <c r="Y121" s="204">
        <f>TRE!Y$33</f>
        <v>26.51194830232587</v>
      </c>
    </row>
    <row r="122" spans="1:25" ht="12" customHeight="1" x14ac:dyDescent="0.25">
      <c r="A122" s="12" t="s">
        <v>65</v>
      </c>
      <c r="B122" s="204">
        <f>MAE!B$33</f>
        <v>246.62556216095899</v>
      </c>
      <c r="C122" s="204">
        <f>MAE!C$33</f>
        <v>209.0542932015868</v>
      </c>
      <c r="D122" s="204">
        <f>MAE!D$33</f>
        <v>201.03691392120641</v>
      </c>
      <c r="E122" s="204">
        <f>MAE!E$33</f>
        <v>193.11727428206581</v>
      </c>
      <c r="F122" s="204">
        <f>MAE!F$33</f>
        <v>173.8737421224225</v>
      </c>
      <c r="G122" s="204">
        <f>MAE!G$33</f>
        <v>201.02973648636461</v>
      </c>
      <c r="H122" s="204">
        <f>MAE!H$33</f>
        <v>201.64274739524021</v>
      </c>
      <c r="I122" s="204">
        <f>MAE!I$33</f>
        <v>180.34318536482209</v>
      </c>
      <c r="J122" s="204">
        <f>MAE!J$33</f>
        <v>164.3380157520231</v>
      </c>
      <c r="K122" s="204">
        <f>MAE!K$33</f>
        <v>166.0412945232861</v>
      </c>
      <c r="L122" s="204">
        <f>MAE!L$33</f>
        <v>164.9166188689662</v>
      </c>
      <c r="M122" s="204">
        <f>MAE!M$33</f>
        <v>165.37028540748091</v>
      </c>
      <c r="N122" s="204">
        <f>MAE!N$33</f>
        <v>130.0672253380292</v>
      </c>
      <c r="O122" s="204">
        <f>MAE!O$33</f>
        <v>125.10630499200541</v>
      </c>
      <c r="P122" s="204">
        <f>MAE!P$33</f>
        <v>128.55613278137491</v>
      </c>
      <c r="Q122" s="204">
        <f>MAE!Q$33</f>
        <v>122.25622550203229</v>
      </c>
      <c r="R122" s="204">
        <f>MAE!R$33</f>
        <v>116.3502670530377</v>
      </c>
      <c r="S122" s="204">
        <f>MAE!S$33</f>
        <v>96.807962746961266</v>
      </c>
      <c r="T122" s="204">
        <f>MAE!T$33</f>
        <v>101.16046067392681</v>
      </c>
      <c r="U122" s="204">
        <f>MAE!U$33</f>
        <v>102.82303964357681</v>
      </c>
      <c r="V122" s="204">
        <f>MAE!V$33</f>
        <v>74.947540751958428</v>
      </c>
      <c r="W122" s="204">
        <f>MAE!W$33</f>
        <v>81.608325457890174</v>
      </c>
      <c r="X122" s="204">
        <f>MAE!X$33</f>
        <v>81.519890484562424</v>
      </c>
      <c r="Y122" s="204">
        <f>MAE!Y$33</f>
        <v>67.322840226150703</v>
      </c>
    </row>
    <row r="123" spans="1:25" ht="12" customHeight="1" x14ac:dyDescent="0.25">
      <c r="A123" s="12" t="s">
        <v>66</v>
      </c>
      <c r="B123" s="204">
        <f>TEL!B$33</f>
        <v>90.447431038627499</v>
      </c>
      <c r="C123" s="204">
        <f>TEL!C$33</f>
        <v>85.196386797429142</v>
      </c>
      <c r="D123" s="204">
        <f>TEL!D$33</f>
        <v>73.118502154179822</v>
      </c>
      <c r="E123" s="204">
        <f>TEL!E$33</f>
        <v>73.429793362997458</v>
      </c>
      <c r="F123" s="204">
        <f>TEL!F$33</f>
        <v>62.946741719581851</v>
      </c>
      <c r="G123" s="204">
        <f>TEL!G$33</f>
        <v>54.24175103873641</v>
      </c>
      <c r="H123" s="204">
        <f>TEL!H$33</f>
        <v>50.497479718254993</v>
      </c>
      <c r="I123" s="204">
        <f>TEL!I$33</f>
        <v>54.072356398886548</v>
      </c>
      <c r="J123" s="204">
        <f>TEL!J$33</f>
        <v>56.153755078151782</v>
      </c>
      <c r="K123" s="204">
        <f>TEL!K$33</f>
        <v>35.842625278956532</v>
      </c>
      <c r="L123" s="204">
        <f>TEL!L$33</f>
        <v>32.033772718823244</v>
      </c>
      <c r="M123" s="204">
        <f>TEL!M$33</f>
        <v>31.690102304145139</v>
      </c>
      <c r="N123" s="204">
        <f>TEL!N$33</f>
        <v>29.521866153994761</v>
      </c>
      <c r="O123" s="204">
        <f>TEL!O$33</f>
        <v>30.350636373488751</v>
      </c>
      <c r="P123" s="204">
        <f>TEL!P$33</f>
        <v>34.181538769405662</v>
      </c>
      <c r="Q123" s="204">
        <f>TEL!Q$33</f>
        <v>24.491887141751821</v>
      </c>
      <c r="R123" s="204">
        <f>TEL!R$33</f>
        <v>17.797201851401852</v>
      </c>
      <c r="S123" s="204">
        <f>TEL!S$33</f>
        <v>14.63965775975298</v>
      </c>
      <c r="T123" s="204">
        <f>TEL!T$33</f>
        <v>9.3666560549991686</v>
      </c>
      <c r="U123" s="204">
        <f>TEL!U$33</f>
        <v>6.8372960978229713</v>
      </c>
      <c r="V123" s="204">
        <f>TEL!V$33</f>
        <v>7.1884154735560157</v>
      </c>
      <c r="W123" s="204">
        <f>TEL!W$33</f>
        <v>10.92755904764236</v>
      </c>
      <c r="X123" s="204">
        <f>TEL!X$33</f>
        <v>12.788126375841509</v>
      </c>
      <c r="Y123" s="204">
        <f>TEL!Y$33</f>
        <v>9.110083313436057</v>
      </c>
    </row>
    <row r="124" spans="1:25" ht="12" customHeight="1" x14ac:dyDescent="0.25">
      <c r="A124" s="12" t="s">
        <v>67</v>
      </c>
      <c r="B124" s="204">
        <f>WWP!B$33</f>
        <v>181.0277110805757</v>
      </c>
      <c r="C124" s="204">
        <f>WWP!C$33</f>
        <v>185.5878318005289</v>
      </c>
      <c r="D124" s="204">
        <f>WWP!D$33</f>
        <v>149.5042496212665</v>
      </c>
      <c r="E124" s="204">
        <f>WWP!E$33</f>
        <v>131.24857688692879</v>
      </c>
      <c r="F124" s="204">
        <f>WWP!F$33</f>
        <v>129.41226360049009</v>
      </c>
      <c r="G124" s="204">
        <f>WWP!G$33</f>
        <v>122.4814950003074</v>
      </c>
      <c r="H124" s="204">
        <f>WWP!H$33</f>
        <v>133.72345693044849</v>
      </c>
      <c r="I124" s="204">
        <f>WWP!I$33</f>
        <v>142.03055840333451</v>
      </c>
      <c r="J124" s="204">
        <f>WWP!J$33</f>
        <v>141.8003536050222</v>
      </c>
      <c r="K124" s="204">
        <f>WWP!K$33</f>
        <v>119.63789447023269</v>
      </c>
      <c r="L124" s="204">
        <f>WWP!L$33</f>
        <v>108.9724030270112</v>
      </c>
      <c r="M124" s="204">
        <f>WWP!M$33</f>
        <v>106.2474713335785</v>
      </c>
      <c r="N124" s="204">
        <f>WWP!N$33</f>
        <v>77.734072636801699</v>
      </c>
      <c r="O124" s="204">
        <f>WWP!O$33</f>
        <v>72.039147108507407</v>
      </c>
      <c r="P124" s="204">
        <f>WWP!P$33</f>
        <v>70.816600043391276</v>
      </c>
      <c r="Q124" s="204">
        <f>WWP!Q$33</f>
        <v>59.136866377687767</v>
      </c>
      <c r="R124" s="204">
        <f>WWP!R$33</f>
        <v>46.345254011791937</v>
      </c>
      <c r="S124" s="204">
        <f>WWP!S$33</f>
        <v>36.455881216035863</v>
      </c>
      <c r="T124" s="204">
        <f>WWP!T$33</f>
        <v>62.577771852957603</v>
      </c>
      <c r="U124" s="204">
        <f>WWP!U$33</f>
        <v>40.884340924890203</v>
      </c>
      <c r="V124" s="204">
        <f>WWP!V$33</f>
        <v>25.73496896275827</v>
      </c>
      <c r="W124" s="204">
        <f>WWP!W$33</f>
        <v>34.571255099054568</v>
      </c>
      <c r="X124" s="204">
        <f>WWP!X$33</f>
        <v>74.458008248263923</v>
      </c>
      <c r="Y124" s="204">
        <f>WWP!Y$33</f>
        <v>34.12159884010601</v>
      </c>
    </row>
    <row r="125" spans="1:25" ht="12" customHeight="1" x14ac:dyDescent="0.25">
      <c r="A125" s="12" t="s">
        <v>68</v>
      </c>
      <c r="B125" s="204">
        <f>OIS!B$33</f>
        <v>1586.5387100496321</v>
      </c>
      <c r="C125" s="204">
        <f>OIS!C$33</f>
        <v>1703.752513521815</v>
      </c>
      <c r="D125" s="204">
        <f>OIS!D$33</f>
        <v>1658.4001606826139</v>
      </c>
      <c r="E125" s="204">
        <f>OIS!E$33</f>
        <v>1623.0294866962549</v>
      </c>
      <c r="F125" s="204">
        <f>OIS!F$33</f>
        <v>1776.0958702012031</v>
      </c>
      <c r="G125" s="204">
        <f>OIS!G$33</f>
        <v>1607.6095290626949</v>
      </c>
      <c r="H125" s="204">
        <f>OIS!H$33</f>
        <v>1537.046170865859</v>
      </c>
      <c r="I125" s="204">
        <f>OIS!I$33</f>
        <v>1626.6496121883281</v>
      </c>
      <c r="J125" s="204">
        <f>OIS!J$33</f>
        <v>1474.773378550359</v>
      </c>
      <c r="K125" s="204">
        <f>OIS!K$33</f>
        <v>1380.7135253217471</v>
      </c>
      <c r="L125" s="204">
        <f>OIS!L$33</f>
        <v>1514.7282239840761</v>
      </c>
      <c r="M125" s="204">
        <f>OIS!M$33</f>
        <v>1388.7480446196651</v>
      </c>
      <c r="N125" s="204">
        <f>OIS!N$33</f>
        <v>1409.7801531605639</v>
      </c>
      <c r="O125" s="204">
        <f>OIS!O$33</f>
        <v>1444.3685103447631</v>
      </c>
      <c r="P125" s="204">
        <f>OIS!P$33</f>
        <v>1446.8388693973129</v>
      </c>
      <c r="Q125" s="204">
        <f>OIS!Q$33</f>
        <v>1322.3448350426991</v>
      </c>
      <c r="R125" s="204">
        <f>OIS!R$33</f>
        <v>1319.3964447368151</v>
      </c>
      <c r="S125" s="204">
        <f>OIS!S$33</f>
        <v>1407.8252919445131</v>
      </c>
      <c r="T125" s="204">
        <f>OIS!T$33</f>
        <v>1392.7363930383569</v>
      </c>
      <c r="U125" s="204">
        <f>OIS!U$33</f>
        <v>1458.8628868444271</v>
      </c>
      <c r="V125" s="204">
        <f>OIS!V$33</f>
        <v>1384.9755041816111</v>
      </c>
      <c r="W125" s="204">
        <f>OIS!W$33</f>
        <v>1409.175348445259</v>
      </c>
      <c r="X125" s="204">
        <f>OIS!X$33</f>
        <v>1407.864472325813</v>
      </c>
      <c r="Y125" s="204">
        <f>OIS!Y$33</f>
        <v>1256.2376071223471</v>
      </c>
    </row>
    <row r="126" spans="1:25" ht="12" customHeight="1" x14ac:dyDescent="0.25">
      <c r="A126" s="28" t="s">
        <v>85</v>
      </c>
      <c r="B126" s="214">
        <f>Ind_Summary_emi!B43</f>
        <v>136.64394999999999</v>
      </c>
      <c r="C126" s="214">
        <f>Ind_Summary_emi!C43</f>
        <v>142.84291999999999</v>
      </c>
      <c r="D126" s="214">
        <f>Ind_Summary_emi!D43</f>
        <v>142.24346</v>
      </c>
      <c r="E126" s="214">
        <f>Ind_Summary_emi!E43</f>
        <v>117.15509</v>
      </c>
      <c r="F126" s="214">
        <f>Ind_Summary_emi!F43</f>
        <v>110.11819</v>
      </c>
      <c r="G126" s="214">
        <f>Ind_Summary_emi!G43</f>
        <v>102.33718</v>
      </c>
      <c r="H126" s="214">
        <f>Ind_Summary_emi!H43</f>
        <v>113.65557</v>
      </c>
      <c r="I126" s="214">
        <f>Ind_Summary_emi!I43</f>
        <v>130.42780999999999</v>
      </c>
      <c r="J126" s="214">
        <f>Ind_Summary_emi!J43</f>
        <v>125.89073999999999</v>
      </c>
      <c r="K126" s="214">
        <f>Ind_Summary_emi!K43</f>
        <v>130.32682</v>
      </c>
      <c r="L126" s="214">
        <f>Ind_Summary_emi!L43</f>
        <v>114.34582</v>
      </c>
      <c r="M126" s="214">
        <f>Ind_Summary_emi!M43</f>
        <v>112.13301</v>
      </c>
      <c r="N126" s="214">
        <f>Ind_Summary_emi!N43</f>
        <v>116.05425</v>
      </c>
      <c r="O126" s="214">
        <f>Ind_Summary_emi!O43</f>
        <v>125.76428</v>
      </c>
      <c r="P126" s="214">
        <f>Ind_Summary_emi!P43</f>
        <v>114.16509000000001</v>
      </c>
      <c r="Q126" s="214">
        <f>Ind_Summary_emi!Q43</f>
        <v>138.36425</v>
      </c>
      <c r="R126" s="214">
        <f>Ind_Summary_emi!R43</f>
        <v>144.51415</v>
      </c>
      <c r="S126" s="214">
        <f>Ind_Summary_emi!S43</f>
        <v>140.58942999999999</v>
      </c>
      <c r="T126" s="214">
        <f>Ind_Summary_emi!T43</f>
        <v>158.12870000000001</v>
      </c>
      <c r="U126" s="214">
        <f>Ind_Summary_emi!U43</f>
        <v>154.82757000000001</v>
      </c>
      <c r="V126" s="214">
        <f>Ind_Summary_emi!V43</f>
        <v>132.143</v>
      </c>
      <c r="W126" s="214">
        <f>Ind_Summary_emi!W43</f>
        <v>152.87316000000001</v>
      </c>
      <c r="X126" s="214">
        <f>Ind_Summary_emi!X43</f>
        <v>133.51315</v>
      </c>
      <c r="Y126" s="214">
        <f>Ind_Summary_emi!Y43</f>
        <v>120.98881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186.42870184965389</v>
      </c>
      <c r="C128" s="203">
        <f t="shared" si="8"/>
        <v>183.31830831358383</v>
      </c>
      <c r="D128" s="203">
        <f t="shared" si="8"/>
        <v>194.78857872788578</v>
      </c>
      <c r="E128" s="203">
        <f t="shared" si="8"/>
        <v>196.62159683444409</v>
      </c>
      <c r="F128" s="203">
        <f t="shared" si="8"/>
        <v>197.9652533678568</v>
      </c>
      <c r="G128" s="203">
        <f t="shared" si="8"/>
        <v>177.830146907222</v>
      </c>
      <c r="H128" s="203">
        <f t="shared" si="8"/>
        <v>180.69403047262639</v>
      </c>
      <c r="I128" s="203">
        <f t="shared" si="8"/>
        <v>165.43025981372315</v>
      </c>
      <c r="J128" s="203">
        <f t="shared" si="8"/>
        <v>161.797440417225</v>
      </c>
      <c r="K128" s="203">
        <f t="shared" si="8"/>
        <v>175.65376893650534</v>
      </c>
      <c r="L128" s="203">
        <f t="shared" si="8"/>
        <v>191.47182851852466</v>
      </c>
      <c r="M128" s="203">
        <f t="shared" si="8"/>
        <v>190.09318749143392</v>
      </c>
      <c r="N128" s="203">
        <f t="shared" si="8"/>
        <v>204.74890500404797</v>
      </c>
      <c r="O128" s="203">
        <f t="shared" si="8"/>
        <v>208.03011004680377</v>
      </c>
      <c r="P128" s="203">
        <f t="shared" si="8"/>
        <v>209.5243659065664</v>
      </c>
      <c r="Q128" s="203">
        <f t="shared" si="8"/>
        <v>205.24236532019094</v>
      </c>
      <c r="R128" s="203">
        <f t="shared" si="8"/>
        <v>203.88892868362166</v>
      </c>
      <c r="S128" s="203">
        <f t="shared" si="8"/>
        <v>193.28249105190918</v>
      </c>
      <c r="T128" s="203">
        <f t="shared" si="8"/>
        <v>199.42222802809727</v>
      </c>
      <c r="U128" s="203">
        <f t="shared" si="8"/>
        <v>197.46864098999376</v>
      </c>
      <c r="V128" s="203">
        <f t="shared" si="8"/>
        <v>187.30653357951496</v>
      </c>
      <c r="W128" s="203">
        <f t="shared" si="8"/>
        <v>191.00369242762983</v>
      </c>
      <c r="X128" s="203">
        <f t="shared" si="8"/>
        <v>169.93112745950324</v>
      </c>
      <c r="Y128" s="203">
        <f t="shared" si="8"/>
        <v>177.69917393757711</v>
      </c>
    </row>
    <row r="129" spans="1:25" ht="12" customHeight="1" x14ac:dyDescent="0.25">
      <c r="A129" s="12" t="s">
        <v>14</v>
      </c>
      <c r="B129" s="204">
        <f t="shared" ref="B129:Y129" si="9">IF(B52=0,"",B52/B4*1000)</f>
        <v>383.78359313251536</v>
      </c>
      <c r="C129" s="204">
        <f t="shared" si="9"/>
        <v>396.92230830459522</v>
      </c>
      <c r="D129" s="204">
        <f t="shared" si="9"/>
        <v>480.23036958239697</v>
      </c>
      <c r="E129" s="204">
        <f t="shared" si="9"/>
        <v>425.93913836004771</v>
      </c>
      <c r="F129" s="204">
        <f t="shared" si="9"/>
        <v>382.89001903976572</v>
      </c>
      <c r="G129" s="204">
        <f t="shared" si="9"/>
        <v>330.30021361270491</v>
      </c>
      <c r="H129" s="204">
        <f t="shared" si="9"/>
        <v>261.0227249205451</v>
      </c>
      <c r="I129" s="204">
        <f t="shared" si="9"/>
        <v>269.16384835751865</v>
      </c>
      <c r="J129" s="204">
        <f t="shared" si="9"/>
        <v>287.28079880219161</v>
      </c>
      <c r="K129" s="204">
        <f t="shared" si="9"/>
        <v>832.11814849336304</v>
      </c>
      <c r="L129" s="204">
        <f t="shared" si="9"/>
        <v>719.22444024694084</v>
      </c>
      <c r="M129" s="204">
        <f t="shared" si="9"/>
        <v>633.67395306964329</v>
      </c>
      <c r="N129" s="204">
        <f t="shared" si="9"/>
        <v>713.55879515901984</v>
      </c>
      <c r="O129" s="204">
        <f t="shared" si="9"/>
        <v>584.84516914744256</v>
      </c>
      <c r="P129" s="204">
        <f t="shared" si="9"/>
        <v>788.31380934442689</v>
      </c>
      <c r="Q129" s="204">
        <f t="shared" si="9"/>
        <v>703.99824892145398</v>
      </c>
      <c r="R129" s="204">
        <f t="shared" si="9"/>
        <v>743.64422792900996</v>
      </c>
      <c r="S129" s="204">
        <f t="shared" si="9"/>
        <v>475.56405096188615</v>
      </c>
      <c r="T129" s="204">
        <f t="shared" si="9"/>
        <v>602.53686842583704</v>
      </c>
      <c r="U129" s="204">
        <f t="shared" si="9"/>
        <v>897.41172805723818</v>
      </c>
      <c r="V129" s="204">
        <f t="shared" si="9"/>
        <v>849.94822216826822</v>
      </c>
      <c r="W129" s="204">
        <f t="shared" si="9"/>
        <v>622.21582114435478</v>
      </c>
      <c r="X129" s="204">
        <f t="shared" si="9"/>
        <v>395.90870323879676</v>
      </c>
      <c r="Y129" s="204">
        <f t="shared" si="9"/>
        <v>717.08623886441342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525.36711305269569</v>
      </c>
      <c r="C130" s="205">
        <f t="shared" si="10"/>
        <v>521.30279482018079</v>
      </c>
      <c r="D130" s="205">
        <f t="shared" si="10"/>
        <v>600.91698859115661</v>
      </c>
      <c r="E130" s="205">
        <f t="shared" si="10"/>
        <v>601.75277523315367</v>
      </c>
      <c r="F130" s="205">
        <f t="shared" si="10"/>
        <v>543.16833715173709</v>
      </c>
      <c r="G130" s="205">
        <f t="shared" si="10"/>
        <v>435.33495728518062</v>
      </c>
      <c r="H130" s="205">
        <f t="shared" si="10"/>
        <v>377.51363448716751</v>
      </c>
      <c r="I130" s="205">
        <f t="shared" si="10"/>
        <v>367.31630441851382</v>
      </c>
      <c r="J130" s="205">
        <f t="shared" si="10"/>
        <v>361.39225527916852</v>
      </c>
      <c r="K130" s="205">
        <f t="shared" si="10"/>
        <v>551.7977317627865</v>
      </c>
      <c r="L130" s="205">
        <f t="shared" si="10"/>
        <v>425.70949421945903</v>
      </c>
      <c r="M130" s="205">
        <f t="shared" si="10"/>
        <v>440.44853932590945</v>
      </c>
      <c r="N130" s="205">
        <f t="shared" si="10"/>
        <v>451.03491495936265</v>
      </c>
      <c r="O130" s="205">
        <f t="shared" si="10"/>
        <v>550.93061648905507</v>
      </c>
      <c r="P130" s="205">
        <f t="shared" si="10"/>
        <v>384.56010689697746</v>
      </c>
      <c r="Q130" s="205">
        <f t="shared" si="10"/>
        <v>319.18636239151976</v>
      </c>
      <c r="R130" s="205">
        <f t="shared" si="10"/>
        <v>398.23200370568611</v>
      </c>
      <c r="S130" s="205">
        <f t="shared" si="10"/>
        <v>352.32109250117361</v>
      </c>
      <c r="T130" s="205">
        <f t="shared" si="10"/>
        <v>351.31059931807368</v>
      </c>
      <c r="U130" s="205">
        <f t="shared" si="10"/>
        <v>307.02542972374562</v>
      </c>
      <c r="V130" s="205">
        <f t="shared" si="10"/>
        <v>409.45879279884156</v>
      </c>
      <c r="W130" s="205">
        <f t="shared" si="10"/>
        <v>414.37746011003566</v>
      </c>
      <c r="X130" s="205">
        <f t="shared" si="10"/>
        <v>206.28893459346466</v>
      </c>
      <c r="Y130" s="205">
        <f t="shared" si="10"/>
        <v>212.02649992457626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53.771637985849665</v>
      </c>
      <c r="C132" s="204">
        <f t="shared" si="12"/>
        <v>41.519272365183511</v>
      </c>
      <c r="D132" s="204">
        <f t="shared" si="12"/>
        <v>44.486750993920182</v>
      </c>
      <c r="E132" s="204">
        <f t="shared" si="12"/>
        <v>45.712076203058302</v>
      </c>
      <c r="F132" s="204">
        <f t="shared" si="12"/>
        <v>48.57677095024259</v>
      </c>
      <c r="G132" s="204">
        <f t="shared" si="12"/>
        <v>36.785682355626292</v>
      </c>
      <c r="H132" s="204">
        <f t="shared" si="12"/>
        <v>33.110862783463602</v>
      </c>
      <c r="I132" s="204">
        <f t="shared" si="12"/>
        <v>35.413553097236615</v>
      </c>
      <c r="J132" s="204">
        <f t="shared" si="12"/>
        <v>37.029949390373581</v>
      </c>
      <c r="K132" s="204">
        <f t="shared" si="12"/>
        <v>37.712329756258882</v>
      </c>
      <c r="L132" s="204">
        <f t="shared" si="12"/>
        <v>58.767224599625948</v>
      </c>
      <c r="M132" s="204">
        <f t="shared" si="12"/>
        <v>51.53482983369134</v>
      </c>
      <c r="N132" s="204">
        <f t="shared" si="12"/>
        <v>41.680765673282941</v>
      </c>
      <c r="O132" s="204">
        <f t="shared" si="12"/>
        <v>51.575490815011889</v>
      </c>
      <c r="P132" s="204">
        <f t="shared" si="12"/>
        <v>49.023592358638126</v>
      </c>
      <c r="Q132" s="204">
        <f t="shared" si="12"/>
        <v>79.078582880229916</v>
      </c>
      <c r="R132" s="204">
        <f t="shared" si="12"/>
        <v>44.131958655853282</v>
      </c>
      <c r="S132" s="204">
        <f t="shared" si="12"/>
        <v>43.288862942645459</v>
      </c>
      <c r="T132" s="204">
        <f t="shared" si="12"/>
        <v>53.182802375638751</v>
      </c>
      <c r="U132" s="204">
        <f t="shared" si="12"/>
        <v>42.700516129016748</v>
      </c>
      <c r="V132" s="204">
        <f t="shared" si="12"/>
        <v>44.46956348584785</v>
      </c>
      <c r="W132" s="204">
        <f t="shared" si="12"/>
        <v>42.074995003223449</v>
      </c>
      <c r="X132" s="204">
        <f t="shared" si="12"/>
        <v>42.949012109065563</v>
      </c>
      <c r="Y132" s="204">
        <f t="shared" si="12"/>
        <v>61.607484984678472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688.76013915102828</v>
      </c>
      <c r="C133" s="204">
        <f t="shared" si="13"/>
        <v>672.75060446890848</v>
      </c>
      <c r="D133" s="204">
        <f t="shared" si="13"/>
        <v>773.59597663095076</v>
      </c>
      <c r="E133" s="204">
        <f t="shared" si="13"/>
        <v>770.89388049535012</v>
      </c>
      <c r="F133" s="204">
        <f t="shared" si="13"/>
        <v>693.61733181454281</v>
      </c>
      <c r="G133" s="204">
        <f t="shared" si="13"/>
        <v>554.744909748586</v>
      </c>
      <c r="H133" s="204">
        <f t="shared" si="13"/>
        <v>476.60066816953088</v>
      </c>
      <c r="I133" s="204">
        <f t="shared" si="13"/>
        <v>462.80699671681504</v>
      </c>
      <c r="J133" s="204">
        <f t="shared" si="13"/>
        <v>454.71350983789426</v>
      </c>
      <c r="K133" s="204">
        <f t="shared" si="13"/>
        <v>630.36131872966303</v>
      </c>
      <c r="L133" s="204">
        <f t="shared" si="13"/>
        <v>456.17561132721289</v>
      </c>
      <c r="M133" s="204">
        <f t="shared" si="13"/>
        <v>475.47871205236174</v>
      </c>
      <c r="N133" s="204">
        <f t="shared" si="13"/>
        <v>498.54872492652009</v>
      </c>
      <c r="O133" s="204">
        <f t="shared" si="13"/>
        <v>617.44807277815278</v>
      </c>
      <c r="P133" s="204">
        <f t="shared" si="13"/>
        <v>416.32384690284164</v>
      </c>
      <c r="Q133" s="204">
        <f t="shared" si="13"/>
        <v>330.60066177594825</v>
      </c>
      <c r="R133" s="204">
        <f t="shared" si="13"/>
        <v>440.76588023890491</v>
      </c>
      <c r="S133" s="204">
        <f t="shared" si="13"/>
        <v>389.96725901846236</v>
      </c>
      <c r="T133" s="204">
        <f t="shared" si="13"/>
        <v>383.12942663423962</v>
      </c>
      <c r="U133" s="204">
        <f t="shared" si="13"/>
        <v>332.86920645848278</v>
      </c>
      <c r="V133" s="204">
        <f t="shared" si="13"/>
        <v>458.36891604900944</v>
      </c>
      <c r="W133" s="204">
        <f t="shared" si="13"/>
        <v>475.35708523214146</v>
      </c>
      <c r="X133" s="204">
        <f t="shared" si="13"/>
        <v>218.21989887053462</v>
      </c>
      <c r="Y133" s="204">
        <f t="shared" si="13"/>
        <v>220.16395179545836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249.05823225866766</v>
      </c>
      <c r="C134" s="205">
        <f t="shared" si="14"/>
        <v>229.45960968427417</v>
      </c>
      <c r="D134" s="205">
        <f t="shared" si="14"/>
        <v>241.05010559967994</v>
      </c>
      <c r="E134" s="205">
        <f t="shared" si="14"/>
        <v>267.39055645918341</v>
      </c>
      <c r="F134" s="205">
        <f t="shared" si="14"/>
        <v>241.95813938004011</v>
      </c>
      <c r="G134" s="205">
        <f t="shared" si="14"/>
        <v>239.01980999996866</v>
      </c>
      <c r="H134" s="205">
        <f t="shared" si="14"/>
        <v>210.26236018302097</v>
      </c>
      <c r="I134" s="205">
        <f t="shared" si="14"/>
        <v>275.43500120203504</v>
      </c>
      <c r="J134" s="205">
        <f t="shared" si="14"/>
        <v>285.33186362698257</v>
      </c>
      <c r="K134" s="205">
        <f t="shared" si="14"/>
        <v>286.28089634519876</v>
      </c>
      <c r="L134" s="205">
        <f t="shared" si="14"/>
        <v>278.19869575082947</v>
      </c>
      <c r="M134" s="205">
        <f t="shared" si="14"/>
        <v>259.95825338224648</v>
      </c>
      <c r="N134" s="205">
        <f t="shared" si="14"/>
        <v>280.11122081963606</v>
      </c>
      <c r="O134" s="205">
        <f t="shared" si="14"/>
        <v>287.12717138360347</v>
      </c>
      <c r="P134" s="205">
        <f t="shared" si="14"/>
        <v>258.6859972477792</v>
      </c>
      <c r="Q134" s="205">
        <f t="shared" si="14"/>
        <v>245.63483683499302</v>
      </c>
      <c r="R134" s="205">
        <f t="shared" si="14"/>
        <v>236.28761558724636</v>
      </c>
      <c r="S134" s="205">
        <f t="shared" si="14"/>
        <v>214.2474614502818</v>
      </c>
      <c r="T134" s="205">
        <f t="shared" si="14"/>
        <v>222.93260222724265</v>
      </c>
      <c r="U134" s="205">
        <f t="shared" si="14"/>
        <v>196.48854867482268</v>
      </c>
      <c r="V134" s="205">
        <f t="shared" si="14"/>
        <v>197.55221559260815</v>
      </c>
      <c r="W134" s="205">
        <f t="shared" si="14"/>
        <v>212.2568923584557</v>
      </c>
      <c r="X134" s="205">
        <f t="shared" si="14"/>
        <v>153.87727236733659</v>
      </c>
      <c r="Y134" s="205">
        <f t="shared" si="14"/>
        <v>178.72581958303388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402.00400451904579</v>
      </c>
      <c r="C135" s="204">
        <f t="shared" si="15"/>
        <v>373.31698407449028</v>
      </c>
      <c r="D135" s="204">
        <f t="shared" si="15"/>
        <v>411.23373105689467</v>
      </c>
      <c r="E135" s="204">
        <f t="shared" si="15"/>
        <v>446.91515689899637</v>
      </c>
      <c r="F135" s="204">
        <f t="shared" si="15"/>
        <v>411.35405631918991</v>
      </c>
      <c r="G135" s="204">
        <f t="shared" si="15"/>
        <v>422.61122561147414</v>
      </c>
      <c r="H135" s="204">
        <f t="shared" si="15"/>
        <v>382.73811256248263</v>
      </c>
      <c r="I135" s="204">
        <f t="shared" si="15"/>
        <v>497.25656174041205</v>
      </c>
      <c r="J135" s="204">
        <f t="shared" si="15"/>
        <v>491.66746696518089</v>
      </c>
      <c r="K135" s="204">
        <f t="shared" si="15"/>
        <v>490.75173447448663</v>
      </c>
      <c r="L135" s="204">
        <f t="shared" si="15"/>
        <v>470.9092524744517</v>
      </c>
      <c r="M135" s="204">
        <f t="shared" si="15"/>
        <v>380.36931816915484</v>
      </c>
      <c r="N135" s="204">
        <f t="shared" si="15"/>
        <v>437.90553679271932</v>
      </c>
      <c r="O135" s="204">
        <f t="shared" si="15"/>
        <v>503.87096249105548</v>
      </c>
      <c r="P135" s="204">
        <f t="shared" si="15"/>
        <v>496.31952211218857</v>
      </c>
      <c r="Q135" s="204">
        <f t="shared" si="15"/>
        <v>454.04962023564286</v>
      </c>
      <c r="R135" s="204">
        <f t="shared" si="15"/>
        <v>471.30926741833451</v>
      </c>
      <c r="S135" s="204">
        <f t="shared" si="15"/>
        <v>438.13993561871126</v>
      </c>
      <c r="T135" s="204">
        <f t="shared" si="15"/>
        <v>472.64484364230202</v>
      </c>
      <c r="U135" s="204">
        <f t="shared" si="15"/>
        <v>472.04513631825898</v>
      </c>
      <c r="V135" s="204">
        <f t="shared" si="15"/>
        <v>393.48163128841986</v>
      </c>
      <c r="W135" s="204">
        <f t="shared" si="15"/>
        <v>375.3546781144496</v>
      </c>
      <c r="X135" s="204">
        <f t="shared" si="15"/>
        <v>207.39962174345669</v>
      </c>
      <c r="Y135" s="204">
        <f t="shared" si="15"/>
        <v>266.52764782218145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257.23028582685799</v>
      </c>
      <c r="C136" s="204">
        <f t="shared" si="16"/>
        <v>236.88287174475377</v>
      </c>
      <c r="D136" s="204">
        <f t="shared" si="16"/>
        <v>255.39541306357489</v>
      </c>
      <c r="E136" s="204">
        <f t="shared" si="16"/>
        <v>284.9311543820304</v>
      </c>
      <c r="F136" s="204">
        <f t="shared" si="16"/>
        <v>254.40893991635861</v>
      </c>
      <c r="G136" s="204">
        <f t="shared" si="16"/>
        <v>261.02842315140407</v>
      </c>
      <c r="H136" s="204">
        <f t="shared" si="16"/>
        <v>233.3998649703619</v>
      </c>
      <c r="I136" s="204">
        <f t="shared" si="16"/>
        <v>306.02607329594781</v>
      </c>
      <c r="J136" s="204">
        <f t="shared" si="16"/>
        <v>332.95567583439816</v>
      </c>
      <c r="K136" s="204">
        <f t="shared" si="16"/>
        <v>392.03971968555226</v>
      </c>
      <c r="L136" s="204">
        <f t="shared" si="16"/>
        <v>362.58515099525317</v>
      </c>
      <c r="M136" s="204">
        <f t="shared" si="16"/>
        <v>378.3882016411535</v>
      </c>
      <c r="N136" s="204">
        <f t="shared" si="16"/>
        <v>527.19358766688686</v>
      </c>
      <c r="O136" s="204">
        <f t="shared" si="16"/>
        <v>385.73606182281253</v>
      </c>
      <c r="P136" s="204">
        <f t="shared" si="16"/>
        <v>367.55777618976816</v>
      </c>
      <c r="Q136" s="204">
        <f t="shared" si="16"/>
        <v>319.13022752990855</v>
      </c>
      <c r="R136" s="204">
        <f t="shared" si="16"/>
        <v>323.00006349935961</v>
      </c>
      <c r="S136" s="204">
        <f t="shared" si="16"/>
        <v>275.64130028489819</v>
      </c>
      <c r="T136" s="204">
        <f t="shared" si="16"/>
        <v>271.30956104245013</v>
      </c>
      <c r="U136" s="204">
        <f t="shared" si="16"/>
        <v>160.65878389547143</v>
      </c>
      <c r="V136" s="204">
        <f t="shared" si="16"/>
        <v>157.92655695100507</v>
      </c>
      <c r="W136" s="204">
        <f t="shared" si="16"/>
        <v>246.04235247427221</v>
      </c>
      <c r="X136" s="204">
        <f t="shared" si="16"/>
        <v>210.47050172229274</v>
      </c>
      <c r="Y136" s="204">
        <f t="shared" si="16"/>
        <v>232.60517742136304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24.145911544647383</v>
      </c>
      <c r="C137" s="204">
        <f t="shared" si="17"/>
        <v>24.14591154464738</v>
      </c>
      <c r="D137" s="204">
        <f t="shared" si="17"/>
        <v>24.145911544647383</v>
      </c>
      <c r="E137" s="204">
        <f t="shared" si="17"/>
        <v>24.145911544647369</v>
      </c>
      <c r="F137" s="204">
        <f t="shared" si="17"/>
        <v>24.145911544647372</v>
      </c>
      <c r="G137" s="204">
        <f t="shared" si="17"/>
        <v>24.14591154464738</v>
      </c>
      <c r="H137" s="204">
        <f t="shared" si="17"/>
        <v>24.145911544647387</v>
      </c>
      <c r="I137" s="204">
        <f t="shared" si="17"/>
        <v>24.145911544647383</v>
      </c>
      <c r="J137" s="204">
        <f t="shared" si="17"/>
        <v>24.145911544647369</v>
      </c>
      <c r="K137" s="204">
        <f t="shared" si="17"/>
        <v>24.145911544647365</v>
      </c>
      <c r="L137" s="204">
        <f t="shared" si="17"/>
        <v>24.145911544647362</v>
      </c>
      <c r="M137" s="204">
        <f t="shared" si="17"/>
        <v>24.145911544647376</v>
      </c>
      <c r="N137" s="204">
        <f t="shared" si="17"/>
        <v>29.425218918518528</v>
      </c>
      <c r="O137" s="204">
        <f t="shared" si="17"/>
        <v>28.66535399247169</v>
      </c>
      <c r="P137" s="204">
        <f t="shared" si="17"/>
        <v>20.867110240854931</v>
      </c>
      <c r="Q137" s="204">
        <f t="shared" si="17"/>
        <v>18.336447009375377</v>
      </c>
      <c r="R137" s="204">
        <f t="shared" si="17"/>
        <v>18.007859656527167</v>
      </c>
      <c r="S137" s="204">
        <f t="shared" si="17"/>
        <v>18.511669063704129</v>
      </c>
      <c r="T137" s="204">
        <f t="shared" si="17"/>
        <v>17.548441865405234</v>
      </c>
      <c r="U137" s="204">
        <f t="shared" si="17"/>
        <v>18.489150388850504</v>
      </c>
      <c r="V137" s="204">
        <f t="shared" si="17"/>
        <v>17.733195851580341</v>
      </c>
      <c r="W137" s="204">
        <f t="shared" si="17"/>
        <v>21.758241786863454</v>
      </c>
      <c r="X137" s="204">
        <f t="shared" si="17"/>
        <v>17.598839584618194</v>
      </c>
      <c r="Y137" s="204">
        <f t="shared" si="17"/>
        <v>14.928583050524523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251.67124668293062</v>
      </c>
      <c r="C138" s="205">
        <f t="shared" si="18"/>
        <v>261.61182179597967</v>
      </c>
      <c r="D138" s="205">
        <f t="shared" si="18"/>
        <v>274.95089543514587</v>
      </c>
      <c r="E138" s="205">
        <f t="shared" si="18"/>
        <v>279.24744834815846</v>
      </c>
      <c r="F138" s="205">
        <f t="shared" si="18"/>
        <v>282.36890584537349</v>
      </c>
      <c r="G138" s="205">
        <f t="shared" si="18"/>
        <v>248.04376844452889</v>
      </c>
      <c r="H138" s="205">
        <f t="shared" si="18"/>
        <v>243.2866355539079</v>
      </c>
      <c r="I138" s="205">
        <f t="shared" si="18"/>
        <v>232.07732172959123</v>
      </c>
      <c r="J138" s="205">
        <f t="shared" si="18"/>
        <v>240.07775629044383</v>
      </c>
      <c r="K138" s="205">
        <f t="shared" si="18"/>
        <v>232.31188358447761</v>
      </c>
      <c r="L138" s="205">
        <f t="shared" si="18"/>
        <v>235.40795686224348</v>
      </c>
      <c r="M138" s="205">
        <f t="shared" si="18"/>
        <v>225.8326848322022</v>
      </c>
      <c r="N138" s="205">
        <f t="shared" si="18"/>
        <v>223.41276947141316</v>
      </c>
      <c r="O138" s="205">
        <f t="shared" si="18"/>
        <v>226.24664651495647</v>
      </c>
      <c r="P138" s="205">
        <f t="shared" si="18"/>
        <v>230.90292601059437</v>
      </c>
      <c r="Q138" s="205">
        <f t="shared" si="18"/>
        <v>235.63947890415278</v>
      </c>
      <c r="R138" s="205">
        <f t="shared" si="18"/>
        <v>240.61045658664756</v>
      </c>
      <c r="S138" s="205">
        <f t="shared" si="18"/>
        <v>239.74437013633187</v>
      </c>
      <c r="T138" s="205">
        <f t="shared" si="18"/>
        <v>225.14002041967848</v>
      </c>
      <c r="U138" s="205">
        <f t="shared" si="18"/>
        <v>220.76902865952104</v>
      </c>
      <c r="V138" s="205">
        <f t="shared" si="18"/>
        <v>227.56751030408208</v>
      </c>
      <c r="W138" s="205">
        <f t="shared" si="18"/>
        <v>260.19810991492068</v>
      </c>
      <c r="X138" s="205">
        <f t="shared" si="18"/>
        <v>254.10857369691703</v>
      </c>
      <c r="Y138" s="205">
        <f t="shared" si="18"/>
        <v>212.25567101357566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143.83500010297874</v>
      </c>
      <c r="C139" s="204">
        <f t="shared" si="19"/>
        <v>160.54563595117995</v>
      </c>
      <c r="D139" s="204">
        <f t="shared" si="19"/>
        <v>158.35631800649568</v>
      </c>
      <c r="E139" s="204">
        <f t="shared" si="19"/>
        <v>159.27776556960382</v>
      </c>
      <c r="F139" s="204">
        <f t="shared" si="19"/>
        <v>153.26026638500034</v>
      </c>
      <c r="G139" s="204">
        <f t="shared" si="19"/>
        <v>139.49178691057824</v>
      </c>
      <c r="H139" s="204">
        <f t="shared" si="19"/>
        <v>145.63148354067008</v>
      </c>
      <c r="I139" s="204">
        <f t="shared" si="19"/>
        <v>135.20138003549775</v>
      </c>
      <c r="J139" s="204">
        <f t="shared" si="19"/>
        <v>131.60563758270177</v>
      </c>
      <c r="K139" s="204">
        <f t="shared" si="19"/>
        <v>125.40575590179903</v>
      </c>
      <c r="L139" s="204">
        <f t="shared" si="19"/>
        <v>122.49206278048169</v>
      </c>
      <c r="M139" s="204">
        <f t="shared" si="19"/>
        <v>114.48476683165453</v>
      </c>
      <c r="N139" s="204">
        <f t="shared" si="19"/>
        <v>99.754597629691887</v>
      </c>
      <c r="O139" s="204">
        <f t="shared" si="19"/>
        <v>128.13481727107481</v>
      </c>
      <c r="P139" s="204">
        <f t="shared" si="19"/>
        <v>121.6331762476746</v>
      </c>
      <c r="Q139" s="204">
        <f t="shared" si="19"/>
        <v>153.76267719420261</v>
      </c>
      <c r="R139" s="204">
        <f t="shared" si="19"/>
        <v>155.12284308829072</v>
      </c>
      <c r="S139" s="204">
        <f t="shared" si="19"/>
        <v>127.35909586289132</v>
      </c>
      <c r="T139" s="204">
        <f t="shared" si="19"/>
        <v>139.76152854977443</v>
      </c>
      <c r="U139" s="204">
        <f t="shared" si="19"/>
        <v>142.55315712100892</v>
      </c>
      <c r="V139" s="204">
        <f t="shared" si="19"/>
        <v>144.23390838771513</v>
      </c>
      <c r="W139" s="204">
        <f t="shared" si="19"/>
        <v>170.24420746147516</v>
      </c>
      <c r="X139" s="204">
        <f t="shared" si="19"/>
        <v>161.30797601059442</v>
      </c>
      <c r="Y139" s="204">
        <f t="shared" si="19"/>
        <v>152.39879889226384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1108.4145413501342</v>
      </c>
      <c r="C140" s="204">
        <f t="shared" si="20"/>
        <v>1237.1892606889064</v>
      </c>
      <c r="D140" s="204">
        <f t="shared" si="20"/>
        <v>1126.2661190753283</v>
      </c>
      <c r="E140" s="204">
        <f t="shared" si="20"/>
        <v>1103.4814383787484</v>
      </c>
      <c r="F140" s="204">
        <f t="shared" si="20"/>
        <v>1054.1938324862344</v>
      </c>
      <c r="G140" s="204">
        <f t="shared" si="20"/>
        <v>959.48796718265135</v>
      </c>
      <c r="H140" s="204">
        <f t="shared" si="20"/>
        <v>1022.6895275784213</v>
      </c>
      <c r="I140" s="204">
        <f t="shared" si="20"/>
        <v>989.4604725301698</v>
      </c>
      <c r="J140" s="204">
        <f t="shared" si="20"/>
        <v>940.54215483743565</v>
      </c>
      <c r="K140" s="204">
        <f t="shared" si="20"/>
        <v>585.92216926314268</v>
      </c>
      <c r="L140" s="204">
        <f t="shared" si="20"/>
        <v>672.20527067883586</v>
      </c>
      <c r="M140" s="204">
        <f t="shared" si="20"/>
        <v>1321.8939215304126</v>
      </c>
      <c r="N140" s="204">
        <f t="shared" si="20"/>
        <v>1405.782483322243</v>
      </c>
      <c r="O140" s="204">
        <f t="shared" si="20"/>
        <v>880.6655654920902</v>
      </c>
      <c r="P140" s="204">
        <f t="shared" si="20"/>
        <v>600.96615193314835</v>
      </c>
      <c r="Q140" s="204">
        <f t="shared" si="20"/>
        <v>485.25033888091235</v>
      </c>
      <c r="R140" s="204">
        <f t="shared" si="20"/>
        <v>500.55139968031682</v>
      </c>
      <c r="S140" s="204">
        <f t="shared" si="20"/>
        <v>588.51420893500779</v>
      </c>
      <c r="T140" s="204">
        <f t="shared" si="20"/>
        <v>539.3360144002653</v>
      </c>
      <c r="U140" s="204">
        <f t="shared" si="20"/>
        <v>465.02512096316991</v>
      </c>
      <c r="V140" s="204">
        <f t="shared" si="20"/>
        <v>493.9699330267166</v>
      </c>
      <c r="W140" s="204">
        <f t="shared" si="20"/>
        <v>534.32199134377106</v>
      </c>
      <c r="X140" s="204">
        <f t="shared" si="20"/>
        <v>539.97239058917251</v>
      </c>
      <c r="Y140" s="204">
        <f t="shared" si="20"/>
        <v>383.71134188391926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193.83926276108465</v>
      </c>
      <c r="C141" s="204">
        <f t="shared" si="21"/>
        <v>168.96792268592679</v>
      </c>
      <c r="D141" s="204">
        <f t="shared" si="21"/>
        <v>164.43248920326582</v>
      </c>
      <c r="E141" s="204">
        <f t="shared" si="21"/>
        <v>165.8311798846259</v>
      </c>
      <c r="F141" s="204">
        <f t="shared" si="21"/>
        <v>156.59981117635834</v>
      </c>
      <c r="G141" s="204">
        <f t="shared" si="21"/>
        <v>140.07484059950161</v>
      </c>
      <c r="H141" s="204">
        <f t="shared" si="21"/>
        <v>150.47521544132033</v>
      </c>
      <c r="I141" s="204">
        <f t="shared" si="21"/>
        <v>144.00764212482386</v>
      </c>
      <c r="J141" s="204">
        <f t="shared" si="21"/>
        <v>136.34574482415979</v>
      </c>
      <c r="K141" s="204">
        <f t="shared" si="21"/>
        <v>142.38729730609776</v>
      </c>
      <c r="L141" s="204">
        <f t="shared" si="21"/>
        <v>122.27896359609178</v>
      </c>
      <c r="M141" s="204">
        <f t="shared" si="21"/>
        <v>98.050789947872431</v>
      </c>
      <c r="N141" s="204">
        <f t="shared" si="21"/>
        <v>85.446104447435147</v>
      </c>
      <c r="O141" s="204">
        <f t="shared" si="21"/>
        <v>103.18565967691126</v>
      </c>
      <c r="P141" s="204">
        <f t="shared" si="21"/>
        <v>133.51280437701814</v>
      </c>
      <c r="Q141" s="204">
        <f t="shared" si="21"/>
        <v>129.48855072734722</v>
      </c>
      <c r="R141" s="204">
        <f t="shared" si="21"/>
        <v>129.13089788059793</v>
      </c>
      <c r="S141" s="204">
        <f t="shared" si="21"/>
        <v>117.85352276560158</v>
      </c>
      <c r="T141" s="204">
        <f t="shared" si="21"/>
        <v>70.210481926879012</v>
      </c>
      <c r="U141" s="204">
        <f t="shared" si="21"/>
        <v>87.970962226811807</v>
      </c>
      <c r="V141" s="204">
        <f t="shared" si="21"/>
        <v>87.436208936131337</v>
      </c>
      <c r="W141" s="204">
        <f t="shared" si="21"/>
        <v>118.84681197721453</v>
      </c>
      <c r="X141" s="204">
        <f t="shared" si="21"/>
        <v>88.564854175657274</v>
      </c>
      <c r="Y141" s="204">
        <f t="shared" si="21"/>
        <v>83.067874202650458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649.09782687523409</v>
      </c>
      <c r="C142" s="205">
        <f t="shared" si="22"/>
        <v>615.67960567996386</v>
      </c>
      <c r="D142" s="205">
        <f t="shared" si="22"/>
        <v>716.85292968413444</v>
      </c>
      <c r="E142" s="205">
        <f t="shared" si="22"/>
        <v>820.21104639766281</v>
      </c>
      <c r="F142" s="205">
        <f t="shared" si="22"/>
        <v>862.83766493794565</v>
      </c>
      <c r="G142" s="205">
        <f t="shared" si="22"/>
        <v>879.9683154153239</v>
      </c>
      <c r="H142" s="205">
        <f t="shared" si="22"/>
        <v>947.73995363244819</v>
      </c>
      <c r="I142" s="205">
        <f t="shared" si="22"/>
        <v>1089.1135897502859</v>
      </c>
      <c r="J142" s="205">
        <f t="shared" si="22"/>
        <v>1213.027350075258</v>
      </c>
      <c r="K142" s="205">
        <f t="shared" si="22"/>
        <v>1421.5049906288937</v>
      </c>
      <c r="L142" s="205">
        <f t="shared" si="22"/>
        <v>1223.5377869285473</v>
      </c>
      <c r="M142" s="205">
        <f t="shared" si="22"/>
        <v>1255.4114806870491</v>
      </c>
      <c r="N142" s="205">
        <f t="shared" si="22"/>
        <v>1355.0947009754732</v>
      </c>
      <c r="O142" s="205">
        <f t="shared" si="22"/>
        <v>1445.2462233221006</v>
      </c>
      <c r="P142" s="205">
        <f t="shared" si="22"/>
        <v>1417.5294776880098</v>
      </c>
      <c r="Q142" s="205">
        <f t="shared" si="22"/>
        <v>1350.9546516535784</v>
      </c>
      <c r="R142" s="205">
        <f t="shared" si="22"/>
        <v>1418.5017985376091</v>
      </c>
      <c r="S142" s="205">
        <f t="shared" si="22"/>
        <v>1418.0160600149129</v>
      </c>
      <c r="T142" s="205">
        <f t="shared" si="22"/>
        <v>1384.4492336151914</v>
      </c>
      <c r="U142" s="205">
        <f t="shared" si="22"/>
        <v>1519.6120087703682</v>
      </c>
      <c r="V142" s="205">
        <f t="shared" si="22"/>
        <v>1777.4390627475786</v>
      </c>
      <c r="W142" s="205">
        <f t="shared" si="22"/>
        <v>1554.6710872963813</v>
      </c>
      <c r="X142" s="205">
        <f t="shared" si="22"/>
        <v>1379.6861929977802</v>
      </c>
      <c r="Y142" s="205">
        <f t="shared" si="22"/>
        <v>1828.7109492110255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3588.481508310249</v>
      </c>
      <c r="C143" s="204">
        <f t="shared" si="23"/>
        <v>3426.5048802702336</v>
      </c>
      <c r="D143" s="204">
        <f t="shared" si="23"/>
        <v>3975.1698806532108</v>
      </c>
      <c r="E143" s="204">
        <f t="shared" si="23"/>
        <v>4567.5159714848032</v>
      </c>
      <c r="F143" s="204">
        <f t="shared" si="23"/>
        <v>4832.9396151082092</v>
      </c>
      <c r="G143" s="204">
        <f t="shared" si="23"/>
        <v>5108.5688587431987</v>
      </c>
      <c r="H143" s="204">
        <f t="shared" si="23"/>
        <v>5302.4011077272999</v>
      </c>
      <c r="I143" s="204">
        <f t="shared" si="23"/>
        <v>6378.4821608942793</v>
      </c>
      <c r="J143" s="204">
        <f t="shared" si="23"/>
        <v>7366.6503946608154</v>
      </c>
      <c r="K143" s="204">
        <f t="shared" si="23"/>
        <v>7772.4255929719748</v>
      </c>
      <c r="L143" s="204">
        <f t="shared" si="23"/>
        <v>6744.4468189836234</v>
      </c>
      <c r="M143" s="204">
        <f t="shared" si="23"/>
        <v>6943.7570439540223</v>
      </c>
      <c r="N143" s="204">
        <f t="shared" si="23"/>
        <v>8074.3371747334631</v>
      </c>
      <c r="O143" s="204">
        <f t="shared" si="23"/>
        <v>7020.6493186659891</v>
      </c>
      <c r="P143" s="204">
        <f t="shared" si="23"/>
        <v>6719.5572158349005</v>
      </c>
      <c r="Q143" s="204">
        <f t="shared" si="23"/>
        <v>6663.9500131308951</v>
      </c>
      <c r="R143" s="204">
        <f t="shared" si="23"/>
        <v>6829.9920290811642</v>
      </c>
      <c r="S143" s="204">
        <f t="shared" si="23"/>
        <v>7392.7491675545461</v>
      </c>
      <c r="T143" s="204">
        <f t="shared" si="23"/>
        <v>7666.0782827536623</v>
      </c>
      <c r="U143" s="204">
        <f t="shared" si="23"/>
        <v>7874.1740916964463</v>
      </c>
      <c r="V143" s="204">
        <f t="shared" si="23"/>
        <v>7052.0144633852287</v>
      </c>
      <c r="W143" s="204">
        <f t="shared" si="23"/>
        <v>7409.0485959084172</v>
      </c>
      <c r="X143" s="204">
        <f t="shared" si="23"/>
        <v>6505.5174914545951</v>
      </c>
      <c r="Y143" s="204">
        <f t="shared" si="23"/>
        <v>5994.7879260408845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391.46326943999708</v>
      </c>
      <c r="C144" s="204">
        <f t="shared" si="24"/>
        <v>374.01568980198039</v>
      </c>
      <c r="D144" s="204">
        <f t="shared" si="24"/>
        <v>435.32704915010743</v>
      </c>
      <c r="E144" s="204">
        <f t="shared" si="24"/>
        <v>496.94454523615997</v>
      </c>
      <c r="F144" s="204">
        <f t="shared" si="24"/>
        <v>524.43795057138345</v>
      </c>
      <c r="G144" s="204">
        <f t="shared" si="24"/>
        <v>554.33723581907304</v>
      </c>
      <c r="H144" s="204">
        <f t="shared" si="24"/>
        <v>585.17185168826438</v>
      </c>
      <c r="I144" s="204">
        <f t="shared" si="24"/>
        <v>667.20304583469306</v>
      </c>
      <c r="J144" s="204">
        <f t="shared" si="24"/>
        <v>769.37646318771363</v>
      </c>
      <c r="K144" s="204">
        <f t="shared" si="24"/>
        <v>1008.3300402273189</v>
      </c>
      <c r="L144" s="204">
        <f t="shared" si="24"/>
        <v>767.19417514409326</v>
      </c>
      <c r="M144" s="204">
        <f t="shared" si="24"/>
        <v>762.37926940005207</v>
      </c>
      <c r="N144" s="204">
        <f t="shared" si="24"/>
        <v>811.78636973188281</v>
      </c>
      <c r="O144" s="204">
        <f t="shared" si="24"/>
        <v>857.71690169852582</v>
      </c>
      <c r="P144" s="204">
        <f t="shared" si="24"/>
        <v>825.3572602043771</v>
      </c>
      <c r="Q144" s="204">
        <f t="shared" si="24"/>
        <v>772.80596011237981</v>
      </c>
      <c r="R144" s="204">
        <f t="shared" si="24"/>
        <v>790.43260902641146</v>
      </c>
      <c r="S144" s="204">
        <f t="shared" si="24"/>
        <v>746.88455076740172</v>
      </c>
      <c r="T144" s="204">
        <f t="shared" si="24"/>
        <v>713.19908625821813</v>
      </c>
      <c r="U144" s="204">
        <f t="shared" si="24"/>
        <v>765.06823107890114</v>
      </c>
      <c r="V144" s="204">
        <f t="shared" si="24"/>
        <v>916.92574562900018</v>
      </c>
      <c r="W144" s="204">
        <f t="shared" si="24"/>
        <v>783.14309778912036</v>
      </c>
      <c r="X144" s="204">
        <f t="shared" si="24"/>
        <v>662.44243527553363</v>
      </c>
      <c r="Y144" s="204">
        <f t="shared" si="24"/>
        <v>963.63847346691955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46.983471196071186</v>
      </c>
      <c r="C145" s="204">
        <f t="shared" si="25"/>
        <v>41.943701383424973</v>
      </c>
      <c r="D145" s="204">
        <f t="shared" si="25"/>
        <v>45.838737496715055</v>
      </c>
      <c r="E145" s="204">
        <f t="shared" si="25"/>
        <v>52.424742386017883</v>
      </c>
      <c r="F145" s="204">
        <f t="shared" si="25"/>
        <v>56.467311610288291</v>
      </c>
      <c r="G145" s="204">
        <f t="shared" si="25"/>
        <v>47.501976723498572</v>
      </c>
      <c r="H145" s="204">
        <f t="shared" si="25"/>
        <v>55.370071635497439</v>
      </c>
      <c r="I145" s="204">
        <f t="shared" si="25"/>
        <v>61.516712746783973</v>
      </c>
      <c r="J145" s="204">
        <f t="shared" si="25"/>
        <v>59.706792302502677</v>
      </c>
      <c r="K145" s="204">
        <f t="shared" si="25"/>
        <v>55.812729085528694</v>
      </c>
      <c r="L145" s="204">
        <f t="shared" si="25"/>
        <v>65.081950580205003</v>
      </c>
      <c r="M145" s="204">
        <f t="shared" si="25"/>
        <v>71.100429772998496</v>
      </c>
      <c r="N145" s="204">
        <f t="shared" si="25"/>
        <v>70.497552193843376</v>
      </c>
      <c r="O145" s="204">
        <f t="shared" si="25"/>
        <v>81.908452964215613</v>
      </c>
      <c r="P145" s="204">
        <f t="shared" si="25"/>
        <v>115.52641433304436</v>
      </c>
      <c r="Q145" s="204">
        <f t="shared" si="25"/>
        <v>68.848235398997446</v>
      </c>
      <c r="R145" s="204">
        <f t="shared" si="25"/>
        <v>164.68240156340039</v>
      </c>
      <c r="S145" s="204">
        <f t="shared" si="25"/>
        <v>79.718006554908854</v>
      </c>
      <c r="T145" s="204">
        <f t="shared" si="25"/>
        <v>125.63856286545386</v>
      </c>
      <c r="U145" s="204">
        <f t="shared" si="25"/>
        <v>98.754328023487844</v>
      </c>
      <c r="V145" s="204">
        <f t="shared" si="25"/>
        <v>116.74030724742715</v>
      </c>
      <c r="W145" s="204">
        <f t="shared" si="25"/>
        <v>102.32961940308456</v>
      </c>
      <c r="X145" s="204">
        <f t="shared" si="25"/>
        <v>117.23041060998584</v>
      </c>
      <c r="Y145" s="204">
        <f t="shared" si="25"/>
        <v>108.9375443245427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92.185836418487426</v>
      </c>
      <c r="C146" s="206">
        <f t="shared" si="26"/>
        <v>74.94879694653018</v>
      </c>
      <c r="D146" s="206">
        <f t="shared" si="26"/>
        <v>69.300754763618016</v>
      </c>
      <c r="E146" s="206">
        <f t="shared" si="26"/>
        <v>67.342325049373613</v>
      </c>
      <c r="F146" s="206">
        <f t="shared" si="26"/>
        <v>65.76531296829927</v>
      </c>
      <c r="G146" s="206">
        <f t="shared" si="26"/>
        <v>62.233605876565086</v>
      </c>
      <c r="H146" s="206">
        <f t="shared" si="26"/>
        <v>68.547854973157271</v>
      </c>
      <c r="I146" s="206">
        <f t="shared" si="26"/>
        <v>96.397585992707249</v>
      </c>
      <c r="J146" s="206">
        <f t="shared" si="26"/>
        <v>92.988803195195644</v>
      </c>
      <c r="K146" s="206">
        <f t="shared" si="26"/>
        <v>112.19598198559392</v>
      </c>
      <c r="L146" s="206">
        <f t="shared" si="26"/>
        <v>120.15741480878329</v>
      </c>
      <c r="M146" s="206">
        <f t="shared" si="26"/>
        <v>117.45143444141577</v>
      </c>
      <c r="N146" s="206">
        <f t="shared" si="26"/>
        <v>111.00368978293099</v>
      </c>
      <c r="O146" s="206">
        <f t="shared" si="26"/>
        <v>114.82264385879036</v>
      </c>
      <c r="P146" s="206">
        <f t="shared" si="26"/>
        <v>123.03991849168342</v>
      </c>
      <c r="Q146" s="206">
        <f t="shared" si="26"/>
        <v>124.24356505098652</v>
      </c>
      <c r="R146" s="206">
        <f t="shared" si="26"/>
        <v>131.59361918760024</v>
      </c>
      <c r="S146" s="206">
        <f t="shared" si="26"/>
        <v>127.77235786065638</v>
      </c>
      <c r="T146" s="206">
        <f t="shared" si="26"/>
        <v>132.93089797947272</v>
      </c>
      <c r="U146" s="206">
        <f t="shared" si="26"/>
        <v>123.8813177707342</v>
      </c>
      <c r="V146" s="206">
        <f t="shared" si="26"/>
        <v>122.74213226573258</v>
      </c>
      <c r="W146" s="206">
        <f t="shared" si="26"/>
        <v>136.47332605567595</v>
      </c>
      <c r="X146" s="206">
        <f t="shared" si="26"/>
        <v>145.06556560332328</v>
      </c>
      <c r="Y146" s="206">
        <f t="shared" si="26"/>
        <v>132.5943680137575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58.510811438124271</v>
      </c>
      <c r="C147" s="204">
        <f t="shared" si="27"/>
        <v>58.579627042844137</v>
      </c>
      <c r="D147" s="204">
        <f t="shared" si="27"/>
        <v>46.667652051640303</v>
      </c>
      <c r="E147" s="204">
        <f t="shared" si="27"/>
        <v>46.612813384331211</v>
      </c>
      <c r="F147" s="204">
        <f t="shared" si="27"/>
        <v>44.780918160428058</v>
      </c>
      <c r="G147" s="204">
        <f t="shared" si="27"/>
        <v>39.751435544839254</v>
      </c>
      <c r="H147" s="204">
        <f t="shared" si="27"/>
        <v>35.083562055850003</v>
      </c>
      <c r="I147" s="204">
        <f t="shared" si="27"/>
        <v>50.618308169987721</v>
      </c>
      <c r="J147" s="204">
        <f t="shared" si="27"/>
        <v>44.180525135467505</v>
      </c>
      <c r="K147" s="204">
        <f t="shared" si="27"/>
        <v>54.966877182921699</v>
      </c>
      <c r="L147" s="204">
        <f t="shared" si="27"/>
        <v>70.781462504905818</v>
      </c>
      <c r="M147" s="204">
        <f t="shared" si="27"/>
        <v>49.746904774512565</v>
      </c>
      <c r="N147" s="204">
        <f t="shared" si="27"/>
        <v>51.847132654056331</v>
      </c>
      <c r="O147" s="204">
        <f t="shared" si="27"/>
        <v>49.09252951516951</v>
      </c>
      <c r="P147" s="204">
        <f t="shared" si="27"/>
        <v>55.505346727053499</v>
      </c>
      <c r="Q147" s="204">
        <f t="shared" si="27"/>
        <v>57.875473440037595</v>
      </c>
      <c r="R147" s="204">
        <f t="shared" si="27"/>
        <v>52.706184741955951</v>
      </c>
      <c r="S147" s="204">
        <f t="shared" si="27"/>
        <v>48.527130667785173</v>
      </c>
      <c r="T147" s="204">
        <f t="shared" si="27"/>
        <v>43.479340548126807</v>
      </c>
      <c r="U147" s="204">
        <f t="shared" si="27"/>
        <v>44.724917687318353</v>
      </c>
      <c r="V147" s="204">
        <f t="shared" si="27"/>
        <v>41.778674309016253</v>
      </c>
      <c r="W147" s="204">
        <f t="shared" si="27"/>
        <v>40.765225114734271</v>
      </c>
      <c r="X147" s="204">
        <f t="shared" si="27"/>
        <v>50.604374623363881</v>
      </c>
      <c r="Y147" s="204">
        <f t="shared" si="27"/>
        <v>47.633822182403435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11.420174889095001</v>
      </c>
      <c r="C148" s="204">
        <f t="shared" si="28"/>
        <v>11.631285098134455</v>
      </c>
      <c r="D148" s="204">
        <f t="shared" si="28"/>
        <v>11.418717680102938</v>
      </c>
      <c r="E148" s="204">
        <f t="shared" si="28"/>
        <v>11.545022017113094</v>
      </c>
      <c r="F148" s="204">
        <f t="shared" si="28"/>
        <v>11.358176001795892</v>
      </c>
      <c r="G148" s="204">
        <f t="shared" si="28"/>
        <v>10.711216032643245</v>
      </c>
      <c r="H148" s="204">
        <f t="shared" si="28"/>
        <v>10.050425458392183</v>
      </c>
      <c r="I148" s="204">
        <f t="shared" si="28"/>
        <v>11.389845280489796</v>
      </c>
      <c r="J148" s="204">
        <f t="shared" si="28"/>
        <v>12.468120515378057</v>
      </c>
      <c r="K148" s="204">
        <f t="shared" si="28"/>
        <v>17.692210313114664</v>
      </c>
      <c r="L148" s="204">
        <f t="shared" si="28"/>
        <v>18.373810774504054</v>
      </c>
      <c r="M148" s="204">
        <f t="shared" si="28"/>
        <v>18.159408741388731</v>
      </c>
      <c r="N148" s="204">
        <f t="shared" si="28"/>
        <v>21.682119888068243</v>
      </c>
      <c r="O148" s="204">
        <f t="shared" si="28"/>
        <v>20.35466067051933</v>
      </c>
      <c r="P148" s="204">
        <f t="shared" si="28"/>
        <v>21.160359480966758</v>
      </c>
      <c r="Q148" s="204">
        <f t="shared" si="28"/>
        <v>19.325701493505331</v>
      </c>
      <c r="R148" s="204">
        <f t="shared" si="28"/>
        <v>19.475670841977458</v>
      </c>
      <c r="S148" s="204">
        <f t="shared" si="28"/>
        <v>18.120581375635609</v>
      </c>
      <c r="T148" s="204">
        <f t="shared" si="28"/>
        <v>20.362686760761829</v>
      </c>
      <c r="U148" s="204">
        <f t="shared" si="28"/>
        <v>19.48433364121847</v>
      </c>
      <c r="V148" s="204">
        <f t="shared" si="28"/>
        <v>17.899638234270441</v>
      </c>
      <c r="W148" s="204">
        <f t="shared" si="28"/>
        <v>18.580446367141185</v>
      </c>
      <c r="X148" s="204">
        <f t="shared" si="28"/>
        <v>18.565505018043527</v>
      </c>
      <c r="Y148" s="204">
        <f t="shared" si="28"/>
        <v>18.299643288424122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58.122599726971274</v>
      </c>
      <c r="C149" s="204">
        <f t="shared" si="29"/>
        <v>57.110353254915722</v>
      </c>
      <c r="D149" s="204">
        <f t="shared" si="29"/>
        <v>52.566245639225684</v>
      </c>
      <c r="E149" s="204">
        <f t="shared" si="29"/>
        <v>54.697746681156019</v>
      </c>
      <c r="F149" s="204">
        <f t="shared" si="29"/>
        <v>51.017075832493191</v>
      </c>
      <c r="G149" s="204">
        <f t="shared" si="29"/>
        <v>45.249858133182201</v>
      </c>
      <c r="H149" s="204">
        <f t="shared" si="29"/>
        <v>42.11227869391459</v>
      </c>
      <c r="I149" s="204">
        <f t="shared" si="29"/>
        <v>55.341847540171678</v>
      </c>
      <c r="J149" s="204">
        <f t="shared" si="29"/>
        <v>57.703725527201122</v>
      </c>
      <c r="K149" s="204">
        <f t="shared" si="29"/>
        <v>56.415393482684962</v>
      </c>
      <c r="L149" s="204">
        <f t="shared" si="29"/>
        <v>46.546147713445649</v>
      </c>
      <c r="M149" s="204">
        <f t="shared" si="29"/>
        <v>51.382908083072202</v>
      </c>
      <c r="N149" s="204">
        <f t="shared" si="29"/>
        <v>64.191469486772803</v>
      </c>
      <c r="O149" s="204">
        <f t="shared" si="29"/>
        <v>63.601916359618997</v>
      </c>
      <c r="P149" s="204">
        <f t="shared" si="29"/>
        <v>62.001733057240301</v>
      </c>
      <c r="Q149" s="204">
        <f t="shared" si="29"/>
        <v>56.333497574286298</v>
      </c>
      <c r="R149" s="204">
        <f t="shared" si="29"/>
        <v>48.043157887330061</v>
      </c>
      <c r="S149" s="204">
        <f t="shared" si="29"/>
        <v>44.260078201539692</v>
      </c>
      <c r="T149" s="204">
        <f t="shared" si="29"/>
        <v>43.675765509131011</v>
      </c>
      <c r="U149" s="204">
        <f t="shared" si="29"/>
        <v>39.484676208487642</v>
      </c>
      <c r="V149" s="204">
        <f t="shared" si="29"/>
        <v>40.083235852825695</v>
      </c>
      <c r="W149" s="204">
        <f t="shared" si="29"/>
        <v>44.531640445047501</v>
      </c>
      <c r="X149" s="204">
        <f t="shared" si="29"/>
        <v>53.742274577807706</v>
      </c>
      <c r="Y149" s="204">
        <f t="shared" si="29"/>
        <v>51.178151353183971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151.83522784959331</v>
      </c>
      <c r="C150" s="204">
        <f t="shared" si="30"/>
        <v>159.24925145059871</v>
      </c>
      <c r="D150" s="204">
        <f t="shared" si="30"/>
        <v>160.00067233255362</v>
      </c>
      <c r="E150" s="204">
        <f t="shared" si="30"/>
        <v>161.36205002915426</v>
      </c>
      <c r="F150" s="204">
        <f t="shared" si="30"/>
        <v>175.00034562954971</v>
      </c>
      <c r="G150" s="204">
        <f t="shared" si="30"/>
        <v>191.49138558370169</v>
      </c>
      <c r="H150" s="204">
        <f t="shared" si="30"/>
        <v>169.58931544397723</v>
      </c>
      <c r="I150" s="204">
        <f t="shared" si="30"/>
        <v>266.15598152861656</v>
      </c>
      <c r="J150" s="204">
        <f t="shared" si="30"/>
        <v>307.84879766863622</v>
      </c>
      <c r="K150" s="204">
        <f t="shared" si="30"/>
        <v>418.84012158972359</v>
      </c>
      <c r="L150" s="204">
        <f t="shared" si="30"/>
        <v>334.07850448296483</v>
      </c>
      <c r="M150" s="204">
        <f t="shared" si="30"/>
        <v>380.30294688601344</v>
      </c>
      <c r="N150" s="204">
        <f t="shared" si="30"/>
        <v>402.75065706327933</v>
      </c>
      <c r="O150" s="204">
        <f t="shared" si="30"/>
        <v>372.39275250071967</v>
      </c>
      <c r="P150" s="204">
        <f t="shared" si="30"/>
        <v>345.41424403004692</v>
      </c>
      <c r="Q150" s="204">
        <f t="shared" si="30"/>
        <v>338.28357838452706</v>
      </c>
      <c r="R150" s="204">
        <f t="shared" si="30"/>
        <v>350.63167615926881</v>
      </c>
      <c r="S150" s="204">
        <f t="shared" si="30"/>
        <v>366.14805158527395</v>
      </c>
      <c r="T150" s="204">
        <f t="shared" si="30"/>
        <v>354.96661280465645</v>
      </c>
      <c r="U150" s="204">
        <f t="shared" si="30"/>
        <v>378.07397053356982</v>
      </c>
      <c r="V150" s="204">
        <f t="shared" si="30"/>
        <v>400.70198305435832</v>
      </c>
      <c r="W150" s="204">
        <f t="shared" si="30"/>
        <v>236.88972261376335</v>
      </c>
      <c r="X150" s="204">
        <f t="shared" si="30"/>
        <v>220.50980663280671</v>
      </c>
      <c r="Y150" s="204">
        <f t="shared" si="30"/>
        <v>372.96879781978208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128.87619199725785</v>
      </c>
      <c r="C151" s="207">
        <f t="shared" si="31"/>
        <v>136.15846538202547</v>
      </c>
      <c r="D151" s="207">
        <f t="shared" si="31"/>
        <v>164.73552568030323</v>
      </c>
      <c r="E151" s="207">
        <f t="shared" si="31"/>
        <v>160.53591030819547</v>
      </c>
      <c r="F151" s="207">
        <f t="shared" si="31"/>
        <v>152.33826561057271</v>
      </c>
      <c r="G151" s="207">
        <f t="shared" si="31"/>
        <v>135.67309471774735</v>
      </c>
      <c r="H151" s="207">
        <f t="shared" si="31"/>
        <v>136.95000012518943</v>
      </c>
      <c r="I151" s="207">
        <f t="shared" si="31"/>
        <v>40.945892593851717</v>
      </c>
      <c r="J151" s="207">
        <f t="shared" si="31"/>
        <v>40.08686696471694</v>
      </c>
      <c r="K151" s="207">
        <f t="shared" si="31"/>
        <v>37.480810837178851</v>
      </c>
      <c r="L151" s="207">
        <f t="shared" si="31"/>
        <v>47.446257413014649</v>
      </c>
      <c r="M151" s="207">
        <f t="shared" si="31"/>
        <v>39.68051828011194</v>
      </c>
      <c r="N151" s="207">
        <f t="shared" si="31"/>
        <v>43.07138023387536</v>
      </c>
      <c r="O151" s="207">
        <f t="shared" si="31"/>
        <v>44.91704104676667</v>
      </c>
      <c r="P151" s="207">
        <f t="shared" si="31"/>
        <v>48.037292932993459</v>
      </c>
      <c r="Q151" s="207">
        <f t="shared" si="31"/>
        <v>43.791458809774412</v>
      </c>
      <c r="R151" s="207">
        <f t="shared" si="31"/>
        <v>42.256634909341919</v>
      </c>
      <c r="S151" s="207">
        <f t="shared" si="31"/>
        <v>39.701521967466768</v>
      </c>
      <c r="T151" s="207">
        <f t="shared" si="31"/>
        <v>37.485286413819807</v>
      </c>
      <c r="U151" s="207">
        <f t="shared" si="31"/>
        <v>38.899961715550397</v>
      </c>
      <c r="V151" s="207">
        <f t="shared" si="31"/>
        <v>37.200681619782905</v>
      </c>
      <c r="W151" s="207">
        <f t="shared" si="31"/>
        <v>41.047807515428822</v>
      </c>
      <c r="X151" s="207">
        <f t="shared" si="31"/>
        <v>42.920340655109015</v>
      </c>
      <c r="Y151" s="207">
        <f t="shared" si="31"/>
        <v>42.269898794668393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1.1929426505888865</v>
      </c>
      <c r="C153" s="215">
        <f t="shared" si="32"/>
        <v>1.2076541115079185</v>
      </c>
      <c r="D153" s="215">
        <f t="shared" si="32"/>
        <v>1.1446426892700097</v>
      </c>
      <c r="E153" s="215">
        <f t="shared" si="32"/>
        <v>1.1262997851379615</v>
      </c>
      <c r="F153" s="215">
        <f t="shared" si="32"/>
        <v>1.1079338465255715</v>
      </c>
      <c r="G153" s="215">
        <f t="shared" si="32"/>
        <v>1.1507253812408027</v>
      </c>
      <c r="H153" s="215">
        <f t="shared" si="32"/>
        <v>1.072702120865791</v>
      </c>
      <c r="I153" s="215">
        <f t="shared" si="32"/>
        <v>1.1014528087254789</v>
      </c>
      <c r="J153" s="215">
        <f t="shared" si="32"/>
        <v>1.121621122793703</v>
      </c>
      <c r="K153" s="215">
        <f t="shared" si="32"/>
        <v>1.0925054002703101</v>
      </c>
      <c r="L153" s="215">
        <f t="shared" si="32"/>
        <v>1.1395800984158098</v>
      </c>
      <c r="M153" s="215">
        <f t="shared" si="32"/>
        <v>1.1119788766217178</v>
      </c>
      <c r="N153" s="215">
        <f t="shared" si="32"/>
        <v>1.0266498774796204</v>
      </c>
      <c r="O153" s="215">
        <f t="shared" si="32"/>
        <v>1.0209793836530585</v>
      </c>
      <c r="P153" s="215">
        <f t="shared" si="32"/>
        <v>1.0251690968747229</v>
      </c>
      <c r="Q153" s="215">
        <f t="shared" si="32"/>
        <v>1.0148828049232903</v>
      </c>
      <c r="R153" s="215">
        <f t="shared" si="32"/>
        <v>1.0241183037180845</v>
      </c>
      <c r="S153" s="215">
        <f t="shared" si="32"/>
        <v>1.0152871580651663</v>
      </c>
      <c r="T153" s="215">
        <f t="shared" si="32"/>
        <v>0.98318473040684273</v>
      </c>
      <c r="U153" s="215">
        <f t="shared" si="32"/>
        <v>0.94364873956869644</v>
      </c>
      <c r="V153" s="215">
        <f t="shared" si="32"/>
        <v>0.9502691985362629</v>
      </c>
      <c r="W153" s="215">
        <f t="shared" si="32"/>
        <v>0.95235825191722012</v>
      </c>
      <c r="X153" s="215">
        <f t="shared" si="32"/>
        <v>0.93792339978020656</v>
      </c>
      <c r="Y153" s="215">
        <f t="shared" si="32"/>
        <v>0.89683280712008118</v>
      </c>
    </row>
    <row r="154" spans="1:25" ht="12" customHeight="1" x14ac:dyDescent="0.25">
      <c r="A154" s="25" t="s">
        <v>14</v>
      </c>
      <c r="B154" s="216">
        <f>ISI!B65</f>
        <v>5.4248301268932044</v>
      </c>
      <c r="C154" s="216">
        <f>ISI!C65</f>
        <v>5.0953808408814254</v>
      </c>
      <c r="D154" s="216">
        <f>ISI!D65</f>
        <v>5.176741836872865</v>
      </c>
      <c r="E154" s="216">
        <f>ISI!E65</f>
        <v>5.0256735875345839</v>
      </c>
      <c r="F154" s="216">
        <f>ISI!F65</f>
        <v>4.8762533417743814</v>
      </c>
      <c r="G154" s="216">
        <f>ISI!G65</f>
        <v>4.8060889673048406</v>
      </c>
      <c r="H154" s="216">
        <f>ISI!H65</f>
        <v>4.7055093363211054</v>
      </c>
      <c r="I154" s="216">
        <f>ISI!I65</f>
        <v>4.4515143179912204</v>
      </c>
      <c r="J154" s="216">
        <f>ISI!J65</f>
        <v>4.5159373682169797</v>
      </c>
      <c r="K154" s="216">
        <f>ISI!K65</f>
        <v>4.0254273197236232</v>
      </c>
      <c r="L154" s="216">
        <f>ISI!L65</f>
        <v>4.3716307297258794</v>
      </c>
      <c r="M154" s="216">
        <f>ISI!M65</f>
        <v>4.0891186683187275</v>
      </c>
      <c r="N154" s="216">
        <f>ISI!N65</f>
        <v>3.6606068210688192</v>
      </c>
      <c r="O154" s="216">
        <f>ISI!O65</f>
        <v>3.3626793676097955</v>
      </c>
      <c r="P154" s="216">
        <f>ISI!P65</f>
        <v>3.389540009917595</v>
      </c>
      <c r="Q154" s="216">
        <f>ISI!Q65</f>
        <v>3.2609557259760349</v>
      </c>
      <c r="R154" s="216">
        <f>ISI!R65</f>
        <v>3.3374982031476783</v>
      </c>
      <c r="S154" s="216">
        <f>ISI!S65</f>
        <v>3.4199465775393572</v>
      </c>
      <c r="T154" s="216">
        <f>ISI!T65</f>
        <v>3.4478676015186949</v>
      </c>
      <c r="U154" s="216">
        <f>ISI!U65</f>
        <v>3.0691531799681133</v>
      </c>
      <c r="V154" s="216">
        <f>ISI!V65</f>
        <v>3.1223031551513314</v>
      </c>
      <c r="W154" s="216">
        <f>ISI!W65</f>
        <v>3.3554993496865655</v>
      </c>
      <c r="X154" s="216">
        <f>ISI!X65</f>
        <v>2.8113833841488085</v>
      </c>
      <c r="Y154" s="216">
        <f>ISI!Y65</f>
        <v>3.209931817439946</v>
      </c>
    </row>
    <row r="155" spans="1:25" ht="12" customHeight="1" x14ac:dyDescent="0.25">
      <c r="A155" s="14" t="s">
        <v>43</v>
      </c>
      <c r="B155" s="217">
        <f>ISI!B66</f>
        <v>6.0808334970079745</v>
      </c>
      <c r="C155" s="217">
        <f>ISI!C66</f>
        <v>5.658658103505311</v>
      </c>
      <c r="D155" s="217">
        <f>ISI!D66</f>
        <v>5.7611252730440077</v>
      </c>
      <c r="E155" s="217">
        <f>ISI!E66</f>
        <v>5.8596448284945915</v>
      </c>
      <c r="F155" s="217">
        <f>ISI!F66</f>
        <v>5.7608973781794175</v>
      </c>
      <c r="G155" s="217">
        <f>ISI!G66</f>
        <v>5.6257697304373071</v>
      </c>
      <c r="H155" s="217">
        <f>ISI!H66</f>
        <v>5.5938774015440078</v>
      </c>
      <c r="I155" s="217">
        <f>ISI!I66</f>
        <v>5.1962579202745571</v>
      </c>
      <c r="J155" s="217">
        <f>ISI!J66</f>
        <v>5.2488034538403783</v>
      </c>
      <c r="K155" s="217">
        <f>ISI!K66</f>
        <v>4.6088471064378354</v>
      </c>
      <c r="L155" s="217">
        <f>ISI!L66</f>
        <v>5.1099187979069489</v>
      </c>
      <c r="M155" s="217">
        <f>ISI!M66</f>
        <v>4.8257863276695527</v>
      </c>
      <c r="N155" s="217">
        <f>ISI!N66</f>
        <v>4.5384029782038677</v>
      </c>
      <c r="O155" s="217">
        <f>ISI!O66</f>
        <v>4.0850117056182453</v>
      </c>
      <c r="P155" s="217">
        <f>ISI!P66</f>
        <v>4.0194275753052873</v>
      </c>
      <c r="Q155" s="217">
        <f>ISI!Q66</f>
        <v>3.8921021625402141</v>
      </c>
      <c r="R155" s="217">
        <f>ISI!R66</f>
        <v>3.9527265600904937</v>
      </c>
      <c r="S155" s="217">
        <f>ISI!S66</f>
        <v>4.0404538468379725</v>
      </c>
      <c r="T155" s="217">
        <f>ISI!T66</f>
        <v>4.0834200704928936</v>
      </c>
      <c r="U155" s="217">
        <f>ISI!U66</f>
        <v>3.6481025418687474</v>
      </c>
      <c r="V155" s="217">
        <f>ISI!V66</f>
        <v>3.6880546372805108</v>
      </c>
      <c r="W155" s="217">
        <f>ISI!W66</f>
        <v>3.9959424904870606</v>
      </c>
      <c r="X155" s="217">
        <f>ISI!X66</f>
        <v>3.6028258469540204</v>
      </c>
      <c r="Y155" s="217">
        <f>ISI!Y66</f>
        <v>3.9886343886792197</v>
      </c>
    </row>
    <row r="156" spans="1:25" ht="12" customHeight="1" x14ac:dyDescent="0.25">
      <c r="A156" s="14" t="s">
        <v>44</v>
      </c>
      <c r="B156" s="217">
        <f>ISI!B67</f>
        <v>1.5461558176713801</v>
      </c>
      <c r="C156" s="217">
        <f>ISI!C67</f>
        <v>1.4003524998423582</v>
      </c>
      <c r="D156" s="217">
        <f>ISI!D67</f>
        <v>1.4818319891307536</v>
      </c>
      <c r="E156" s="217">
        <f>ISI!E67</f>
        <v>1.351945735731787</v>
      </c>
      <c r="F156" s="217">
        <f>ISI!F67</f>
        <v>1.3614162244360388</v>
      </c>
      <c r="G156" s="217">
        <f>ISI!G67</f>
        <v>1.3717581135404864</v>
      </c>
      <c r="H156" s="217">
        <f>ISI!H67</f>
        <v>1.3127818542342233</v>
      </c>
      <c r="I156" s="217">
        <f>ISI!I67</f>
        <v>1.238812774788477</v>
      </c>
      <c r="J156" s="217">
        <f>ISI!J67</f>
        <v>1.2469772569514919</v>
      </c>
      <c r="K156" s="217">
        <f>ISI!K67</f>
        <v>1.1470875745147013</v>
      </c>
      <c r="L156" s="217">
        <f>ISI!L67</f>
        <v>1.319226884335623</v>
      </c>
      <c r="M156" s="217">
        <f>ISI!M67</f>
        <v>1.1763002941396088</v>
      </c>
      <c r="N156" s="217">
        <f>ISI!N67</f>
        <v>1.1089915795295033</v>
      </c>
      <c r="O156" s="217">
        <f>ISI!O67</f>
        <v>1.0025445995086641</v>
      </c>
      <c r="P156" s="217">
        <f>ISI!P67</f>
        <v>0.96879526271723271</v>
      </c>
      <c r="Q156" s="217">
        <f>ISI!Q67</f>
        <v>0.9319872679041995</v>
      </c>
      <c r="R156" s="217">
        <f>ISI!R67</f>
        <v>0.94121325128448474</v>
      </c>
      <c r="S156" s="217">
        <f>ISI!S67</f>
        <v>0.97951246475444664</v>
      </c>
      <c r="T156" s="217">
        <f>ISI!T67</f>
        <v>0.95272351017986578</v>
      </c>
      <c r="U156" s="217">
        <f>ISI!U67</f>
        <v>0.75502034276021857</v>
      </c>
      <c r="V156" s="217">
        <f>ISI!V67</f>
        <v>0.73529237891233423</v>
      </c>
      <c r="W156" s="217">
        <f>ISI!W67</f>
        <v>0.75136153626273583</v>
      </c>
      <c r="X156" s="217">
        <f>ISI!X67</f>
        <v>0.74342222815073311</v>
      </c>
      <c r="Y156" s="217">
        <f>ISI!Y67</f>
        <v>0.78012358672784565</v>
      </c>
    </row>
    <row r="157" spans="1:25" ht="12" customHeight="1" x14ac:dyDescent="0.25">
      <c r="A157" s="13" t="s">
        <v>18</v>
      </c>
      <c r="B157" s="218">
        <f>NFM!B96</f>
        <v>0.61678274501674291</v>
      </c>
      <c r="C157" s="218">
        <f>NFM!C96</f>
        <v>0.7976301541349784</v>
      </c>
      <c r="D157" s="218">
        <f>NFM!D96</f>
        <v>0.55587983204727809</v>
      </c>
      <c r="E157" s="218">
        <f>NFM!E96</f>
        <v>0.55166988675602868</v>
      </c>
      <c r="F157" s="218">
        <f>NFM!F96</f>
        <v>0.4635082358834291</v>
      </c>
      <c r="G157" s="218">
        <f>NFM!G96</f>
        <v>0.47216572595701994</v>
      </c>
      <c r="H157" s="218">
        <f>NFM!H96</f>
        <v>0.64867193165174286</v>
      </c>
      <c r="I157" s="218">
        <f>NFM!I96</f>
        <v>0.54302814632205909</v>
      </c>
      <c r="J157" s="218">
        <f>NFM!J96</f>
        <v>0.59649641308985879</v>
      </c>
      <c r="K157" s="218">
        <f>NFM!K96</f>
        <v>0.53531591674639256</v>
      </c>
      <c r="L157" s="218">
        <f>NFM!L96</f>
        <v>0.55982514733509181</v>
      </c>
      <c r="M157" s="218">
        <f>NFM!M96</f>
        <v>0.60172736046088882</v>
      </c>
      <c r="N157" s="218">
        <f>NFM!N96</f>
        <v>0.57514951596482733</v>
      </c>
      <c r="O157" s="218">
        <f>NFM!O96</f>
        <v>0.55403268053044652</v>
      </c>
      <c r="P157" s="218">
        <f>NFM!P96</f>
        <v>0.5106038538294666</v>
      </c>
      <c r="Q157" s="218">
        <f>NFM!Q96</f>
        <v>0.58701783922089057</v>
      </c>
      <c r="R157" s="218">
        <f>NFM!R96</f>
        <v>0.59854507976134796</v>
      </c>
      <c r="S157" s="218">
        <f>NFM!S96</f>
        <v>0.57695920872304574</v>
      </c>
      <c r="T157" s="218">
        <f>NFM!T96</f>
        <v>0.64771139443091164</v>
      </c>
      <c r="U157" s="218">
        <f>NFM!U96</f>
        <v>0.5442198333333037</v>
      </c>
      <c r="V157" s="218">
        <f>NFM!V96</f>
        <v>0.5415125555491932</v>
      </c>
      <c r="W157" s="218">
        <f>NFM!W96</f>
        <v>0.46996862622196584</v>
      </c>
      <c r="X157" s="218">
        <f>NFM!X96</f>
        <v>0.47799790474750364</v>
      </c>
      <c r="Y157" s="218">
        <f>NFM!Y96</f>
        <v>0.48409710060754846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0.61269297817267643</v>
      </c>
      <c r="C159" s="217">
        <f>NFM!C98</f>
        <v>0.76311660075214993</v>
      </c>
      <c r="D159" s="217">
        <f>NFM!D98</f>
        <v>0.547577662323392</v>
      </c>
      <c r="E159" s="217">
        <f>NFM!E98</f>
        <v>0.55037943451920468</v>
      </c>
      <c r="F159" s="217">
        <f>NFM!F98</f>
        <v>0.47832657641021759</v>
      </c>
      <c r="G159" s="217">
        <f>NFM!G98</f>
        <v>0.48999512922004407</v>
      </c>
      <c r="H159" s="217">
        <f>NFM!H98</f>
        <v>0.65855367759641747</v>
      </c>
      <c r="I159" s="217">
        <f>NFM!I98</f>
        <v>0.33518195144667517</v>
      </c>
      <c r="J159" s="217">
        <f>NFM!J98</f>
        <v>0.3763706260626094</v>
      </c>
      <c r="K159" s="217">
        <f>NFM!K98</f>
        <v>0.31679522003798716</v>
      </c>
      <c r="L159" s="217">
        <f>NFM!L98</f>
        <v>0.33318141522746336</v>
      </c>
      <c r="M159" s="217">
        <f>NFM!M98</f>
        <v>0.35031828453362873</v>
      </c>
      <c r="N159" s="217">
        <f>NFM!N98</f>
        <v>0.34019943444653628</v>
      </c>
      <c r="O159" s="217">
        <f>NFM!O98</f>
        <v>0.3252096491824315</v>
      </c>
      <c r="P159" s="217">
        <f>NFM!P98</f>
        <v>0.3072250406921857</v>
      </c>
      <c r="Q159" s="217">
        <f>NFM!Q98</f>
        <v>0.38175144790887988</v>
      </c>
      <c r="R159" s="217">
        <f>NFM!R98</f>
        <v>0.3866569433883344</v>
      </c>
      <c r="S159" s="217">
        <f>NFM!S98</f>
        <v>0.35470764457268511</v>
      </c>
      <c r="T159" s="217">
        <f>NFM!T98</f>
        <v>0.44124225835595027</v>
      </c>
      <c r="U159" s="217">
        <f>NFM!U98</f>
        <v>0.36098248622409357</v>
      </c>
      <c r="V159" s="217">
        <f>NFM!V98</f>
        <v>0.35355932417687069</v>
      </c>
      <c r="W159" s="217">
        <f>NFM!W98</f>
        <v>0.29392354489958433</v>
      </c>
      <c r="X159" s="217">
        <f>NFM!X98</f>
        <v>0.32181348483411859</v>
      </c>
      <c r="Y159" s="217">
        <f>NFM!Y98</f>
        <v>0.28304658635197311</v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0.61269297817267643</v>
      </c>
      <c r="C161" s="220">
        <f>NFM!C100</f>
        <v>0.76311660075214993</v>
      </c>
      <c r="D161" s="220">
        <f>NFM!D100</f>
        <v>0.547577662323392</v>
      </c>
      <c r="E161" s="220">
        <f>NFM!E100</f>
        <v>0.55037943451920468</v>
      </c>
      <c r="F161" s="220">
        <f>NFM!F100</f>
        <v>0.47832657641021759</v>
      </c>
      <c r="G161" s="220">
        <f>NFM!G100</f>
        <v>0.48999512922004407</v>
      </c>
      <c r="H161" s="220">
        <f>NFM!H100</f>
        <v>0.65855367759641747</v>
      </c>
      <c r="I161" s="220">
        <f>NFM!I100</f>
        <v>0.33518195144667517</v>
      </c>
      <c r="J161" s="220">
        <f>NFM!J100</f>
        <v>0.3763706260626094</v>
      </c>
      <c r="K161" s="220">
        <f>NFM!K100</f>
        <v>0.31679522003798716</v>
      </c>
      <c r="L161" s="220">
        <f>NFM!L100</f>
        <v>0.33318141522746336</v>
      </c>
      <c r="M161" s="220">
        <f>NFM!M100</f>
        <v>0.35031828453362873</v>
      </c>
      <c r="N161" s="220">
        <f>NFM!N100</f>
        <v>0.34019943444653628</v>
      </c>
      <c r="O161" s="220">
        <f>NFM!O100</f>
        <v>0.3252096491824315</v>
      </c>
      <c r="P161" s="220">
        <f>NFM!P100</f>
        <v>0.3072250406921857</v>
      </c>
      <c r="Q161" s="220">
        <f>NFM!Q100</f>
        <v>0.38175144790887988</v>
      </c>
      <c r="R161" s="220">
        <f>NFM!R100</f>
        <v>0.3866569433883344</v>
      </c>
      <c r="S161" s="220">
        <f>NFM!S100</f>
        <v>0.35470764457268511</v>
      </c>
      <c r="T161" s="220">
        <f>NFM!T100</f>
        <v>0.44124225835595027</v>
      </c>
      <c r="U161" s="220">
        <f>NFM!U100</f>
        <v>0.36098248622409357</v>
      </c>
      <c r="V161" s="220">
        <f>NFM!V100</f>
        <v>0.35355932417687069</v>
      </c>
      <c r="W161" s="220">
        <f>NFM!W100</f>
        <v>0.29392354489958433</v>
      </c>
      <c r="X161" s="220">
        <f>NFM!X100</f>
        <v>0.32181348483411859</v>
      </c>
      <c r="Y161" s="220">
        <f>NFM!Y100</f>
        <v>0.28304658635197311</v>
      </c>
    </row>
    <row r="162" spans="1:25" ht="12" customHeight="1" x14ac:dyDescent="0.25">
      <c r="A162" s="14" t="s">
        <v>47</v>
      </c>
      <c r="B162" s="217">
        <f>NFM!B101</f>
        <v>0.61689336859381438</v>
      </c>
      <c r="C162" s="217">
        <f>NFM!C101</f>
        <v>0.79830251585581724</v>
      </c>
      <c r="D162" s="217">
        <f>NFM!D101</f>
        <v>0.55602799405916048</v>
      </c>
      <c r="E162" s="217">
        <f>NFM!E101</f>
        <v>0.55169316342697328</v>
      </c>
      <c r="F162" s="217">
        <f>NFM!F101</f>
        <v>0.46319255312689056</v>
      </c>
      <c r="G162" s="217">
        <f>NFM!G101</f>
        <v>0.47181149965892977</v>
      </c>
      <c r="H162" s="217">
        <f>NFM!H101</f>
        <v>0.64847441681496054</v>
      </c>
      <c r="I162" s="217">
        <f>NFM!I101</f>
        <v>0.54760389174458091</v>
      </c>
      <c r="J162" s="217">
        <f>NFM!J101</f>
        <v>0.60165387907149792</v>
      </c>
      <c r="K162" s="217">
        <f>NFM!K101</f>
        <v>0.53731381062260286</v>
      </c>
      <c r="L162" s="217">
        <f>NFM!L101</f>
        <v>0.56224933476719752</v>
      </c>
      <c r="M162" s="217">
        <f>NFM!M101</f>
        <v>0.60418172883738352</v>
      </c>
      <c r="N162" s="217">
        <f>NFM!N101</f>
        <v>0.57742946079468538</v>
      </c>
      <c r="O162" s="217">
        <f>NFM!O101</f>
        <v>0.55657874141980013</v>
      </c>
      <c r="P162" s="217">
        <f>NFM!P101</f>
        <v>0.51287095758718615</v>
      </c>
      <c r="Q162" s="217">
        <f>NFM!Q101</f>
        <v>0.58935192081887244</v>
      </c>
      <c r="R162" s="217">
        <f>NFM!R101</f>
        <v>0.60109344023065037</v>
      </c>
      <c r="S162" s="217">
        <f>NFM!S101</f>
        <v>0.579964661041939</v>
      </c>
      <c r="T162" s="217">
        <f>NFM!T101</f>
        <v>0.65077027519024633</v>
      </c>
      <c r="U162" s="217">
        <f>NFM!U101</f>
        <v>0.54651805217500105</v>
      </c>
      <c r="V162" s="217">
        <f>NFM!V101</f>
        <v>0.54395607732098039</v>
      </c>
      <c r="W162" s="217">
        <f>NFM!W101</f>
        <v>0.47252083874555328</v>
      </c>
      <c r="X162" s="217">
        <f>NFM!X101</f>
        <v>0.48024323246638595</v>
      </c>
      <c r="Y162" s="217">
        <f>NFM!Y101</f>
        <v>0.48714063454591938</v>
      </c>
    </row>
    <row r="163" spans="1:25" ht="12" customHeight="1" x14ac:dyDescent="0.25">
      <c r="A163" s="13" t="s">
        <v>19</v>
      </c>
      <c r="B163" s="218">
        <f>CHI!B100</f>
        <v>1.7554665863139565</v>
      </c>
      <c r="C163" s="218">
        <f>CHI!C100</f>
        <v>1.8080831844430161</v>
      </c>
      <c r="D163" s="218">
        <f>CHI!D100</f>
        <v>1.7905574785670471</v>
      </c>
      <c r="E163" s="218">
        <f>CHI!E100</f>
        <v>1.8589708512107557</v>
      </c>
      <c r="F163" s="218">
        <f>CHI!F100</f>
        <v>1.8335062851957689</v>
      </c>
      <c r="G163" s="218">
        <f>CHI!G100</f>
        <v>1.836461910800838</v>
      </c>
      <c r="H163" s="218">
        <f>CHI!H100</f>
        <v>1.6394598813732943</v>
      </c>
      <c r="I163" s="218">
        <f>CHI!I100</f>
        <v>1.5209990386419152</v>
      </c>
      <c r="J163" s="218">
        <f>CHI!J100</f>
        <v>1.677446663152345</v>
      </c>
      <c r="K163" s="218">
        <f>CHI!K100</f>
        <v>1.6893134407457373</v>
      </c>
      <c r="L163" s="218">
        <f>CHI!L100</f>
        <v>1.7057898247949475</v>
      </c>
      <c r="M163" s="218">
        <f>CHI!M100</f>
        <v>1.6356453420348753</v>
      </c>
      <c r="N163" s="218">
        <f>CHI!N100</f>
        <v>1.6242013041152632</v>
      </c>
      <c r="O163" s="218">
        <f>CHI!O100</f>
        <v>1.7150794779173475</v>
      </c>
      <c r="P163" s="218">
        <f>CHI!P100</f>
        <v>1.7125026409350095</v>
      </c>
      <c r="Q163" s="218">
        <f>CHI!Q100</f>
        <v>1.8553687247818087</v>
      </c>
      <c r="R163" s="218">
        <f>CHI!R100</f>
        <v>1.923152370778068</v>
      </c>
      <c r="S163" s="218">
        <f>CHI!S100</f>
        <v>2.0651918019451223</v>
      </c>
      <c r="T163" s="218">
        <f>CHI!T100</f>
        <v>1.9790996401760317</v>
      </c>
      <c r="U163" s="218">
        <f>CHI!U100</f>
        <v>2.0534688882816954</v>
      </c>
      <c r="V163" s="218">
        <f>CHI!V100</f>
        <v>2.0203088584484648</v>
      </c>
      <c r="W163" s="218">
        <f>CHI!W100</f>
        <v>1.8694637320406267</v>
      </c>
      <c r="X163" s="218">
        <f>CHI!X100</f>
        <v>1.9977442962814822</v>
      </c>
      <c r="Y163" s="218">
        <f>CHI!Y100</f>
        <v>1.9777081384364317</v>
      </c>
    </row>
    <row r="164" spans="1:25" ht="12" customHeight="1" x14ac:dyDescent="0.25">
      <c r="A164" s="14" t="s">
        <v>88</v>
      </c>
      <c r="B164" s="217">
        <f>CHI!B101</f>
        <v>2.105025327000428</v>
      </c>
      <c r="C164" s="217">
        <f>CHI!C101</f>
        <v>2.127459072893398</v>
      </c>
      <c r="D164" s="217">
        <f>CHI!D101</f>
        <v>2.1673068513613822</v>
      </c>
      <c r="E164" s="217">
        <f>CHI!E101</f>
        <v>2.2107245018903203</v>
      </c>
      <c r="F164" s="217">
        <f>CHI!F101</f>
        <v>2.2326432481393121</v>
      </c>
      <c r="G164" s="217">
        <f>CHI!G101</f>
        <v>2.1963343397530184</v>
      </c>
      <c r="H164" s="217">
        <f>CHI!H101</f>
        <v>2.1169512911161323</v>
      </c>
      <c r="I164" s="217">
        <f>CHI!I101</f>
        <v>2.1859134115462058</v>
      </c>
      <c r="J164" s="217">
        <f>CHI!J101</f>
        <v>2.2786856804578206</v>
      </c>
      <c r="K164" s="217">
        <f>CHI!K101</f>
        <v>2.4399608496365159</v>
      </c>
      <c r="L164" s="217">
        <f>CHI!L101</f>
        <v>2.2445388162486717</v>
      </c>
      <c r="M164" s="217">
        <f>CHI!M101</f>
        <v>2.1812237700058028</v>
      </c>
      <c r="N164" s="217">
        <f>CHI!N101</f>
        <v>2.2542407032057596</v>
      </c>
      <c r="O164" s="217">
        <f>CHI!O101</f>
        <v>2.297011818055839</v>
      </c>
      <c r="P164" s="217">
        <f>CHI!P101</f>
        <v>2.3204437302931211</v>
      </c>
      <c r="Q164" s="217">
        <f>CHI!Q101</f>
        <v>2.4538566628596525</v>
      </c>
      <c r="R164" s="217">
        <f>CHI!R101</f>
        <v>2.6905632823830445</v>
      </c>
      <c r="S164" s="217">
        <f>CHI!S101</f>
        <v>2.9715122807965457</v>
      </c>
      <c r="T164" s="217">
        <f>CHI!T101</f>
        <v>2.9533541934550032</v>
      </c>
      <c r="U164" s="217">
        <f>CHI!U101</f>
        <v>2.6371603025683026</v>
      </c>
      <c r="V164" s="217">
        <f>CHI!V101</f>
        <v>2.3955780962049009</v>
      </c>
      <c r="W164" s="217">
        <f>CHI!W101</f>
        <v>2.4758581428324908</v>
      </c>
      <c r="X164" s="217">
        <f>CHI!X101</f>
        <v>2.6747992613042921</v>
      </c>
      <c r="Y164" s="217">
        <f>CHI!Y101</f>
        <v>2.7636769456825316</v>
      </c>
    </row>
    <row r="165" spans="1:25" ht="12" customHeight="1" x14ac:dyDescent="0.25">
      <c r="A165" s="14" t="s">
        <v>49</v>
      </c>
      <c r="B165" s="217">
        <f>CHI!B102</f>
        <v>1.3617431993414728</v>
      </c>
      <c r="C165" s="217">
        <f>CHI!C102</f>
        <v>1.4054501544020577</v>
      </c>
      <c r="D165" s="217">
        <f>CHI!D102</f>
        <v>1.3499069283400347</v>
      </c>
      <c r="E165" s="217">
        <f>CHI!E102</f>
        <v>1.4490990375567172</v>
      </c>
      <c r="F165" s="217">
        <f>CHI!F102</f>
        <v>1.404779267350287</v>
      </c>
      <c r="G165" s="217">
        <f>CHI!G102</f>
        <v>1.4450548448947098</v>
      </c>
      <c r="H165" s="217">
        <f>CHI!H102</f>
        <v>1.1160193555559659</v>
      </c>
      <c r="I165" s="217">
        <f>CHI!I102</f>
        <v>0.83139392949055546</v>
      </c>
      <c r="J165" s="217">
        <f>CHI!J102</f>
        <v>0.88169943224646252</v>
      </c>
      <c r="K165" s="217">
        <f>CHI!K102</f>
        <v>0.79939328094277728</v>
      </c>
      <c r="L165" s="217">
        <f>CHI!L102</f>
        <v>0.8326658396195693</v>
      </c>
      <c r="M165" s="217">
        <f>CHI!M102</f>
        <v>0.83357091236698244</v>
      </c>
      <c r="N165" s="217">
        <f>CHI!N102</f>
        <v>0.79166438820166951</v>
      </c>
      <c r="O165" s="217">
        <f>CHI!O102</f>
        <v>0.83849872651466217</v>
      </c>
      <c r="P165" s="217">
        <f>CHI!P102</f>
        <v>0.91293669873549055</v>
      </c>
      <c r="Q165" s="217">
        <f>CHI!Q102</f>
        <v>0.91997745201714809</v>
      </c>
      <c r="R165" s="217">
        <f>CHI!R102</f>
        <v>0.90404413042993903</v>
      </c>
      <c r="S165" s="217">
        <f>CHI!S102</f>
        <v>0.88358475624179489</v>
      </c>
      <c r="T165" s="217">
        <f>CHI!T102</f>
        <v>0.91856204656539098</v>
      </c>
      <c r="U165" s="217">
        <f>CHI!U102</f>
        <v>0.90981565985221524</v>
      </c>
      <c r="V165" s="217">
        <f>CHI!V102</f>
        <v>0.9172757561820124</v>
      </c>
      <c r="W165" s="217">
        <f>CHI!W102</f>
        <v>0.88941771040814133</v>
      </c>
      <c r="X165" s="217">
        <f>CHI!X102</f>
        <v>0.93206548511231291</v>
      </c>
      <c r="Y165" s="217">
        <f>CHI!Y102</f>
        <v>0.87549306589287967</v>
      </c>
    </row>
    <row r="166" spans="1:25" ht="12" customHeight="1" x14ac:dyDescent="0.25">
      <c r="A166" s="14" t="s">
        <v>50</v>
      </c>
      <c r="B166" s="217">
        <f>CHI!B103</f>
        <v>1.0987620989988982</v>
      </c>
      <c r="C166" s="217">
        <f>CHI!C103</f>
        <v>1.1286237416909652</v>
      </c>
      <c r="D166" s="217">
        <f>CHI!D103</f>
        <v>1.0768794178666297</v>
      </c>
      <c r="E166" s="217">
        <f>CHI!E103</f>
        <v>1.1685016662905414</v>
      </c>
      <c r="F166" s="217">
        <f>CHI!F103</f>
        <v>1.1306598313089213</v>
      </c>
      <c r="G166" s="217">
        <f>CHI!G103</f>
        <v>1.1697537587235263</v>
      </c>
      <c r="H166" s="217">
        <f>CHI!H103</f>
        <v>0.88688594225774919</v>
      </c>
      <c r="I166" s="217">
        <f>CHI!I103</f>
        <v>0.70658281801414358</v>
      </c>
      <c r="J166" s="217">
        <f>CHI!J103</f>
        <v>0.75591985170173215</v>
      </c>
      <c r="K166" s="217">
        <f>CHI!K103</f>
        <v>0.6860976275088746</v>
      </c>
      <c r="L166" s="217">
        <f>CHI!L103</f>
        <v>0.71151591679797732</v>
      </c>
      <c r="M166" s="217">
        <f>CHI!M103</f>
        <v>0.71344962973388337</v>
      </c>
      <c r="N166" s="217">
        <f>CHI!N103</f>
        <v>0.72142460998857971</v>
      </c>
      <c r="O166" s="217">
        <f>CHI!O103</f>
        <v>0.69272850265073405</v>
      </c>
      <c r="P166" s="217">
        <f>CHI!P103</f>
        <v>0.69527831194461398</v>
      </c>
      <c r="Q166" s="217">
        <f>CHI!Q103</f>
        <v>0.64263738677323734</v>
      </c>
      <c r="R166" s="217">
        <f>CHI!R103</f>
        <v>0.60413527401406475</v>
      </c>
      <c r="S166" s="217">
        <f>CHI!S103</f>
        <v>0.6445907331369809</v>
      </c>
      <c r="T166" s="217">
        <f>CHI!T103</f>
        <v>0.60581388979383277</v>
      </c>
      <c r="U166" s="217">
        <f>CHI!U103</f>
        <v>0.6645318031705989</v>
      </c>
      <c r="V166" s="217">
        <f>CHI!V103</f>
        <v>0.64287266001150933</v>
      </c>
      <c r="W166" s="217">
        <f>CHI!W103</f>
        <v>0.69325571802131714</v>
      </c>
      <c r="X166" s="217">
        <f>CHI!X103</f>
        <v>0.63696884487969607</v>
      </c>
      <c r="Y166" s="217">
        <f>CHI!Y103</f>
        <v>0.60400955096356779</v>
      </c>
    </row>
    <row r="167" spans="1:25" ht="12" customHeight="1" x14ac:dyDescent="0.25">
      <c r="A167" s="13" t="s">
        <v>20</v>
      </c>
      <c r="B167" s="218">
        <f>NMM!B76</f>
        <v>5.4143248022031862</v>
      </c>
      <c r="C167" s="218">
        <f>NMM!C76</f>
        <v>5.3397454756332774</v>
      </c>
      <c r="D167" s="218">
        <f>NMM!D76</f>
        <v>5.3056145620173876</v>
      </c>
      <c r="E167" s="218">
        <f>NMM!E76</f>
        <v>5.3532657551089331</v>
      </c>
      <c r="F167" s="218">
        <f>NMM!F76</f>
        <v>5.3629400978164528</v>
      </c>
      <c r="G167" s="218">
        <f>NMM!G76</f>
        <v>5.4140567814322464</v>
      </c>
      <c r="H167" s="218">
        <f>NMM!H76</f>
        <v>5.4852412227837029</v>
      </c>
      <c r="I167" s="218">
        <f>NMM!I76</f>
        <v>5.4454574197213779</v>
      </c>
      <c r="J167" s="218">
        <f>NMM!J76</f>
        <v>5.3135713897348005</v>
      </c>
      <c r="K167" s="218">
        <f>NMM!K76</f>
        <v>5.3764777278417117</v>
      </c>
      <c r="L167" s="218">
        <f>NMM!L76</f>
        <v>5.9752217090390962</v>
      </c>
      <c r="M167" s="218">
        <f>NMM!M76</f>
        <v>5.946617033136385</v>
      </c>
      <c r="N167" s="218">
        <f>NMM!N76</f>
        <v>5.7738706824117898</v>
      </c>
      <c r="O167" s="218">
        <f>NMM!O76</f>
        <v>5.6695848108549534</v>
      </c>
      <c r="P167" s="218">
        <f>NMM!P76</f>
        <v>5.7831681051655206</v>
      </c>
      <c r="Q167" s="218">
        <f>NMM!Q76</f>
        <v>5.8024018646287026</v>
      </c>
      <c r="R167" s="218">
        <f>NMM!R76</f>
        <v>5.995173990343174</v>
      </c>
      <c r="S167" s="218">
        <f>NMM!S76</f>
        <v>5.8926508376144611</v>
      </c>
      <c r="T167" s="218">
        <f>NMM!T76</f>
        <v>5.626490010283268</v>
      </c>
      <c r="U167" s="218">
        <f>NMM!U76</f>
        <v>5.5092227245242373</v>
      </c>
      <c r="V167" s="218">
        <f>NMM!V76</f>
        <v>5.5953570250079085</v>
      </c>
      <c r="W167" s="218">
        <f>NMM!W76</f>
        <v>5.7122668629285727</v>
      </c>
      <c r="X167" s="218">
        <f>NMM!X76</f>
        <v>5.5481594028008416</v>
      </c>
      <c r="Y167" s="218">
        <f>NMM!Y76</f>
        <v>5.3566431625755575</v>
      </c>
    </row>
    <row r="168" spans="1:25" ht="12" customHeight="1" x14ac:dyDescent="0.25">
      <c r="A168" s="14" t="s">
        <v>51</v>
      </c>
      <c r="B168" s="217">
        <f>NMM!B77</f>
        <v>11.534104506915986</v>
      </c>
      <c r="C168" s="217">
        <f>NMM!C77</f>
        <v>11.348228725170076</v>
      </c>
      <c r="D168" s="217">
        <f>NMM!D77</f>
        <v>12.172784642029947</v>
      </c>
      <c r="E168" s="217">
        <f>NMM!E77</f>
        <v>11.844140813140871</v>
      </c>
      <c r="F168" s="217">
        <f>NMM!F77</f>
        <v>13.469115094939371</v>
      </c>
      <c r="G168" s="217">
        <f>NMM!G77</f>
        <v>12.927020567757957</v>
      </c>
      <c r="H168" s="217">
        <f>NMM!H77</f>
        <v>11.555468522364572</v>
      </c>
      <c r="I168" s="217">
        <f>NMM!I77</f>
        <v>11.786085019638005</v>
      </c>
      <c r="J168" s="217">
        <f>NMM!J77</f>
        <v>11.859472432693368</v>
      </c>
      <c r="K168" s="217">
        <f>NMM!K77</f>
        <v>12.499862318335147</v>
      </c>
      <c r="L168" s="217">
        <f>NMM!L77</f>
        <v>13.67630960953619</v>
      </c>
      <c r="M168" s="217">
        <f>NMM!M77</f>
        <v>12.60726044503545</v>
      </c>
      <c r="N168" s="217">
        <f>NMM!N77</f>
        <v>13.681439697971083</v>
      </c>
      <c r="O168" s="217">
        <f>NMM!O77</f>
        <v>11.87610157225167</v>
      </c>
      <c r="P168" s="217">
        <f>NMM!P77</f>
        <v>12.995602458628335</v>
      </c>
      <c r="Q168" s="217">
        <f>NMM!Q77</f>
        <v>12.374567897868353</v>
      </c>
      <c r="R168" s="217">
        <f>NMM!R77</f>
        <v>11.920495793838366</v>
      </c>
      <c r="S168" s="217">
        <f>NMM!S77</f>
        <v>11.828766862636289</v>
      </c>
      <c r="T168" s="217">
        <f>NMM!T77</f>
        <v>10.881741255040353</v>
      </c>
      <c r="U168" s="217">
        <f>NMM!U77</f>
        <v>10.14336953078171</v>
      </c>
      <c r="V168" s="217">
        <f>NMM!V77</f>
        <v>10.524662918152048</v>
      </c>
      <c r="W168" s="217">
        <f>NMM!W77</f>
        <v>10.439706449789123</v>
      </c>
      <c r="X168" s="217">
        <f>NMM!X77</f>
        <v>11.289672197684999</v>
      </c>
      <c r="Y168" s="217">
        <f>NMM!Y77</f>
        <v>10.75369934623947</v>
      </c>
    </row>
    <row r="169" spans="1:25" ht="12" customHeight="1" x14ac:dyDescent="0.25">
      <c r="A169" s="14" t="s">
        <v>52</v>
      </c>
      <c r="B169" s="217">
        <f>NMM!B78</f>
        <v>3.3696338311233585</v>
      </c>
      <c r="C169" s="217">
        <f>NMM!C78</f>
        <v>3.2765124721259777</v>
      </c>
      <c r="D169" s="217">
        <f>NMM!D78</f>
        <v>3.2440552835698204</v>
      </c>
      <c r="E169" s="217">
        <f>NMM!E78</f>
        <v>3.1585492743646051</v>
      </c>
      <c r="F169" s="217">
        <f>NMM!F78</f>
        <v>3.0870019587243651</v>
      </c>
      <c r="G169" s="217">
        <f>NMM!G78</f>
        <v>3.0656358273289612</v>
      </c>
      <c r="H169" s="217">
        <f>NMM!H78</f>
        <v>3.15324409054934</v>
      </c>
      <c r="I169" s="217">
        <f>NMM!I78</f>
        <v>3.1157000640875525</v>
      </c>
      <c r="J169" s="217">
        <f>NMM!J78</f>
        <v>2.9465967163452023</v>
      </c>
      <c r="K169" s="217">
        <f>NMM!K78</f>
        <v>3.0774776746359485</v>
      </c>
      <c r="L169" s="217">
        <f>NMM!L78</f>
        <v>3.4785249682398378</v>
      </c>
      <c r="M169" s="217">
        <f>NMM!M78</f>
        <v>3.5296088192713424</v>
      </c>
      <c r="N169" s="217">
        <f>NMM!N78</f>
        <v>3.2621349897066132</v>
      </c>
      <c r="O169" s="217">
        <f>NMM!O78</f>
        <v>3.1723485026610567</v>
      </c>
      <c r="P169" s="217">
        <f>NMM!P78</f>
        <v>3.2005112002362726</v>
      </c>
      <c r="Q169" s="217">
        <f>NMM!Q78</f>
        <v>3.3669723275850547</v>
      </c>
      <c r="R169" s="217">
        <f>NMM!R78</f>
        <v>3.3241830416677662</v>
      </c>
      <c r="S169" s="217">
        <f>NMM!S78</f>
        <v>3.0332366008056821</v>
      </c>
      <c r="T169" s="217">
        <f>NMM!T78</f>
        <v>2.9535758047141067</v>
      </c>
      <c r="U169" s="217">
        <f>NMM!U78</f>
        <v>2.9348928593384991</v>
      </c>
      <c r="V169" s="217">
        <f>NMM!V78</f>
        <v>2.917244183715185</v>
      </c>
      <c r="W169" s="217">
        <f>NMM!W78</f>
        <v>2.7395303264423969</v>
      </c>
      <c r="X169" s="217">
        <f>NMM!X78</f>
        <v>2.693818396296952</v>
      </c>
      <c r="Y169" s="217">
        <f>NMM!Y78</f>
        <v>2.5248165385453438</v>
      </c>
    </row>
    <row r="170" spans="1:25" ht="12" customHeight="1" x14ac:dyDescent="0.25">
      <c r="A170" s="14" t="s">
        <v>60</v>
      </c>
      <c r="B170" s="217">
        <f>NMM!B79</f>
        <v>2.4295414048232122</v>
      </c>
      <c r="C170" s="217">
        <f>NMM!C79</f>
        <v>2.4614058902539031</v>
      </c>
      <c r="D170" s="217">
        <f>NMM!D79</f>
        <v>2.4306486955186908</v>
      </c>
      <c r="E170" s="217">
        <f>NMM!E79</f>
        <v>2.4126930599187224</v>
      </c>
      <c r="F170" s="217">
        <f>NMM!F79</f>
        <v>2.397889153055476</v>
      </c>
      <c r="G170" s="217">
        <f>NMM!G79</f>
        <v>2.3690138459015762</v>
      </c>
      <c r="H170" s="217">
        <f>NMM!H79</f>
        <v>2.3098658746692262</v>
      </c>
      <c r="I170" s="217">
        <f>NMM!I79</f>
        <v>2.3218517622594654</v>
      </c>
      <c r="J170" s="217">
        <f>NMM!J79</f>
        <v>2.3429333215348969</v>
      </c>
      <c r="K170" s="217">
        <f>NMM!K79</f>
        <v>2.1858960878858564</v>
      </c>
      <c r="L170" s="217">
        <f>NMM!L79</f>
        <v>2.0768203968278267</v>
      </c>
      <c r="M170" s="217">
        <f>NMM!M79</f>
        <v>1.9985541051910645</v>
      </c>
      <c r="N170" s="217">
        <f>NMM!N79</f>
        <v>1.9733392463126251</v>
      </c>
      <c r="O170" s="217">
        <f>NMM!O79</f>
        <v>1.9255729067254264</v>
      </c>
      <c r="P170" s="217">
        <f>NMM!P79</f>
        <v>2.0036451591038826</v>
      </c>
      <c r="Q170" s="217">
        <f>NMM!Q79</f>
        <v>1.9259218417960819</v>
      </c>
      <c r="R170" s="217">
        <f>NMM!R79</f>
        <v>1.891277569933919</v>
      </c>
      <c r="S170" s="217">
        <f>NMM!S79</f>
        <v>1.8457695053783187</v>
      </c>
      <c r="T170" s="217">
        <f>NMM!T79</f>
        <v>1.8397925139640845</v>
      </c>
      <c r="U170" s="217">
        <f>NMM!U79</f>
        <v>1.7203404437449483</v>
      </c>
      <c r="V170" s="217">
        <f>NMM!V79</f>
        <v>1.6952577019696649</v>
      </c>
      <c r="W170" s="217">
        <f>NMM!W79</f>
        <v>1.6954274705174754</v>
      </c>
      <c r="X170" s="217">
        <f>NMM!X79</f>
        <v>1.7594546798485327</v>
      </c>
      <c r="Y170" s="217">
        <f>NMM!Y79</f>
        <v>1.534630928754678</v>
      </c>
    </row>
    <row r="171" spans="1:25" ht="12" customHeight="1" x14ac:dyDescent="0.25">
      <c r="A171" s="13" t="s">
        <v>21</v>
      </c>
      <c r="B171" s="218">
        <f>PPA!B74</f>
        <v>0.55788401814518407</v>
      </c>
      <c r="C171" s="218">
        <f>PPA!C74</f>
        <v>0.57975857412756093</v>
      </c>
      <c r="D171" s="218">
        <f>PPA!D74</f>
        <v>0.53046663625975277</v>
      </c>
      <c r="E171" s="218">
        <f>PPA!E74</f>
        <v>0.52524056254530016</v>
      </c>
      <c r="F171" s="218">
        <f>PPA!F74</f>
        <v>0.49418111255901848</v>
      </c>
      <c r="G171" s="218">
        <f>PPA!G74</f>
        <v>0.51636857614656173</v>
      </c>
      <c r="H171" s="218">
        <f>PPA!H74</f>
        <v>0.51782543281414639</v>
      </c>
      <c r="I171" s="218">
        <f>PPA!I74</f>
        <v>0.45781273461361194</v>
      </c>
      <c r="J171" s="218">
        <f>PPA!J74</f>
        <v>0.44607941396111284</v>
      </c>
      <c r="K171" s="218">
        <f>PPA!K74</f>
        <v>0.4595731048847963</v>
      </c>
      <c r="L171" s="218">
        <f>PPA!L74</f>
        <v>0.46562651440458303</v>
      </c>
      <c r="M171" s="218">
        <f>PPA!M74</f>
        <v>0.43571054307082874</v>
      </c>
      <c r="N171" s="218">
        <f>PPA!N74</f>
        <v>0.41868827026544581</v>
      </c>
      <c r="O171" s="218">
        <f>PPA!O74</f>
        <v>0.41203314942009517</v>
      </c>
      <c r="P171" s="218">
        <f>PPA!P74</f>
        <v>0.41227204479755053</v>
      </c>
      <c r="Q171" s="218">
        <f>PPA!Q74</f>
        <v>0.38578516900145721</v>
      </c>
      <c r="R171" s="218">
        <f>PPA!R74</f>
        <v>0.38271879544544063</v>
      </c>
      <c r="S171" s="218">
        <f>PPA!S74</f>
        <v>0.37488849980694389</v>
      </c>
      <c r="T171" s="218">
        <f>PPA!T74</f>
        <v>0.35016809664332504</v>
      </c>
      <c r="U171" s="218">
        <f>PPA!U74</f>
        <v>0.33980367848842624</v>
      </c>
      <c r="V171" s="218">
        <f>PPA!V74</f>
        <v>0.32277188440495397</v>
      </c>
      <c r="W171" s="218">
        <f>PPA!W74</f>
        <v>0.32319950644018874</v>
      </c>
      <c r="X171" s="218">
        <f>PPA!X74</f>
        <v>0.30862226789369668</v>
      </c>
      <c r="Y171" s="218">
        <f>PPA!Y74</f>
        <v>0.2419786674203237</v>
      </c>
    </row>
    <row r="172" spans="1:25" ht="12" customHeight="1" x14ac:dyDescent="0.25">
      <c r="A172" s="14" t="s">
        <v>54</v>
      </c>
      <c r="B172" s="217">
        <f>PPA!B75</f>
        <v>0.4804088092585575</v>
      </c>
      <c r="C172" s="217">
        <f>PPA!C75</f>
        <v>0.49677152953718923</v>
      </c>
      <c r="D172" s="217">
        <f>PPA!D75</f>
        <v>0.45404272379598393</v>
      </c>
      <c r="E172" s="217">
        <f>PPA!E75</f>
        <v>0.44784552241112013</v>
      </c>
      <c r="F172" s="217">
        <f>PPA!F75</f>
        <v>0.41962634192641785</v>
      </c>
      <c r="G172" s="217">
        <f>PPA!G75</f>
        <v>0.43705895508000625</v>
      </c>
      <c r="H172" s="217">
        <f>PPA!H75</f>
        <v>0.44097708764408439</v>
      </c>
      <c r="I172" s="217">
        <f>PPA!I75</f>
        <v>0.39971450341466402</v>
      </c>
      <c r="J172" s="217">
        <f>PPA!J75</f>
        <v>0.39322155749820464</v>
      </c>
      <c r="K172" s="217">
        <f>PPA!K75</f>
        <v>0.4011781578894365</v>
      </c>
      <c r="L172" s="217">
        <f>PPA!L75</f>
        <v>0.41340835367186662</v>
      </c>
      <c r="M172" s="217">
        <f>PPA!M75</f>
        <v>0.38975250064877431</v>
      </c>
      <c r="N172" s="217">
        <f>PPA!N75</f>
        <v>0.37788381945131516</v>
      </c>
      <c r="O172" s="217">
        <f>PPA!O75</f>
        <v>0.37346575319004061</v>
      </c>
      <c r="P172" s="217">
        <f>PPA!P75</f>
        <v>0.37567938322762623</v>
      </c>
      <c r="Q172" s="217">
        <f>PPA!Q75</f>
        <v>0.35132843814777009</v>
      </c>
      <c r="R172" s="217">
        <f>PPA!R75</f>
        <v>0.35329296613004751</v>
      </c>
      <c r="S172" s="217">
        <f>PPA!S75</f>
        <v>0.34671603565436326</v>
      </c>
      <c r="T172" s="217">
        <f>PPA!T75</f>
        <v>0.32521957085920467</v>
      </c>
      <c r="U172" s="217">
        <f>PPA!U75</f>
        <v>0.31795059757633187</v>
      </c>
      <c r="V172" s="217">
        <f>PPA!V75</f>
        <v>0.30449056898725618</v>
      </c>
      <c r="W172" s="217">
        <f>PPA!W75</f>
        <v>0.30338459313678695</v>
      </c>
      <c r="X172" s="217">
        <f>PPA!X75</f>
        <v>0.29103190359329034</v>
      </c>
      <c r="Y172" s="217">
        <f>PPA!Y75</f>
        <v>0.2294889174360539</v>
      </c>
    </row>
    <row r="173" spans="1:25" ht="12" customHeight="1" x14ac:dyDescent="0.25">
      <c r="A173" s="14" t="s">
        <v>61</v>
      </c>
      <c r="B173" s="217">
        <f>PPA!B76</f>
        <v>0.65304806463214626</v>
      </c>
      <c r="C173" s="217">
        <f>PPA!C76</f>
        <v>0.68199367646728759</v>
      </c>
      <c r="D173" s="217">
        <f>PPA!D76</f>
        <v>0.6270543981686264</v>
      </c>
      <c r="E173" s="217">
        <f>PPA!E76</f>
        <v>0.62336559487542642</v>
      </c>
      <c r="F173" s="217">
        <f>PPA!F76</f>
        <v>0.58691382600500142</v>
      </c>
      <c r="G173" s="217">
        <f>PPA!G76</f>
        <v>0.61488780256988307</v>
      </c>
      <c r="H173" s="217">
        <f>PPA!H76</f>
        <v>0.61494136690696244</v>
      </c>
      <c r="I173" s="217">
        <f>PPA!I76</f>
        <v>0.53290838280713271</v>
      </c>
      <c r="J173" s="217">
        <f>PPA!J76</f>
        <v>0.51357026544414064</v>
      </c>
      <c r="K173" s="217">
        <f>PPA!K76</f>
        <v>0.52948382091756263</v>
      </c>
      <c r="L173" s="217">
        <f>PPA!L76</f>
        <v>0.53283725726958908</v>
      </c>
      <c r="M173" s="217">
        <f>PPA!M76</f>
        <v>0.49685369370138011</v>
      </c>
      <c r="N173" s="217">
        <f>PPA!N76</f>
        <v>0.47544697812605352</v>
      </c>
      <c r="O173" s="217">
        <f>PPA!O76</f>
        <v>0.46745707859887031</v>
      </c>
      <c r="P173" s="217">
        <f>PPA!P76</f>
        <v>0.46649026623049999</v>
      </c>
      <c r="Q173" s="217">
        <f>PPA!Q76</f>
        <v>0.43463992743577845</v>
      </c>
      <c r="R173" s="217">
        <f>PPA!R76</f>
        <v>0.42736987750377414</v>
      </c>
      <c r="S173" s="217">
        <f>PPA!S76</f>
        <v>0.41769329263896721</v>
      </c>
      <c r="T173" s="217">
        <f>PPA!T76</f>
        <v>0.38800286125710315</v>
      </c>
      <c r="U173" s="217">
        <f>PPA!U76</f>
        <v>0.37439109931691011</v>
      </c>
      <c r="V173" s="217">
        <f>PPA!V76</f>
        <v>0.35288213849626004</v>
      </c>
      <c r="W173" s="217">
        <f>PPA!W76</f>
        <v>0.35383182059883883</v>
      </c>
      <c r="X173" s="217">
        <f>PPA!X76</f>
        <v>0.33794410934764435</v>
      </c>
      <c r="Y173" s="217">
        <f>PPA!Y76</f>
        <v>0.26329367662176284</v>
      </c>
    </row>
    <row r="174" spans="1:25" ht="12" customHeight="1" x14ac:dyDescent="0.25">
      <c r="A174" s="14" t="s">
        <v>62</v>
      </c>
      <c r="B174" s="217">
        <f>PPA!B77</f>
        <v>0.10761331096226238</v>
      </c>
      <c r="C174" s="217">
        <f>PPA!C77</f>
        <v>0.10621759123342367</v>
      </c>
      <c r="D174" s="217">
        <f>PPA!D77</f>
        <v>9.2505695680164771E-2</v>
      </c>
      <c r="E174" s="217">
        <f>PPA!E77</f>
        <v>8.4559997982938201E-2</v>
      </c>
      <c r="F174" s="217">
        <f>PPA!F77</f>
        <v>8.0362878743625299E-2</v>
      </c>
      <c r="G174" s="217">
        <f>PPA!G77</f>
        <v>8.1843656939020598E-2</v>
      </c>
      <c r="H174" s="217">
        <f>PPA!H77</f>
        <v>8.270607747686376E-2</v>
      </c>
      <c r="I174" s="217">
        <f>PPA!I77</f>
        <v>0.11546551699012832</v>
      </c>
      <c r="J174" s="217">
        <f>PPA!J77</f>
        <v>0.13490650288613176</v>
      </c>
      <c r="K174" s="217">
        <f>PPA!K77</f>
        <v>0.13063883364447476</v>
      </c>
      <c r="L174" s="217">
        <f>PPA!L77</f>
        <v>0.16058985345720006</v>
      </c>
      <c r="M174" s="217">
        <f>PPA!M77</f>
        <v>0.16975969454801856</v>
      </c>
      <c r="N174" s="217">
        <f>PPA!N77</f>
        <v>0.18646196963732817</v>
      </c>
      <c r="O174" s="217">
        <f>PPA!O77</f>
        <v>0.20002035942712629</v>
      </c>
      <c r="P174" s="217">
        <f>PPA!P77</f>
        <v>0.20682879693394549</v>
      </c>
      <c r="Q174" s="217">
        <f>PPA!Q77</f>
        <v>0.20007234704003038</v>
      </c>
      <c r="R174" s="217">
        <f>PPA!R77</f>
        <v>0.23153817020326806</v>
      </c>
      <c r="S174" s="217">
        <f>PPA!S77</f>
        <v>0.24182285400261633</v>
      </c>
      <c r="T174" s="217">
        <f>PPA!T77</f>
        <v>0.23925069797488355</v>
      </c>
      <c r="U174" s="217">
        <f>PPA!U77</f>
        <v>0.2699392441019558</v>
      </c>
      <c r="V174" s="217">
        <f>PPA!V77</f>
        <v>0.32206192728639144</v>
      </c>
      <c r="W174" s="217">
        <f>PPA!W77</f>
        <v>0.30956148698262587</v>
      </c>
      <c r="X174" s="217">
        <f>PPA!X77</f>
        <v>0.30101862288282238</v>
      </c>
      <c r="Y174" s="217">
        <f>PPA!Y77</f>
        <v>0.28766289686194868</v>
      </c>
    </row>
    <row r="175" spans="1:25" ht="12" customHeight="1" x14ac:dyDescent="0.25">
      <c r="A175" s="15" t="s">
        <v>63</v>
      </c>
      <c r="B175" s="221">
        <f>FBT!B$38</f>
        <v>1.5948999734227971</v>
      </c>
      <c r="C175" s="221">
        <f>FBT!C$38</f>
        <v>1.5258450650941635</v>
      </c>
      <c r="D175" s="221">
        <f>FBT!D$38</f>
        <v>1.4449608954422619</v>
      </c>
      <c r="E175" s="221">
        <f>FBT!E$38</f>
        <v>1.3667165346292061</v>
      </c>
      <c r="F175" s="221">
        <f>FBT!F$38</f>
        <v>1.3028644934293345</v>
      </c>
      <c r="G175" s="221">
        <f>FBT!G$38</f>
        <v>1.283666916475702</v>
      </c>
      <c r="H175" s="221">
        <f>FBT!H$38</f>
        <v>1.1977804616299526</v>
      </c>
      <c r="I175" s="221">
        <f>FBT!I$38</f>
        <v>0.78095770721591184</v>
      </c>
      <c r="J175" s="221">
        <f>FBT!J$38</f>
        <v>0.86213410302045235</v>
      </c>
      <c r="K175" s="221">
        <f>FBT!K$38</f>
        <v>0.69034646346012829</v>
      </c>
      <c r="L175" s="221">
        <f>FBT!L$38</f>
        <v>0.83637068367117717</v>
      </c>
      <c r="M175" s="221">
        <f>FBT!M$38</f>
        <v>0.90395878670662888</v>
      </c>
      <c r="N175" s="221">
        <f>FBT!N$38</f>
        <v>0.92398231209228188</v>
      </c>
      <c r="O175" s="221">
        <f>FBT!O$38</f>
        <v>0.79167687549715438</v>
      </c>
      <c r="P175" s="221">
        <f>FBT!P$38</f>
        <v>0.7379328951702292</v>
      </c>
      <c r="Q175" s="221">
        <f>FBT!Q$38</f>
        <v>0.56762377866314062</v>
      </c>
      <c r="R175" s="221">
        <f>FBT!R$38</f>
        <v>0.50414834948497211</v>
      </c>
      <c r="S175" s="221">
        <f>FBT!S$38</f>
        <v>0.52537079274596121</v>
      </c>
      <c r="T175" s="221">
        <f>FBT!T$38</f>
        <v>0.43913739316827444</v>
      </c>
      <c r="U175" s="221">
        <f>FBT!U$38</f>
        <v>0.44010791154182988</v>
      </c>
      <c r="V175" s="221">
        <f>FBT!V$38</f>
        <v>0.45280237098865944</v>
      </c>
      <c r="W175" s="221">
        <f>FBT!W$38</f>
        <v>0.37395904756987125</v>
      </c>
      <c r="X175" s="221">
        <f>FBT!X$38</f>
        <v>0.33435487820108944</v>
      </c>
      <c r="Y175" s="221">
        <f>FBT!Y$38</f>
        <v>0.38577726185656019</v>
      </c>
    </row>
    <row r="176" spans="1:25" ht="12" customHeight="1" x14ac:dyDescent="0.25">
      <c r="A176" s="12" t="s">
        <v>64</v>
      </c>
      <c r="B176" s="217">
        <f>TRE!B$38</f>
        <v>1.9147074803921245</v>
      </c>
      <c r="C176" s="217">
        <f>TRE!C$38</f>
        <v>2.0250620318007622</v>
      </c>
      <c r="D176" s="217">
        <f>TRE!D$38</f>
        <v>1.882739830018467</v>
      </c>
      <c r="E176" s="217">
        <f>TRE!E$38</f>
        <v>2.0166965897958113</v>
      </c>
      <c r="F176" s="217">
        <f>TRE!F$38</f>
        <v>1.8932916243845872</v>
      </c>
      <c r="G176" s="217">
        <f>TRE!G$38</f>
        <v>1.7462653267930957</v>
      </c>
      <c r="H176" s="217">
        <f>TRE!H$38</f>
        <v>1.5355281758487846</v>
      </c>
      <c r="I176" s="217">
        <f>TRE!I$38</f>
        <v>1.1129682458480563</v>
      </c>
      <c r="J176" s="217">
        <f>TRE!J$38</f>
        <v>0.87853916843691382</v>
      </c>
      <c r="K176" s="217">
        <f>TRE!K$38</f>
        <v>0.87258515014445159</v>
      </c>
      <c r="L176" s="217">
        <f>TRE!L$38</f>
        <v>0.51030195178770954</v>
      </c>
      <c r="M176" s="217">
        <f>TRE!M$38</f>
        <v>0.69723041746760728</v>
      </c>
      <c r="N176" s="217">
        <f>TRE!N$38</f>
        <v>0.70180029345496187</v>
      </c>
      <c r="O176" s="217">
        <f>TRE!O$38</f>
        <v>0.7320631155507753</v>
      </c>
      <c r="P176" s="217">
        <f>TRE!P$38</f>
        <v>0.47701045289719862</v>
      </c>
      <c r="Q176" s="217">
        <f>TRE!Q$38</f>
        <v>0.46853137737711198</v>
      </c>
      <c r="R176" s="217">
        <f>TRE!R$38</f>
        <v>0.51745460949093869</v>
      </c>
      <c r="S176" s="217">
        <f>TRE!S$38</f>
        <v>0.52609602236398945</v>
      </c>
      <c r="T176" s="217">
        <f>TRE!T$38</f>
        <v>0.58543677724455523</v>
      </c>
      <c r="U176" s="217">
        <f>TRE!U$38</f>
        <v>0.46526437279143551</v>
      </c>
      <c r="V176" s="217">
        <f>TRE!V$38</f>
        <v>0.47581466102185105</v>
      </c>
      <c r="W176" s="217">
        <f>TRE!W$38</f>
        <v>0.33625531460324842</v>
      </c>
      <c r="X176" s="217">
        <f>TRE!X$38</f>
        <v>0.28890017173892746</v>
      </c>
      <c r="Y176" s="217">
        <f>TRE!Y$38</f>
        <v>0.43246171495180735</v>
      </c>
    </row>
    <row r="177" spans="1:25" ht="12" customHeight="1" x14ac:dyDescent="0.25">
      <c r="A177" s="12" t="s">
        <v>65</v>
      </c>
      <c r="B177" s="217">
        <f>MAE!B$38</f>
        <v>0.959888815389769</v>
      </c>
      <c r="C177" s="217">
        <f>MAE!C$38</f>
        <v>0.84144265468874102</v>
      </c>
      <c r="D177" s="217">
        <f>MAE!D$38</f>
        <v>0.80230821061793689</v>
      </c>
      <c r="E177" s="217">
        <f>MAE!E$38</f>
        <v>0.75397815563637938</v>
      </c>
      <c r="F177" s="217">
        <f>MAE!F$38</f>
        <v>0.68709270498980612</v>
      </c>
      <c r="G177" s="217">
        <f>MAE!G$38</f>
        <v>0.79596682211776393</v>
      </c>
      <c r="H177" s="217">
        <f>MAE!H$38</f>
        <v>0.78529785806022512</v>
      </c>
      <c r="I177" s="217">
        <f>MAE!I$38</f>
        <v>0.55541788810903991</v>
      </c>
      <c r="J177" s="217">
        <f>MAE!J$38</f>
        <v>0.46952772925248254</v>
      </c>
      <c r="K177" s="217">
        <f>MAE!K$38</f>
        <v>0.47349939099379224</v>
      </c>
      <c r="L177" s="217">
        <f>MAE!L$38</f>
        <v>0.45082888903761786</v>
      </c>
      <c r="M177" s="217">
        <f>MAE!M$38</f>
        <v>0.48559981237314115</v>
      </c>
      <c r="N177" s="217">
        <f>MAE!N$38</f>
        <v>0.40247726727272148</v>
      </c>
      <c r="O177" s="217">
        <f>MAE!O$38</f>
        <v>0.39733532332121463</v>
      </c>
      <c r="P177" s="217">
        <f>MAE!P$38</f>
        <v>0.38837863335061396</v>
      </c>
      <c r="Q177" s="217">
        <f>MAE!Q$38</f>
        <v>0.40761129301826454</v>
      </c>
      <c r="R177" s="217">
        <f>MAE!R$38</f>
        <v>0.37785617791091547</v>
      </c>
      <c r="S177" s="217">
        <f>MAE!S$38</f>
        <v>0.31584403750909185</v>
      </c>
      <c r="T177" s="217">
        <f>MAE!T$38</f>
        <v>0.3140285003849681</v>
      </c>
      <c r="U177" s="217">
        <f>MAE!U$38</f>
        <v>0.31837512977201787</v>
      </c>
      <c r="V177" s="217">
        <f>MAE!V$38</f>
        <v>0.24575458342480858</v>
      </c>
      <c r="W177" s="217">
        <f>MAE!W$38</f>
        <v>0.24932345319640262</v>
      </c>
      <c r="X177" s="217">
        <f>MAE!X$38</f>
        <v>0.25487053225088246</v>
      </c>
      <c r="Y177" s="217">
        <f>MAE!Y$38</f>
        <v>0.21644498671695694</v>
      </c>
    </row>
    <row r="178" spans="1:25" ht="12" customHeight="1" x14ac:dyDescent="0.25">
      <c r="A178" s="12" t="s">
        <v>66</v>
      </c>
      <c r="B178" s="217">
        <f>TEL!B$38</f>
        <v>1.713742349735238</v>
      </c>
      <c r="C178" s="217">
        <f>TEL!C$38</f>
        <v>1.6933309494908064</v>
      </c>
      <c r="D178" s="217">
        <f>TEL!D$38</f>
        <v>1.5667740456546582</v>
      </c>
      <c r="E178" s="217">
        <f>TEL!E$38</f>
        <v>1.6273328851660336</v>
      </c>
      <c r="F178" s="217">
        <f>TEL!F$38</f>
        <v>1.5285098178466314</v>
      </c>
      <c r="G178" s="217">
        <f>TEL!G$38</f>
        <v>1.4876173245935189</v>
      </c>
      <c r="H178" s="217">
        <f>TEL!H$38</f>
        <v>1.4490576802750279</v>
      </c>
      <c r="I178" s="217">
        <f>TEL!I$38</f>
        <v>1.3018155008519572</v>
      </c>
      <c r="J178" s="217">
        <f>TEL!J$38</f>
        <v>1.2918306109323461</v>
      </c>
      <c r="K178" s="217">
        <f>TEL!K$38</f>
        <v>1.0029418974086488</v>
      </c>
      <c r="L178" s="217">
        <f>TEL!L$38</f>
        <v>1.1061674625586835</v>
      </c>
      <c r="M178" s="217">
        <f>TEL!M$38</f>
        <v>1.0199331119354427</v>
      </c>
      <c r="N178" s="217">
        <f>TEL!N$38</f>
        <v>0.78616099084548796</v>
      </c>
      <c r="O178" s="217">
        <f>TEL!O$38</f>
        <v>0.92829803394594534</v>
      </c>
      <c r="P178" s="217">
        <f>TEL!P$38</f>
        <v>1.1668451164792166</v>
      </c>
      <c r="Q178" s="217">
        <f>TEL!Q$38</f>
        <v>0.92866971872813131</v>
      </c>
      <c r="R178" s="217">
        <f>TEL!R$38</f>
        <v>0.74535536301267036</v>
      </c>
      <c r="S178" s="217">
        <f>TEL!S$38</f>
        <v>0.66448845841533311</v>
      </c>
      <c r="T178" s="217">
        <f>TEL!T$38</f>
        <v>0.44408746028169849</v>
      </c>
      <c r="U178" s="217">
        <f>TEL!U$38</f>
        <v>0.37557092274261966</v>
      </c>
      <c r="V178" s="217">
        <f>TEL!V$38</f>
        <v>0.37530761269138363</v>
      </c>
      <c r="W178" s="217">
        <f>TEL!W$38</f>
        <v>0.49467139352263473</v>
      </c>
      <c r="X178" s="217">
        <f>TEL!X$38</f>
        <v>0.51289041076170694</v>
      </c>
      <c r="Y178" s="217">
        <f>TEL!Y$38</f>
        <v>0.42282013303241028</v>
      </c>
    </row>
    <row r="179" spans="1:25" ht="12" customHeight="1" x14ac:dyDescent="0.25">
      <c r="A179" s="12" t="s">
        <v>67</v>
      </c>
      <c r="B179" s="217">
        <f>WWP!B$38</f>
        <v>0.53692748811933544</v>
      </c>
      <c r="C179" s="217">
        <f>WWP!C$38</f>
        <v>0.52248168829650898</v>
      </c>
      <c r="D179" s="217">
        <f>WWP!D$38</f>
        <v>0.42604198320744419</v>
      </c>
      <c r="E179" s="217">
        <f>WWP!E$38</f>
        <v>0.3763895137098891</v>
      </c>
      <c r="F179" s="217">
        <f>WWP!F$38</f>
        <v>0.3598528195047872</v>
      </c>
      <c r="G179" s="217">
        <f>WWP!G$38</f>
        <v>0.31750895366056697</v>
      </c>
      <c r="H179" s="217">
        <f>WWP!H$38</f>
        <v>0.35245691560184983</v>
      </c>
      <c r="I179" s="217">
        <f>WWP!I$38</f>
        <v>0.21150939372235783</v>
      </c>
      <c r="J179" s="217">
        <f>WWP!J$38</f>
        <v>0.25829867514784499</v>
      </c>
      <c r="K179" s="217">
        <f>WWP!K$38</f>
        <v>0.2405217037747048</v>
      </c>
      <c r="L179" s="217">
        <f>WWP!L$38</f>
        <v>0.19555193987548924</v>
      </c>
      <c r="M179" s="217">
        <f>WWP!M$38</f>
        <v>0.18376937219140893</v>
      </c>
      <c r="N179" s="217">
        <f>WWP!N$38</f>
        <v>0.13936384421324263</v>
      </c>
      <c r="O179" s="217">
        <f>WWP!O$38</f>
        <v>0.13259271007750176</v>
      </c>
      <c r="P179" s="217">
        <f>WWP!P$38</f>
        <v>0.13855704310957043</v>
      </c>
      <c r="Q179" s="217">
        <f>WWP!Q$38</f>
        <v>0.12096302261376424</v>
      </c>
      <c r="R179" s="217">
        <f>WWP!R$38</f>
        <v>8.9584878365801396E-2</v>
      </c>
      <c r="S179" s="217">
        <f>WWP!S$38</f>
        <v>6.2544452128143288E-2</v>
      </c>
      <c r="T179" s="217">
        <f>WWP!T$38</f>
        <v>0.10914797490904034</v>
      </c>
      <c r="U179" s="217">
        <f>WWP!U$38</f>
        <v>7.5609432183970829E-2</v>
      </c>
      <c r="V179" s="217">
        <f>WWP!V$38</f>
        <v>4.7529780430232572E-2</v>
      </c>
      <c r="W179" s="217">
        <f>WWP!W$38</f>
        <v>5.9444763982831252E-2</v>
      </c>
      <c r="X179" s="217">
        <f>WWP!X$38</f>
        <v>0.12216495795803638</v>
      </c>
      <c r="Y179" s="217">
        <f>WWP!Y$38</f>
        <v>6.2024725619011109E-2</v>
      </c>
    </row>
    <row r="180" spans="1:25" ht="12" customHeight="1" x14ac:dyDescent="0.25">
      <c r="A180" s="16" t="s">
        <v>68</v>
      </c>
      <c r="B180" s="222">
        <f>OIS!B$38</f>
        <v>0.81425479447644178</v>
      </c>
      <c r="C180" s="222">
        <f>OIS!C$38</f>
        <v>0.83728404451544369</v>
      </c>
      <c r="D180" s="222">
        <f>OIS!D$38</f>
        <v>0.69691712102007608</v>
      </c>
      <c r="E180" s="222">
        <f>OIS!E$38</f>
        <v>0.67887453755497529</v>
      </c>
      <c r="F180" s="222">
        <f>OIS!F$38</f>
        <v>0.7289092468399393</v>
      </c>
      <c r="G180" s="222">
        <f>OIS!G$38</f>
        <v>0.69829787051346504</v>
      </c>
      <c r="H180" s="222">
        <f>OIS!H$38</f>
        <v>0.6200513391076462</v>
      </c>
      <c r="I180" s="222">
        <f>OIS!I$38</f>
        <v>2.0467848489092848</v>
      </c>
      <c r="J180" s="222">
        <f>OIS!J$38</f>
        <v>1.856427395793407</v>
      </c>
      <c r="K180" s="222">
        <f>OIS!K$38</f>
        <v>2.1106430299681929</v>
      </c>
      <c r="L180" s="222">
        <f>OIS!L$38</f>
        <v>1.8148742496932562</v>
      </c>
      <c r="M180" s="222">
        <f>OIS!M$38</f>
        <v>1.9644910471052559</v>
      </c>
      <c r="N180" s="222">
        <f>OIS!N$38</f>
        <v>1.8480250789426989</v>
      </c>
      <c r="O180" s="222">
        <f>OIS!O$38</f>
        <v>1.9231733580600623</v>
      </c>
      <c r="P180" s="222">
        <f>OIS!P$38</f>
        <v>1.8706782675393945</v>
      </c>
      <c r="Q180" s="222">
        <f>OIS!Q$38</f>
        <v>1.8417861837622744</v>
      </c>
      <c r="R180" s="222">
        <f>OIS!R$38</f>
        <v>1.7562708597674892</v>
      </c>
      <c r="S180" s="222">
        <f>OIS!S$38</f>
        <v>1.8395553234572888</v>
      </c>
      <c r="T180" s="222">
        <f>OIS!T$38</f>
        <v>1.8509366315021818</v>
      </c>
      <c r="U180" s="222">
        <f>OIS!U$38</f>
        <v>1.8633733661304261</v>
      </c>
      <c r="V180" s="222">
        <f>OIS!V$38</f>
        <v>1.8313087489607909</v>
      </c>
      <c r="W180" s="222">
        <f>OIS!W$38</f>
        <v>1.7543392596724405</v>
      </c>
      <c r="X180" s="222">
        <f>OIS!X$38</f>
        <v>1.7424619677342594</v>
      </c>
      <c r="Y180" s="222">
        <f>OIS!Y$38</f>
        <v>1.6671025582055436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FI: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11505.218142734031</v>
      </c>
      <c r="C5" s="223">
        <f t="shared" si="0"/>
        <v>11212.657437661041</v>
      </c>
      <c r="D5" s="223">
        <f t="shared" si="0"/>
        <v>11645.899484092284</v>
      </c>
      <c r="E5" s="223">
        <f t="shared" si="0"/>
        <v>11640.971711091435</v>
      </c>
      <c r="F5" s="223">
        <f t="shared" si="0"/>
        <v>11980.655546001293</v>
      </c>
      <c r="G5" s="223">
        <f t="shared" si="0"/>
        <v>11123.589853826012</v>
      </c>
      <c r="H5" s="223">
        <f t="shared" si="0"/>
        <v>12152.857781598697</v>
      </c>
      <c r="I5" s="223">
        <f t="shared" si="0"/>
        <v>11888.176956145355</v>
      </c>
      <c r="J5" s="223">
        <f t="shared" si="0"/>
        <v>11245.535769557631</v>
      </c>
      <c r="K5" s="223">
        <f t="shared" si="0"/>
        <v>9374.2092863251273</v>
      </c>
      <c r="L5" s="223">
        <f t="shared" si="0"/>
        <v>10715.222527940534</v>
      </c>
      <c r="M5" s="223">
        <f t="shared" si="0"/>
        <v>10517.329320717869</v>
      </c>
      <c r="N5" s="223">
        <f t="shared" si="0"/>
        <v>10233.196302661203</v>
      </c>
      <c r="O5" s="223">
        <f t="shared" si="0"/>
        <v>10270.024505585965</v>
      </c>
      <c r="P5" s="223">
        <f t="shared" si="0"/>
        <v>10218.641874459237</v>
      </c>
      <c r="Q5" s="223">
        <f t="shared" si="0"/>
        <v>10156.882201200095</v>
      </c>
      <c r="R5" s="223">
        <f t="shared" si="0"/>
        <v>10500.773688731311</v>
      </c>
      <c r="S5" s="223">
        <f t="shared" si="0"/>
        <v>10699.834823728292</v>
      </c>
      <c r="T5" s="223">
        <f t="shared" si="0"/>
        <v>11038.184178843661</v>
      </c>
      <c r="U5" s="223">
        <f t="shared" si="0"/>
        <v>10980.130438516713</v>
      </c>
      <c r="V5" s="223">
        <f t="shared" si="0"/>
        <v>10257.553826306987</v>
      </c>
      <c r="W5" s="223">
        <f t="shared" si="0"/>
        <v>10760.748151328433</v>
      </c>
      <c r="X5" s="223">
        <f t="shared" si="0"/>
        <v>9736.0466036074649</v>
      </c>
      <c r="Y5" s="223">
        <f t="shared" si="0"/>
        <v>9292.6006018875305</v>
      </c>
    </row>
    <row r="6" spans="1:25" ht="12" customHeight="1" x14ac:dyDescent="0.25">
      <c r="A6" s="173" t="s">
        <v>91</v>
      </c>
      <c r="B6" s="224">
        <v>80.57988390625286</v>
      </c>
      <c r="C6" s="224">
        <v>79.843821282898517</v>
      </c>
      <c r="D6" s="224">
        <v>81.030726028555449</v>
      </c>
      <c r="E6" s="224">
        <v>80.837540415841659</v>
      </c>
      <c r="F6" s="224">
        <v>82.854776262397351</v>
      </c>
      <c r="G6" s="224">
        <v>78.553450239927017</v>
      </c>
      <c r="H6" s="224">
        <v>84.65790935030563</v>
      </c>
      <c r="I6" s="224">
        <v>89.421616453846937</v>
      </c>
      <c r="J6" s="224">
        <v>85.704163287020492</v>
      </c>
      <c r="K6" s="224">
        <v>73.399928130258303</v>
      </c>
      <c r="L6" s="224">
        <v>83.234039794554576</v>
      </c>
      <c r="M6" s="224">
        <v>82.388625808594014</v>
      </c>
      <c r="N6" s="224">
        <v>82.720540475238764</v>
      </c>
      <c r="O6" s="224">
        <v>84.151070555809468</v>
      </c>
      <c r="P6" s="224">
        <v>84.644388997055458</v>
      </c>
      <c r="Q6" s="224">
        <v>83.250112265783002</v>
      </c>
      <c r="R6" s="224">
        <v>90.033968941558655</v>
      </c>
      <c r="S6" s="224">
        <v>87.933730856897228</v>
      </c>
      <c r="T6" s="224">
        <v>90.680809193084741</v>
      </c>
      <c r="U6" s="224">
        <v>89.544076615250489</v>
      </c>
      <c r="V6" s="224">
        <v>86.253265727749778</v>
      </c>
      <c r="W6" s="224">
        <v>90.816254423259394</v>
      </c>
      <c r="X6" s="224">
        <v>84.783124247250427</v>
      </c>
      <c r="Y6" s="224">
        <v>81.50098079465981</v>
      </c>
    </row>
    <row r="7" spans="1:25" ht="12" customHeight="1" x14ac:dyDescent="0.25">
      <c r="A7" s="173" t="s">
        <v>92</v>
      </c>
      <c r="B7" s="224">
        <v>145.042802949947</v>
      </c>
      <c r="C7" s="224">
        <v>143.85726432454544</v>
      </c>
      <c r="D7" s="224">
        <v>146.64754744461803</v>
      </c>
      <c r="E7" s="224">
        <v>148.1821866588005</v>
      </c>
      <c r="F7" s="224">
        <v>152.07573529558408</v>
      </c>
      <c r="G7" s="224">
        <v>144.64866395596718</v>
      </c>
      <c r="H7" s="224">
        <v>151.28666107435649</v>
      </c>
      <c r="I7" s="224">
        <v>161.36201325597997</v>
      </c>
      <c r="J7" s="224">
        <v>152.41969129862073</v>
      </c>
      <c r="K7" s="224">
        <v>130.60116499980495</v>
      </c>
      <c r="L7" s="224">
        <v>144.298278235439</v>
      </c>
      <c r="M7" s="224">
        <v>146.36357477825814</v>
      </c>
      <c r="N7" s="224">
        <v>141.49557418567525</v>
      </c>
      <c r="O7" s="224">
        <v>148.82903307155755</v>
      </c>
      <c r="P7" s="224">
        <v>148.01474942634013</v>
      </c>
      <c r="Q7" s="224">
        <v>147.26204155524218</v>
      </c>
      <c r="R7" s="224">
        <v>155.41441424124696</v>
      </c>
      <c r="S7" s="224">
        <v>152.50077203280338</v>
      </c>
      <c r="T7" s="224">
        <v>160.34186000217028</v>
      </c>
      <c r="U7" s="224">
        <v>156.38644181543899</v>
      </c>
      <c r="V7" s="224">
        <v>148.78670050014148</v>
      </c>
      <c r="W7" s="224">
        <v>157.03020606714918</v>
      </c>
      <c r="X7" s="224">
        <v>144.85069213255144</v>
      </c>
      <c r="Y7" s="224">
        <v>142.26445984113224</v>
      </c>
    </row>
    <row r="8" spans="1:25" ht="12" customHeight="1" x14ac:dyDescent="0.25">
      <c r="A8" s="173" t="s">
        <v>93</v>
      </c>
      <c r="B8" s="224">
        <v>389.38195285164164</v>
      </c>
      <c r="C8" s="224">
        <v>379.9951117875554</v>
      </c>
      <c r="D8" s="224">
        <v>386.2197525286237</v>
      </c>
      <c r="E8" s="224">
        <v>386.71666691502247</v>
      </c>
      <c r="F8" s="224">
        <v>398.32394781085191</v>
      </c>
      <c r="G8" s="224">
        <v>371.58394993056521</v>
      </c>
      <c r="H8" s="224">
        <v>405.26055919205828</v>
      </c>
      <c r="I8" s="224">
        <v>431.35281390504059</v>
      </c>
      <c r="J8" s="224">
        <v>405.00774354731209</v>
      </c>
      <c r="K8" s="224">
        <v>336.34776900398515</v>
      </c>
      <c r="L8" s="224">
        <v>382.35599920031899</v>
      </c>
      <c r="M8" s="224">
        <v>383.62339766732782</v>
      </c>
      <c r="N8" s="224">
        <v>372.46677778877046</v>
      </c>
      <c r="O8" s="224">
        <v>385.05481944819593</v>
      </c>
      <c r="P8" s="224">
        <v>384.74852880413385</v>
      </c>
      <c r="Q8" s="224">
        <v>383.42048775600932</v>
      </c>
      <c r="R8" s="224">
        <v>403.0500009032429</v>
      </c>
      <c r="S8" s="224">
        <v>404.6314588658575</v>
      </c>
      <c r="T8" s="224">
        <v>422.29016731213892</v>
      </c>
      <c r="U8" s="224">
        <v>417.30019010720628</v>
      </c>
      <c r="V8" s="224">
        <v>393.88291630994229</v>
      </c>
      <c r="W8" s="224">
        <v>413.16028695696684</v>
      </c>
      <c r="X8" s="224">
        <v>372.28625269944689</v>
      </c>
      <c r="Y8" s="224">
        <v>361.5464781515052</v>
      </c>
    </row>
    <row r="9" spans="1:25" ht="12" customHeight="1" x14ac:dyDescent="0.25">
      <c r="A9" s="173" t="s">
        <v>94</v>
      </c>
      <c r="B9" s="224">
        <v>322.89746868976113</v>
      </c>
      <c r="C9" s="224">
        <v>318.14061736965107</v>
      </c>
      <c r="D9" s="224">
        <v>323.38406836887634</v>
      </c>
      <c r="E9" s="224">
        <v>327.19368349188903</v>
      </c>
      <c r="F9" s="224">
        <v>336.17558226009373</v>
      </c>
      <c r="G9" s="224">
        <v>316.98757175439033</v>
      </c>
      <c r="H9" s="224">
        <v>336.74641056503356</v>
      </c>
      <c r="I9" s="224">
        <v>361.89053928126634</v>
      </c>
      <c r="J9" s="224">
        <v>335.3922109046311</v>
      </c>
      <c r="K9" s="224">
        <v>289.13258757385404</v>
      </c>
      <c r="L9" s="224">
        <v>316.06955083129333</v>
      </c>
      <c r="M9" s="224">
        <v>324.84562519490686</v>
      </c>
      <c r="N9" s="224">
        <v>310.21603320959463</v>
      </c>
      <c r="O9" s="224">
        <v>323.57388566006898</v>
      </c>
      <c r="P9" s="224">
        <v>317.0465854650991</v>
      </c>
      <c r="Q9" s="224">
        <v>315.93671330896785</v>
      </c>
      <c r="R9" s="224">
        <v>331.74021756552713</v>
      </c>
      <c r="S9" s="224">
        <v>334.68074793747303</v>
      </c>
      <c r="T9" s="224">
        <v>351.60649025974675</v>
      </c>
      <c r="U9" s="224">
        <v>342.41346883525273</v>
      </c>
      <c r="V9" s="224">
        <v>323.56081909972539</v>
      </c>
      <c r="W9" s="224">
        <v>342.32831163351403</v>
      </c>
      <c r="X9" s="224">
        <v>316.85545257156406</v>
      </c>
      <c r="Y9" s="224">
        <v>307.30740865074432</v>
      </c>
    </row>
    <row r="10" spans="1:25" ht="12" customHeight="1" x14ac:dyDescent="0.25">
      <c r="A10" s="36" t="s">
        <v>95</v>
      </c>
      <c r="B10" s="225">
        <f t="shared" ref="B10:Y10" si="1">SUM(B11:B15)</f>
        <v>160.25612880127545</v>
      </c>
      <c r="C10" s="225">
        <f t="shared" si="1"/>
        <v>158.60181596118017</v>
      </c>
      <c r="D10" s="225">
        <f t="shared" si="1"/>
        <v>161.20063281144948</v>
      </c>
      <c r="E10" s="225">
        <f t="shared" si="1"/>
        <v>160.72788625225743</v>
      </c>
      <c r="F10" s="225">
        <f t="shared" si="1"/>
        <v>169.31060220796303</v>
      </c>
      <c r="G10" s="225">
        <f t="shared" si="1"/>
        <v>157.07339696934804</v>
      </c>
      <c r="H10" s="225">
        <f t="shared" si="1"/>
        <v>168.23981711886969</v>
      </c>
      <c r="I10" s="225">
        <f t="shared" si="1"/>
        <v>171.92739032774318</v>
      </c>
      <c r="J10" s="225">
        <f t="shared" si="1"/>
        <v>159.96316717518232</v>
      </c>
      <c r="K10" s="225">
        <f t="shared" si="1"/>
        <v>137.71759877578012</v>
      </c>
      <c r="L10" s="225">
        <f t="shared" si="1"/>
        <v>150.33983244169752</v>
      </c>
      <c r="M10" s="225">
        <f t="shared" si="1"/>
        <v>149.22727328844894</v>
      </c>
      <c r="N10" s="225">
        <f t="shared" si="1"/>
        <v>145.37278675581484</v>
      </c>
      <c r="O10" s="225">
        <f t="shared" si="1"/>
        <v>148.27087299813471</v>
      </c>
      <c r="P10" s="225">
        <f t="shared" si="1"/>
        <v>149.31872337126669</v>
      </c>
      <c r="Q10" s="225">
        <f t="shared" si="1"/>
        <v>141.16592464501684</v>
      </c>
      <c r="R10" s="225">
        <f t="shared" si="1"/>
        <v>154.77831677882634</v>
      </c>
      <c r="S10" s="225">
        <f t="shared" si="1"/>
        <v>146.9962702115107</v>
      </c>
      <c r="T10" s="225">
        <f t="shared" si="1"/>
        <v>153.61900037154876</v>
      </c>
      <c r="U10" s="225">
        <f t="shared" si="1"/>
        <v>147.87890225630315</v>
      </c>
      <c r="V10" s="225">
        <f t="shared" si="1"/>
        <v>142.68958468034421</v>
      </c>
      <c r="W10" s="225">
        <f t="shared" si="1"/>
        <v>148.83956384128751</v>
      </c>
      <c r="X10" s="225">
        <f t="shared" si="1"/>
        <v>138.18974501450174</v>
      </c>
      <c r="Y10" s="225">
        <f t="shared" si="1"/>
        <v>132.35975455024649</v>
      </c>
    </row>
    <row r="11" spans="1:25" ht="12" customHeight="1" x14ac:dyDescent="0.25">
      <c r="A11" s="37" t="s">
        <v>82</v>
      </c>
      <c r="B11" s="226">
        <v>11.370930662754926</v>
      </c>
      <c r="C11" s="226">
        <v>11.78735289824337</v>
      </c>
      <c r="D11" s="226">
        <v>12.076789308404745</v>
      </c>
      <c r="E11" s="226">
        <v>9.8159709976432872</v>
      </c>
      <c r="F11" s="226">
        <v>14.516263538161995</v>
      </c>
      <c r="G11" s="226">
        <v>11.629578238378429</v>
      </c>
      <c r="H11" s="226">
        <v>9.0338484686614038</v>
      </c>
      <c r="I11" s="226">
        <v>11.875041319184266</v>
      </c>
      <c r="J11" s="226">
        <v>11.187536655905838</v>
      </c>
      <c r="K11" s="226">
        <v>10.475772500941588</v>
      </c>
      <c r="L11" s="226">
        <v>10.628180326453197</v>
      </c>
      <c r="M11" s="226">
        <v>9.9518669424385706</v>
      </c>
      <c r="N11" s="226">
        <v>9.1127296579089929</v>
      </c>
      <c r="O11" s="226">
        <v>9.4773684479993587</v>
      </c>
      <c r="P11" s="226">
        <v>9.0299977434211147</v>
      </c>
      <c r="Q11" s="226">
        <v>8.5961302497839647</v>
      </c>
      <c r="R11" s="226">
        <v>8.1966757775575356</v>
      </c>
      <c r="S11" s="226">
        <v>8.4511359269190542</v>
      </c>
      <c r="T11" s="226">
        <v>8.2426730162186601</v>
      </c>
      <c r="U11" s="226">
        <v>7.7322902240123117</v>
      </c>
      <c r="V11" s="226">
        <v>7.0948082010927784</v>
      </c>
      <c r="W11" s="226">
        <v>6.6669825312667701</v>
      </c>
      <c r="X11" s="226">
        <v>8.3914341147646034</v>
      </c>
      <c r="Y11" s="226">
        <v>8.1149024403052632</v>
      </c>
    </row>
    <row r="12" spans="1:25" ht="12" customHeight="1" x14ac:dyDescent="0.25">
      <c r="A12" s="37" t="s">
        <v>73</v>
      </c>
      <c r="B12" s="226">
        <v>25.693244667047573</v>
      </c>
      <c r="C12" s="226">
        <v>24.123140852900921</v>
      </c>
      <c r="D12" s="226">
        <v>20.979942914499262</v>
      </c>
      <c r="E12" s="226">
        <v>20.1531960649084</v>
      </c>
      <c r="F12" s="226">
        <v>19.332414966300025</v>
      </c>
      <c r="G12" s="226">
        <v>18.047839971039416</v>
      </c>
      <c r="H12" s="226">
        <v>20.067499946778849</v>
      </c>
      <c r="I12" s="226">
        <v>27.841634143462414</v>
      </c>
      <c r="J12" s="226">
        <v>29.05990111491089</v>
      </c>
      <c r="K12" s="226">
        <v>22.949614232839298</v>
      </c>
      <c r="L12" s="226">
        <v>28.888373164680136</v>
      </c>
      <c r="M12" s="226">
        <v>30.057214923331102</v>
      </c>
      <c r="N12" s="226">
        <v>29.907795208486156</v>
      </c>
      <c r="O12" s="226">
        <v>31.582045833349106</v>
      </c>
      <c r="P12" s="226">
        <v>33.602642948361378</v>
      </c>
      <c r="Q12" s="226">
        <v>29.36098685886099</v>
      </c>
      <c r="R12" s="226">
        <v>36.147215717815442</v>
      </c>
      <c r="S12" s="226">
        <v>37.796363626218557</v>
      </c>
      <c r="T12" s="226">
        <v>40.347913617390425</v>
      </c>
      <c r="U12" s="226">
        <v>42.414863922870005</v>
      </c>
      <c r="V12" s="226">
        <v>44.401742918168765</v>
      </c>
      <c r="W12" s="226">
        <v>45.41141005594671</v>
      </c>
      <c r="X12" s="226">
        <v>37.966902124752806</v>
      </c>
      <c r="Y12" s="226">
        <v>36.328511400248054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123.19195347147296</v>
      </c>
      <c r="C15" s="227">
        <v>122.69132221003588</v>
      </c>
      <c r="D15" s="227">
        <v>128.14390058854548</v>
      </c>
      <c r="E15" s="227">
        <v>130.75871918970574</v>
      </c>
      <c r="F15" s="227">
        <v>135.46192370350101</v>
      </c>
      <c r="G15" s="227">
        <v>127.3959787599302</v>
      </c>
      <c r="H15" s="227">
        <v>139.13846870342945</v>
      </c>
      <c r="I15" s="227">
        <v>132.21071486509652</v>
      </c>
      <c r="J15" s="227">
        <v>119.71572940436559</v>
      </c>
      <c r="K15" s="227">
        <v>104.29221204199925</v>
      </c>
      <c r="L15" s="227">
        <v>110.82327895056419</v>
      </c>
      <c r="M15" s="227">
        <v>109.21819142267925</v>
      </c>
      <c r="N15" s="227">
        <v>106.35226188941968</v>
      </c>
      <c r="O15" s="227">
        <v>107.21145871678624</v>
      </c>
      <c r="P15" s="227">
        <v>106.6860826794842</v>
      </c>
      <c r="Q15" s="227">
        <v>103.20880753637191</v>
      </c>
      <c r="R15" s="227">
        <v>110.43442528345335</v>
      </c>
      <c r="S15" s="227">
        <v>100.74877065837308</v>
      </c>
      <c r="T15" s="227">
        <v>105.02841373793967</v>
      </c>
      <c r="U15" s="227">
        <v>97.731748109420835</v>
      </c>
      <c r="V15" s="227">
        <v>91.193033561082672</v>
      </c>
      <c r="W15" s="227">
        <v>96.761171254074043</v>
      </c>
      <c r="X15" s="227">
        <v>91.83140877498434</v>
      </c>
      <c r="Y15" s="227">
        <v>87.916340709693173</v>
      </c>
    </row>
    <row r="16" spans="1:25" ht="12" customHeight="1" x14ac:dyDescent="0.25">
      <c r="A16" s="39" t="s">
        <v>97</v>
      </c>
      <c r="B16" s="228">
        <f t="shared" ref="B16:Y16" si="2">SUM(B17:B26)</f>
        <v>6387.1119935160168</v>
      </c>
      <c r="C16" s="228">
        <f t="shared" si="2"/>
        <v>6115.4648422025475</v>
      </c>
      <c r="D16" s="228">
        <f t="shared" si="2"/>
        <v>6448.2995212257047</v>
      </c>
      <c r="E16" s="228">
        <f t="shared" si="2"/>
        <v>6429.1745790483064</v>
      </c>
      <c r="F16" s="228">
        <f t="shared" si="2"/>
        <v>6550.7599665504831</v>
      </c>
      <c r="G16" s="228">
        <f t="shared" si="2"/>
        <v>6004.5206006481221</v>
      </c>
      <c r="H16" s="228">
        <f t="shared" si="2"/>
        <v>6736.2662319922847</v>
      </c>
      <c r="I16" s="228">
        <f t="shared" si="2"/>
        <v>6446.5247841027422</v>
      </c>
      <c r="J16" s="228">
        <f t="shared" si="2"/>
        <v>6153.9154083728581</v>
      </c>
      <c r="K16" s="228">
        <f t="shared" si="2"/>
        <v>5134.5917799473264</v>
      </c>
      <c r="L16" s="228">
        <f t="shared" si="2"/>
        <v>5918.1521633657303</v>
      </c>
      <c r="M16" s="228">
        <f t="shared" si="2"/>
        <v>5855.8555996695322</v>
      </c>
      <c r="N16" s="228">
        <f t="shared" si="2"/>
        <v>5806.0912730544114</v>
      </c>
      <c r="O16" s="228">
        <f t="shared" si="2"/>
        <v>5734.2354644885436</v>
      </c>
      <c r="P16" s="228">
        <f t="shared" si="2"/>
        <v>5738.7161241579479</v>
      </c>
      <c r="Q16" s="228">
        <f t="shared" si="2"/>
        <v>5752.8001314401718</v>
      </c>
      <c r="R16" s="228">
        <f t="shared" si="2"/>
        <v>6016.6971066086235</v>
      </c>
      <c r="S16" s="228">
        <f t="shared" si="2"/>
        <v>6195.7479231213092</v>
      </c>
      <c r="T16" s="228">
        <f t="shared" si="2"/>
        <v>6417.7689755399806</v>
      </c>
      <c r="U16" s="228">
        <f t="shared" si="2"/>
        <v>6461.8732335950053</v>
      </c>
      <c r="V16" s="228">
        <f t="shared" si="2"/>
        <v>6005.6906224075738</v>
      </c>
      <c r="W16" s="228">
        <f t="shared" si="2"/>
        <v>6291.9654371232227</v>
      </c>
      <c r="X16" s="228">
        <f t="shared" si="2"/>
        <v>5596.8608838740392</v>
      </c>
      <c r="Y16" s="228">
        <f t="shared" si="2"/>
        <v>5383.9426327412166</v>
      </c>
    </row>
    <row r="17" spans="1:25" ht="12" customHeight="1" x14ac:dyDescent="0.25">
      <c r="A17" s="46" t="s">
        <v>28</v>
      </c>
      <c r="B17" s="229">
        <v>369.04251409149913</v>
      </c>
      <c r="C17" s="229">
        <v>337.18379689341288</v>
      </c>
      <c r="D17" s="229">
        <v>307.22565822215478</v>
      </c>
      <c r="E17" s="229">
        <v>294.28163278696996</v>
      </c>
      <c r="F17" s="229">
        <v>247.80779926964891</v>
      </c>
      <c r="G17" s="229">
        <v>243.27508278100652</v>
      </c>
      <c r="H17" s="229">
        <v>287.56033826140259</v>
      </c>
      <c r="I17" s="229">
        <v>279.79058604617001</v>
      </c>
      <c r="J17" s="229">
        <v>258.37659790176485</v>
      </c>
      <c r="K17" s="229">
        <v>220.43379096277809</v>
      </c>
      <c r="L17" s="229">
        <v>258.49537447256517</v>
      </c>
      <c r="M17" s="229">
        <v>237.05935286976361</v>
      </c>
      <c r="N17" s="229">
        <v>214.55832191529555</v>
      </c>
      <c r="O17" s="229">
        <v>191.24726301169275</v>
      </c>
      <c r="P17" s="229">
        <v>203.61116695424835</v>
      </c>
      <c r="Q17" s="229">
        <v>208.59225605666202</v>
      </c>
      <c r="R17" s="229">
        <v>213.25498948475061</v>
      </c>
      <c r="S17" s="229">
        <v>200.90114431221696</v>
      </c>
      <c r="T17" s="229">
        <v>203.73629423729994</v>
      </c>
      <c r="U17" s="229">
        <v>197.57615487756468</v>
      </c>
      <c r="V17" s="229">
        <v>155.86651317177396</v>
      </c>
      <c r="W17" s="229">
        <v>150.50732796237494</v>
      </c>
      <c r="X17" s="229">
        <v>101.95535004290024</v>
      </c>
      <c r="Y17" s="229">
        <v>54.571230209222719</v>
      </c>
    </row>
    <row r="18" spans="1:25" ht="12" customHeight="1" x14ac:dyDescent="0.25">
      <c r="A18" s="46" t="s">
        <v>30</v>
      </c>
      <c r="B18" s="229">
        <v>158.95193465211824</v>
      </c>
      <c r="C18" s="229">
        <v>162.89286328503727</v>
      </c>
      <c r="D18" s="229">
        <v>141.87446259698342</v>
      </c>
      <c r="E18" s="229">
        <v>174.71573516797571</v>
      </c>
      <c r="F18" s="229">
        <v>177.34307824627601</v>
      </c>
      <c r="G18" s="229">
        <v>178.65674978555745</v>
      </c>
      <c r="H18" s="229">
        <v>164.20653482405083</v>
      </c>
      <c r="I18" s="229">
        <v>170.77480653451613</v>
      </c>
      <c r="J18" s="229">
        <v>203.6161650898832</v>
      </c>
      <c r="K18" s="229">
        <v>206.24342218371805</v>
      </c>
      <c r="L18" s="229">
        <v>215.43903697294579</v>
      </c>
      <c r="M18" s="229">
        <v>204.92975064463877</v>
      </c>
      <c r="N18" s="229">
        <v>178.65674978471867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86.399460273759843</v>
      </c>
      <c r="C19" s="229">
        <v>88.955630733215727</v>
      </c>
      <c r="D19" s="229">
        <v>89.323705871007306</v>
      </c>
      <c r="E19" s="229">
        <v>103.12521930233757</v>
      </c>
      <c r="F19" s="229">
        <v>106.86367041417557</v>
      </c>
      <c r="G19" s="229">
        <v>105.20128176230975</v>
      </c>
      <c r="H19" s="229">
        <v>119.76420993270864</v>
      </c>
      <c r="I19" s="229">
        <v>96.235672772140461</v>
      </c>
      <c r="J19" s="229">
        <v>94.708638175980511</v>
      </c>
      <c r="K19" s="229">
        <v>71.375575185644493</v>
      </c>
      <c r="L19" s="229">
        <v>94.765252253986503</v>
      </c>
      <c r="M19" s="229">
        <v>94.442892288804799</v>
      </c>
      <c r="N19" s="229">
        <v>83.158357527302826</v>
      </c>
      <c r="O19" s="229">
        <v>128.64547476842105</v>
      </c>
      <c r="P19" s="229">
        <v>138.51116339929342</v>
      </c>
      <c r="Q19" s="229">
        <v>132.86826107534193</v>
      </c>
      <c r="R19" s="229">
        <v>130.55023839704839</v>
      </c>
      <c r="S19" s="229">
        <v>126.87860579038166</v>
      </c>
      <c r="T19" s="229">
        <v>134.4064200161796</v>
      </c>
      <c r="U19" s="229">
        <v>135.97131213220405</v>
      </c>
      <c r="V19" s="229">
        <v>112.70593590128739</v>
      </c>
      <c r="W19" s="229">
        <v>122.93509736278421</v>
      </c>
      <c r="X19" s="229">
        <v>118.65315853629312</v>
      </c>
      <c r="Y19" s="229">
        <v>97.463993721034626</v>
      </c>
    </row>
    <row r="20" spans="1:25" ht="12" customHeight="1" x14ac:dyDescent="0.25">
      <c r="A20" s="46" t="s">
        <v>82</v>
      </c>
      <c r="B20" s="229">
        <v>107.61106063029239</v>
      </c>
      <c r="C20" s="229">
        <v>108.34175216879071</v>
      </c>
      <c r="D20" s="229">
        <v>100.22902127336515</v>
      </c>
      <c r="E20" s="229">
        <v>104.04010837512078</v>
      </c>
      <c r="F20" s="229">
        <v>96.116288746871035</v>
      </c>
      <c r="G20" s="229">
        <v>98.560043254189026</v>
      </c>
      <c r="H20" s="229">
        <v>98.200160108294426</v>
      </c>
      <c r="I20" s="229">
        <v>92.808130086130404</v>
      </c>
      <c r="J20" s="229">
        <v>89.156772285350414</v>
      </c>
      <c r="K20" s="229">
        <v>79.87545868761508</v>
      </c>
      <c r="L20" s="229">
        <v>78.975472199850799</v>
      </c>
      <c r="M20" s="229">
        <v>73.367575728916989</v>
      </c>
      <c r="N20" s="229">
        <v>69.973595759972923</v>
      </c>
      <c r="O20" s="229">
        <v>73.727737108516564</v>
      </c>
      <c r="P20" s="229">
        <v>67.637343324228922</v>
      </c>
      <c r="Q20" s="229">
        <v>63.450173283602055</v>
      </c>
      <c r="R20" s="229">
        <v>59.98692913591757</v>
      </c>
      <c r="S20" s="229">
        <v>71.249731780239031</v>
      </c>
      <c r="T20" s="229">
        <v>67.848999694058875</v>
      </c>
      <c r="U20" s="229">
        <v>63.784225962433908</v>
      </c>
      <c r="V20" s="229">
        <v>60.238704855319256</v>
      </c>
      <c r="W20" s="229">
        <v>54.357588729359705</v>
      </c>
      <c r="X20" s="229">
        <v>68.348980631319435</v>
      </c>
      <c r="Y20" s="229">
        <v>63.364331268507549</v>
      </c>
    </row>
    <row r="21" spans="1:25" ht="12" customHeight="1" x14ac:dyDescent="0.25">
      <c r="A21" s="46" t="s">
        <v>32</v>
      </c>
      <c r="B21" s="229">
        <v>355.67668297433573</v>
      </c>
      <c r="C21" s="229">
        <v>342.14985830605241</v>
      </c>
      <c r="D21" s="229">
        <v>311.39754031322667</v>
      </c>
      <c r="E21" s="229">
        <v>304.23968053826326</v>
      </c>
      <c r="F21" s="229">
        <v>314.84305140263513</v>
      </c>
      <c r="G21" s="229">
        <v>271.91619707841227</v>
      </c>
      <c r="H21" s="229">
        <v>275.35642633917911</v>
      </c>
      <c r="I21" s="229">
        <v>218.07542242018218</v>
      </c>
      <c r="J21" s="229">
        <v>180.71928972909313</v>
      </c>
      <c r="K21" s="229">
        <v>119.16425237975808</v>
      </c>
      <c r="L21" s="229">
        <v>146.8010087691311</v>
      </c>
      <c r="M21" s="229">
        <v>138.54134530329836</v>
      </c>
      <c r="N21" s="229">
        <v>124.05666036293553</v>
      </c>
      <c r="O21" s="229">
        <v>118.41866955087325</v>
      </c>
      <c r="P21" s="229">
        <v>116.81242428305679</v>
      </c>
      <c r="Q21" s="229">
        <v>103.31710793936544</v>
      </c>
      <c r="R21" s="229">
        <v>127.25386868223131</v>
      </c>
      <c r="S21" s="229">
        <v>117.97827734837809</v>
      </c>
      <c r="T21" s="229">
        <v>100.16725753867046</v>
      </c>
      <c r="U21" s="229">
        <v>98.408353825193188</v>
      </c>
      <c r="V21" s="229">
        <v>96.297595618672986</v>
      </c>
      <c r="W21" s="229">
        <v>99.108048737651018</v>
      </c>
      <c r="X21" s="229">
        <v>121.47174138947702</v>
      </c>
      <c r="Y21" s="229">
        <v>108.82083099204516</v>
      </c>
    </row>
    <row r="22" spans="1:25" ht="12" customHeight="1" x14ac:dyDescent="0.25">
      <c r="A22" s="46" t="s">
        <v>33</v>
      </c>
      <c r="B22" s="229">
        <v>10.985896774071454</v>
      </c>
      <c r="C22" s="229">
        <v>10.933042371515043</v>
      </c>
      <c r="D22" s="229">
        <v>11.959356258069345</v>
      </c>
      <c r="E22" s="229">
        <v>12.902832334461271</v>
      </c>
      <c r="F22" s="229">
        <v>12.175956259914759</v>
      </c>
      <c r="G22" s="229">
        <v>15.533437729604014</v>
      </c>
      <c r="H22" s="229">
        <v>18.094026030678858</v>
      </c>
      <c r="I22" s="229">
        <v>17.753183930789319</v>
      </c>
      <c r="J22" s="229">
        <v>17.534102875608088</v>
      </c>
      <c r="K22" s="229">
        <v>17.588239389675824</v>
      </c>
      <c r="L22" s="229">
        <v>13.205528465560988</v>
      </c>
      <c r="M22" s="229">
        <v>14.943600162454572</v>
      </c>
      <c r="N22" s="229">
        <v>14.533319204258715</v>
      </c>
      <c r="O22" s="229">
        <v>83.580731932071913</v>
      </c>
      <c r="P22" s="229">
        <v>81.274850870697364</v>
      </c>
      <c r="Q22" s="229">
        <v>83.133888166502487</v>
      </c>
      <c r="R22" s="229">
        <v>92.665098079883663</v>
      </c>
      <c r="S22" s="229">
        <v>75.751374140510848</v>
      </c>
      <c r="T22" s="229">
        <v>104.92521587534219</v>
      </c>
      <c r="U22" s="229">
        <v>96.912983151357437</v>
      </c>
      <c r="V22" s="229">
        <v>71.768182235212407</v>
      </c>
      <c r="W22" s="229">
        <v>60.253155107388679</v>
      </c>
      <c r="X22" s="229">
        <v>72.353583075400735</v>
      </c>
      <c r="Y22" s="229">
        <v>49.503440672068223</v>
      </c>
    </row>
    <row r="23" spans="1:25" ht="12" customHeight="1" x14ac:dyDescent="0.25">
      <c r="A23" s="46" t="s">
        <v>73</v>
      </c>
      <c r="B23" s="229">
        <v>629.66580252817175</v>
      </c>
      <c r="C23" s="229">
        <v>644.3960816263143</v>
      </c>
      <c r="D23" s="229">
        <v>593.12921423365901</v>
      </c>
      <c r="E23" s="229">
        <v>572.89487932584063</v>
      </c>
      <c r="F23" s="229">
        <v>587.81791682396022</v>
      </c>
      <c r="G23" s="229">
        <v>563.92123042751757</v>
      </c>
      <c r="H23" s="229">
        <v>598.27484746650737</v>
      </c>
      <c r="I23" s="229">
        <v>594.64342340547341</v>
      </c>
      <c r="J23" s="229">
        <v>531.91015976684923</v>
      </c>
      <c r="K23" s="229">
        <v>454.18581034660605</v>
      </c>
      <c r="L23" s="229">
        <v>519.24497775230395</v>
      </c>
      <c r="M23" s="229">
        <v>491.07258221020089</v>
      </c>
      <c r="N23" s="229">
        <v>465.17234539942211</v>
      </c>
      <c r="O23" s="229">
        <v>481.95747845979253</v>
      </c>
      <c r="P23" s="229">
        <v>452.13686119851798</v>
      </c>
      <c r="Q23" s="229">
        <v>406.64354839368076</v>
      </c>
      <c r="R23" s="229">
        <v>377.96474631180706</v>
      </c>
      <c r="S23" s="229">
        <v>461.8144750339012</v>
      </c>
      <c r="T23" s="229">
        <v>426.73267156714456</v>
      </c>
      <c r="U23" s="229">
        <v>435.62792189098633</v>
      </c>
      <c r="V23" s="229">
        <v>422.5908689878658</v>
      </c>
      <c r="W23" s="229">
        <v>475.87008271477214</v>
      </c>
      <c r="X23" s="229">
        <v>362.98069731860454</v>
      </c>
      <c r="Y23" s="229">
        <v>307.40861816549062</v>
      </c>
    </row>
    <row r="24" spans="1:25" ht="12" customHeight="1" x14ac:dyDescent="0.25">
      <c r="A24" s="46" t="s">
        <v>36</v>
      </c>
      <c r="B24" s="229">
        <v>36.297327718793774</v>
      </c>
      <c r="C24" s="229">
        <v>33.417965091101685</v>
      </c>
      <c r="D24" s="229">
        <v>35.751283828042062</v>
      </c>
      <c r="E24" s="229">
        <v>31.501415797687031</v>
      </c>
      <c r="F24" s="229">
        <v>31.763633066334833</v>
      </c>
      <c r="G24" s="229">
        <v>30.225661407674963</v>
      </c>
      <c r="H24" s="229">
        <v>29.924985559005176</v>
      </c>
      <c r="I24" s="229">
        <v>25.01504439826175</v>
      </c>
      <c r="J24" s="229">
        <v>21.307935954948373</v>
      </c>
      <c r="K24" s="229">
        <v>17.952473305031852</v>
      </c>
      <c r="L24" s="229">
        <v>22.914861237500219</v>
      </c>
      <c r="M24" s="229">
        <v>23.432347582274605</v>
      </c>
      <c r="N24" s="229">
        <v>20.019566384353574</v>
      </c>
      <c r="O24" s="229">
        <v>18.837961264768509</v>
      </c>
      <c r="P24" s="229">
        <v>19.104560784735213</v>
      </c>
      <c r="Q24" s="229">
        <v>29.128052250637932</v>
      </c>
      <c r="R24" s="229">
        <v>32.941418508509045</v>
      </c>
      <c r="S24" s="229">
        <v>32.947816979409239</v>
      </c>
      <c r="T24" s="229">
        <v>25.681816501377494</v>
      </c>
      <c r="U24" s="229">
        <v>24.659729907647524</v>
      </c>
      <c r="V24" s="229">
        <v>26.315035035326488</v>
      </c>
      <c r="W24" s="229">
        <v>30.755628027025175</v>
      </c>
      <c r="X24" s="229">
        <v>25.382618380601134</v>
      </c>
      <c r="Y24" s="229">
        <v>25.285441407316661</v>
      </c>
    </row>
    <row r="25" spans="1:25" ht="12" customHeight="1" x14ac:dyDescent="0.25">
      <c r="A25" s="46" t="s">
        <v>38</v>
      </c>
      <c r="B25" s="229">
        <v>3400.7291212682749</v>
      </c>
      <c r="C25" s="229">
        <v>3131.9153478584117</v>
      </c>
      <c r="D25" s="229">
        <v>3247.9700696876357</v>
      </c>
      <c r="E25" s="229">
        <v>3192.0348123078847</v>
      </c>
      <c r="F25" s="229">
        <v>3349.1535938175821</v>
      </c>
      <c r="G25" s="229">
        <v>2957.2481133272245</v>
      </c>
      <c r="H25" s="229">
        <v>3408.9766209262475</v>
      </c>
      <c r="I25" s="229">
        <v>3431.1744302464754</v>
      </c>
      <c r="J25" s="229">
        <v>3248.0828231230516</v>
      </c>
      <c r="K25" s="229">
        <v>2615.681441946344</v>
      </c>
      <c r="L25" s="229">
        <v>2995.8925085116134</v>
      </c>
      <c r="M25" s="229">
        <v>3060.1766429951149</v>
      </c>
      <c r="N25" s="229">
        <v>3132.8335519050147</v>
      </c>
      <c r="O25" s="229">
        <v>3225.7153332621588</v>
      </c>
      <c r="P25" s="229">
        <v>3396.7778823233143</v>
      </c>
      <c r="Q25" s="229">
        <v>3460.3089766942317</v>
      </c>
      <c r="R25" s="229">
        <v>3671.3652006443176</v>
      </c>
      <c r="S25" s="229">
        <v>3846.976884670064</v>
      </c>
      <c r="T25" s="229">
        <v>4081.9860352817218</v>
      </c>
      <c r="U25" s="229">
        <v>4169.9912792810337</v>
      </c>
      <c r="V25" s="229">
        <v>3883.8067547921214</v>
      </c>
      <c r="W25" s="229">
        <v>4035.5913201800877</v>
      </c>
      <c r="X25" s="229">
        <v>3469.0986753975644</v>
      </c>
      <c r="Y25" s="229">
        <v>3486.8302493191163</v>
      </c>
    </row>
    <row r="26" spans="1:25" ht="12" customHeight="1" x14ac:dyDescent="0.25">
      <c r="A26" s="46" t="s">
        <v>39</v>
      </c>
      <c r="B26" s="229">
        <v>1231.7521926046991</v>
      </c>
      <c r="C26" s="229">
        <v>1255.2785038686964</v>
      </c>
      <c r="D26" s="229">
        <v>1609.4392089415619</v>
      </c>
      <c r="E26" s="229">
        <v>1639.4382631117651</v>
      </c>
      <c r="F26" s="229">
        <v>1626.8749785030839</v>
      </c>
      <c r="G26" s="229">
        <v>1539.9828030946262</v>
      </c>
      <c r="H26" s="229">
        <v>1735.9080825442099</v>
      </c>
      <c r="I26" s="229">
        <v>1520.2540842626031</v>
      </c>
      <c r="J26" s="229">
        <v>1508.5029234703291</v>
      </c>
      <c r="K26" s="229">
        <v>1332.091315560155</v>
      </c>
      <c r="L26" s="229">
        <v>1572.4181427302722</v>
      </c>
      <c r="M26" s="229">
        <v>1517.8895098840649</v>
      </c>
      <c r="N26" s="229">
        <v>1503.1288048111364</v>
      </c>
      <c r="O26" s="229">
        <v>1412.1048151302487</v>
      </c>
      <c r="P26" s="229">
        <v>1262.8498710198553</v>
      </c>
      <c r="Q26" s="229">
        <v>1265.3578675801468</v>
      </c>
      <c r="R26" s="229">
        <v>1310.7146173641586</v>
      </c>
      <c r="S26" s="229">
        <v>1261.249613066208</v>
      </c>
      <c r="T26" s="229">
        <v>1272.2842648281855</v>
      </c>
      <c r="U26" s="229">
        <v>1238.9412725665841</v>
      </c>
      <c r="V26" s="229">
        <v>1176.1010318099945</v>
      </c>
      <c r="W26" s="229">
        <v>1262.5871883017794</v>
      </c>
      <c r="X26" s="229">
        <v>1256.6160791018781</v>
      </c>
      <c r="Y26" s="229">
        <v>1190.6944969864148</v>
      </c>
    </row>
    <row r="27" spans="1:25" ht="12" customHeight="1" x14ac:dyDescent="0.25">
      <c r="A27" s="39" t="s">
        <v>98</v>
      </c>
      <c r="B27" s="228">
        <f t="shared" ref="B27:Y27" si="3">SUM(B28:B37)</f>
        <v>4019.9479120191363</v>
      </c>
      <c r="C27" s="228">
        <f t="shared" si="3"/>
        <v>4016.7539647326626</v>
      </c>
      <c r="D27" s="228">
        <f t="shared" si="3"/>
        <v>4099.1172356844563</v>
      </c>
      <c r="E27" s="228">
        <f t="shared" si="3"/>
        <v>4108.139168309317</v>
      </c>
      <c r="F27" s="228">
        <f t="shared" si="3"/>
        <v>4291.1549356139203</v>
      </c>
      <c r="G27" s="228">
        <f t="shared" si="3"/>
        <v>4050.2222203276915</v>
      </c>
      <c r="H27" s="228">
        <f t="shared" si="3"/>
        <v>4270.4001923057904</v>
      </c>
      <c r="I27" s="228">
        <f t="shared" si="3"/>
        <v>4225.6977988187364</v>
      </c>
      <c r="J27" s="228">
        <f t="shared" si="3"/>
        <v>3953.1333849720068</v>
      </c>
      <c r="K27" s="228">
        <f t="shared" si="3"/>
        <v>3272.4184578941181</v>
      </c>
      <c r="L27" s="228">
        <f t="shared" si="3"/>
        <v>3720.7726640715005</v>
      </c>
      <c r="M27" s="228">
        <f t="shared" si="3"/>
        <v>3575.0252243108007</v>
      </c>
      <c r="N27" s="228">
        <f t="shared" si="3"/>
        <v>3374.8333171916979</v>
      </c>
      <c r="O27" s="228">
        <f t="shared" si="3"/>
        <v>3445.9093593636553</v>
      </c>
      <c r="P27" s="228">
        <f t="shared" si="3"/>
        <v>3396.1527742373937</v>
      </c>
      <c r="Q27" s="228">
        <f t="shared" si="3"/>
        <v>3333.0467902289033</v>
      </c>
      <c r="R27" s="228">
        <f t="shared" si="3"/>
        <v>3349.0596636922864</v>
      </c>
      <c r="S27" s="228">
        <f t="shared" si="3"/>
        <v>3377.3439207024394</v>
      </c>
      <c r="T27" s="228">
        <f t="shared" si="3"/>
        <v>3441.8768761649917</v>
      </c>
      <c r="U27" s="228">
        <f t="shared" si="3"/>
        <v>3364.7341252922552</v>
      </c>
      <c r="V27" s="228">
        <f t="shared" si="3"/>
        <v>3156.6899175815088</v>
      </c>
      <c r="W27" s="228">
        <f t="shared" si="3"/>
        <v>3316.608091283033</v>
      </c>
      <c r="X27" s="228">
        <f t="shared" si="3"/>
        <v>3082.220453068112</v>
      </c>
      <c r="Y27" s="228">
        <f t="shared" si="3"/>
        <v>2883.6788871580266</v>
      </c>
    </row>
    <row r="28" spans="1:25" ht="12" customHeight="1" x14ac:dyDescent="0.25">
      <c r="A28" s="18" t="s">
        <v>28</v>
      </c>
      <c r="B28" s="230">
        <v>163.64063294203481</v>
      </c>
      <c r="C28" s="230">
        <v>186.22187808509085</v>
      </c>
      <c r="D28" s="230">
        <v>170.3727080719122</v>
      </c>
      <c r="E28" s="230">
        <v>171.26333711844694</v>
      </c>
      <c r="F28" s="230">
        <v>168.57878714479642</v>
      </c>
      <c r="G28" s="230">
        <v>174.34168420093675</v>
      </c>
      <c r="H28" s="230">
        <v>143.20234445570827</v>
      </c>
      <c r="I28" s="230">
        <v>151.37734172683093</v>
      </c>
      <c r="J28" s="230">
        <v>160.36914586435728</v>
      </c>
      <c r="K28" s="230">
        <v>87.731041367402469</v>
      </c>
      <c r="L28" s="230">
        <v>108.4176091903754</v>
      </c>
      <c r="M28" s="230">
        <v>108.04546226351229</v>
      </c>
      <c r="N28" s="230">
        <v>72.617860371892732</v>
      </c>
      <c r="O28" s="230">
        <v>64.375092964231612</v>
      </c>
      <c r="P28" s="230">
        <v>69.440423759423254</v>
      </c>
      <c r="Q28" s="230">
        <v>55.025542739554595</v>
      </c>
      <c r="R28" s="230">
        <v>56.003308021698132</v>
      </c>
      <c r="S28" s="230">
        <v>58.674951990448619</v>
      </c>
      <c r="T28" s="230">
        <v>57.984342048168628</v>
      </c>
      <c r="U28" s="230">
        <v>50.260732482710523</v>
      </c>
      <c r="V28" s="230">
        <v>39.136324317477914</v>
      </c>
      <c r="W28" s="230">
        <v>43.694735666171937</v>
      </c>
      <c r="X28" s="230">
        <v>49.747573430874453</v>
      </c>
      <c r="Y28" s="230">
        <v>26.222062997999984</v>
      </c>
    </row>
    <row r="29" spans="1:25" ht="12" customHeight="1" x14ac:dyDescent="0.25">
      <c r="A29" s="18" t="s">
        <v>42</v>
      </c>
      <c r="B29" s="230">
        <v>105.6725709372313</v>
      </c>
      <c r="C29" s="230">
        <v>87.47730008598451</v>
      </c>
      <c r="D29" s="230">
        <v>101.4736887360275</v>
      </c>
      <c r="E29" s="230">
        <v>102.1735167669819</v>
      </c>
      <c r="F29" s="230">
        <v>109.8715391229579</v>
      </c>
      <c r="G29" s="230">
        <v>110.57128116938949</v>
      </c>
      <c r="H29" s="230">
        <v>103.5731728288908</v>
      </c>
      <c r="I29" s="230">
        <v>96.574978503869289</v>
      </c>
      <c r="J29" s="230">
        <v>94.475494411006011</v>
      </c>
      <c r="K29" s="230">
        <v>79.779277730008587</v>
      </c>
      <c r="L29" s="230">
        <v>95.875150472914868</v>
      </c>
      <c r="M29" s="230">
        <v>99.374204643164219</v>
      </c>
      <c r="N29" s="230">
        <v>14.69621668099742</v>
      </c>
      <c r="O29" s="230">
        <v>21.694411006018921</v>
      </c>
      <c r="P29" s="230">
        <v>22.394153052450559</v>
      </c>
      <c r="Q29" s="230">
        <v>20.994582975064489</v>
      </c>
      <c r="R29" s="230">
        <v>24.493637145313841</v>
      </c>
      <c r="S29" s="230">
        <v>23.793809114359409</v>
      </c>
      <c r="T29" s="230">
        <v>27.292949269131551</v>
      </c>
      <c r="U29" s="230">
        <v>26.59312123817713</v>
      </c>
      <c r="V29" s="230">
        <v>27.292949269131551</v>
      </c>
      <c r="W29" s="230">
        <v>25.893293207222701</v>
      </c>
      <c r="X29" s="230">
        <v>24.493637145313841</v>
      </c>
      <c r="Y29" s="230">
        <v>25.193465176268269</v>
      </c>
    </row>
    <row r="30" spans="1:25" ht="12" customHeight="1" x14ac:dyDescent="0.25">
      <c r="A30" s="18" t="s">
        <v>31</v>
      </c>
      <c r="B30" s="230">
        <v>167.39813215960214</v>
      </c>
      <c r="C30" s="230">
        <v>169.25580520831483</v>
      </c>
      <c r="D30" s="230">
        <v>163.37044718144324</v>
      </c>
      <c r="E30" s="230">
        <v>171.63832326000116</v>
      </c>
      <c r="F30" s="230">
        <v>178.93452391084597</v>
      </c>
      <c r="G30" s="230">
        <v>192.7350037063058</v>
      </c>
      <c r="H30" s="230">
        <v>195.82770752214947</v>
      </c>
      <c r="I30" s="230">
        <v>196.18324382287244</v>
      </c>
      <c r="J30" s="230">
        <v>209.84845554714923</v>
      </c>
      <c r="K30" s="230">
        <v>174.69785559681461</v>
      </c>
      <c r="L30" s="230">
        <v>206.48143734188619</v>
      </c>
      <c r="M30" s="230">
        <v>202.3900397834222</v>
      </c>
      <c r="N30" s="230">
        <v>209.2607310367556</v>
      </c>
      <c r="O30" s="230">
        <v>274.99218645255928</v>
      </c>
      <c r="P30" s="230">
        <v>283.92598191455011</v>
      </c>
      <c r="Q30" s="230">
        <v>288.46303729095223</v>
      </c>
      <c r="R30" s="230">
        <v>291.88682093227226</v>
      </c>
      <c r="S30" s="230">
        <v>281.18244322079642</v>
      </c>
      <c r="T30" s="230">
        <v>292.45428505690734</v>
      </c>
      <c r="U30" s="230">
        <v>207.95009801396958</v>
      </c>
      <c r="V30" s="230">
        <v>184.76947252519579</v>
      </c>
      <c r="W30" s="230">
        <v>207.71589145922789</v>
      </c>
      <c r="X30" s="230">
        <v>204.25690165287284</v>
      </c>
      <c r="Y30" s="230">
        <v>164.62396844577529</v>
      </c>
    </row>
    <row r="31" spans="1:25" ht="12" customHeight="1" x14ac:dyDescent="0.25">
      <c r="A31" s="18" t="s">
        <v>82</v>
      </c>
      <c r="B31" s="230">
        <v>349.34707147565433</v>
      </c>
      <c r="C31" s="230">
        <v>352.3081262313321</v>
      </c>
      <c r="D31" s="230">
        <v>366.29358752657066</v>
      </c>
      <c r="E31" s="230">
        <v>375.01374005973821</v>
      </c>
      <c r="F31" s="230">
        <v>387.2082043787675</v>
      </c>
      <c r="G31" s="230">
        <v>370.27280327097503</v>
      </c>
      <c r="H31" s="230">
        <v>359.64440930782484</v>
      </c>
      <c r="I31" s="230">
        <v>420.46403409769471</v>
      </c>
      <c r="J31" s="230">
        <v>422.77202811807308</v>
      </c>
      <c r="K31" s="230">
        <v>414.78651601694611</v>
      </c>
      <c r="L31" s="230">
        <v>425.65361316587132</v>
      </c>
      <c r="M31" s="230">
        <v>419.18571640001153</v>
      </c>
      <c r="N31" s="230">
        <v>415.73009762597025</v>
      </c>
      <c r="O31" s="230">
        <v>422.46351009266726</v>
      </c>
      <c r="P31" s="230">
        <v>404.2522634035451</v>
      </c>
      <c r="Q31" s="230">
        <v>370.81637918372485</v>
      </c>
      <c r="R31" s="230">
        <v>367.91226782943113</v>
      </c>
      <c r="S31" s="230">
        <v>387.50583908561919</v>
      </c>
      <c r="T31" s="230">
        <v>386.68373571620583</v>
      </c>
      <c r="U31" s="230">
        <v>392.27024219704469</v>
      </c>
      <c r="V31" s="230">
        <v>379.44464687480041</v>
      </c>
      <c r="W31" s="230">
        <v>381.60191197239152</v>
      </c>
      <c r="X31" s="230">
        <v>386.68409084290994</v>
      </c>
      <c r="Y31" s="230">
        <v>372.3917035224855</v>
      </c>
    </row>
    <row r="32" spans="1:25" ht="12" customHeight="1" x14ac:dyDescent="0.25">
      <c r="A32" s="18" t="s">
        <v>32</v>
      </c>
      <c r="B32" s="230">
        <v>232.33561281242265</v>
      </c>
      <c r="C32" s="230">
        <v>270.40405398973434</v>
      </c>
      <c r="D32" s="230">
        <v>239.31200396880257</v>
      </c>
      <c r="E32" s="230">
        <v>216.03830742390352</v>
      </c>
      <c r="F32" s="230">
        <v>241.75617473665972</v>
      </c>
      <c r="G32" s="230">
        <v>205.16901358366857</v>
      </c>
      <c r="H32" s="230">
        <v>194.85707323089815</v>
      </c>
      <c r="I32" s="230">
        <v>169.67883381369563</v>
      </c>
      <c r="J32" s="230">
        <v>122.37271371028777</v>
      </c>
      <c r="K32" s="230">
        <v>90.066960002013232</v>
      </c>
      <c r="L32" s="230">
        <v>104.47199209071417</v>
      </c>
      <c r="M32" s="230">
        <v>89.360976278816821</v>
      </c>
      <c r="N32" s="230">
        <v>84.563116077305182</v>
      </c>
      <c r="O32" s="230">
        <v>73.485199752652065</v>
      </c>
      <c r="P32" s="230">
        <v>65.45705121135417</v>
      </c>
      <c r="Q32" s="230">
        <v>59.583751905862428</v>
      </c>
      <c r="R32" s="230">
        <v>50.290327362480582</v>
      </c>
      <c r="S32" s="230">
        <v>43.166262634424996</v>
      </c>
      <c r="T32" s="230">
        <v>37.818726984115457</v>
      </c>
      <c r="U32" s="230">
        <v>29.928103612468021</v>
      </c>
      <c r="V32" s="230">
        <v>30.10902518958153</v>
      </c>
      <c r="W32" s="230">
        <v>27.298658055126282</v>
      </c>
      <c r="X32" s="230">
        <v>21.33892069134842</v>
      </c>
      <c r="Y32" s="230">
        <v>19.515712430138848</v>
      </c>
    </row>
    <row r="33" spans="1:25" ht="12" customHeight="1" x14ac:dyDescent="0.25">
      <c r="A33" s="18" t="s">
        <v>33</v>
      </c>
      <c r="B33" s="230">
        <v>31.820122142523552</v>
      </c>
      <c r="C33" s="230">
        <v>19.739442581193465</v>
      </c>
      <c r="D33" s="230">
        <v>40.57555345818173</v>
      </c>
      <c r="E33" s="230">
        <v>46.807657777318596</v>
      </c>
      <c r="F33" s="230">
        <v>57.247345545760226</v>
      </c>
      <c r="G33" s="230">
        <v>52.57301110960492</v>
      </c>
      <c r="H33" s="230">
        <v>53.091786523061458</v>
      </c>
      <c r="I33" s="230">
        <v>48.870547797499597</v>
      </c>
      <c r="J33" s="230">
        <v>42.667444845802066</v>
      </c>
      <c r="K33" s="230">
        <v>34.704022003273437</v>
      </c>
      <c r="L33" s="230">
        <v>41.126973684052075</v>
      </c>
      <c r="M33" s="230">
        <v>52.151412735223843</v>
      </c>
      <c r="N33" s="230">
        <v>59.911134794021592</v>
      </c>
      <c r="O33" s="230">
        <v>56.650824387790479</v>
      </c>
      <c r="P33" s="230">
        <v>53.017668475820258</v>
      </c>
      <c r="Q33" s="230">
        <v>50.853644077693531</v>
      </c>
      <c r="R33" s="230">
        <v>57.959493493633076</v>
      </c>
      <c r="S33" s="230">
        <v>59.080526117442673</v>
      </c>
      <c r="T33" s="230">
        <v>57.757415251055022</v>
      </c>
      <c r="U33" s="230">
        <v>61.049355627662308</v>
      </c>
      <c r="V33" s="230">
        <v>61.068275202448774</v>
      </c>
      <c r="W33" s="230">
        <v>57.070318667331861</v>
      </c>
      <c r="X33" s="230">
        <v>54.782272470600972</v>
      </c>
      <c r="Y33" s="230">
        <v>42.129061477544838</v>
      </c>
    </row>
    <row r="34" spans="1:25" ht="12" customHeight="1" x14ac:dyDescent="0.25">
      <c r="A34" s="18" t="s">
        <v>73</v>
      </c>
      <c r="B34" s="230">
        <v>176.62478771449673</v>
      </c>
      <c r="C34" s="230">
        <v>174.04311629980441</v>
      </c>
      <c r="D34" s="230">
        <v>160.3104473230369</v>
      </c>
      <c r="E34" s="230">
        <v>167.65699769609512</v>
      </c>
      <c r="F34" s="230">
        <v>160.95895453820049</v>
      </c>
      <c r="G34" s="230">
        <v>159.48501386627538</v>
      </c>
      <c r="H34" s="230">
        <v>169.39531380769381</v>
      </c>
      <c r="I34" s="230">
        <v>188.88880315613721</v>
      </c>
      <c r="J34" s="230">
        <v>180.93157282417258</v>
      </c>
      <c r="K34" s="230">
        <v>139.0576966587318</v>
      </c>
      <c r="L34" s="230">
        <v>149.42408674423677</v>
      </c>
      <c r="M34" s="230">
        <v>149.17347027833392</v>
      </c>
      <c r="N34" s="230">
        <v>128.31607607308894</v>
      </c>
      <c r="O34" s="230">
        <v>120.87337338527635</v>
      </c>
      <c r="P34" s="230">
        <v>120.44476068545077</v>
      </c>
      <c r="Q34" s="230">
        <v>121.11300559010652</v>
      </c>
      <c r="R34" s="230">
        <v>125.99397090244941</v>
      </c>
      <c r="S34" s="230">
        <v>142.67935910428241</v>
      </c>
      <c r="T34" s="230">
        <v>162.34022306997923</v>
      </c>
      <c r="U34" s="230">
        <v>234.85231306834481</v>
      </c>
      <c r="V34" s="230">
        <v>235.76577158493711</v>
      </c>
      <c r="W34" s="230">
        <v>246.08918650701116</v>
      </c>
      <c r="X34" s="230">
        <v>222.26142893153514</v>
      </c>
      <c r="Y34" s="230">
        <v>235.64584549874968</v>
      </c>
    </row>
    <row r="35" spans="1:25" ht="12" customHeight="1" x14ac:dyDescent="0.25">
      <c r="A35" s="18" t="s">
        <v>36</v>
      </c>
      <c r="B35" s="230">
        <v>162.2886568039921</v>
      </c>
      <c r="C35" s="230">
        <v>146.1153109192164</v>
      </c>
      <c r="D35" s="230">
        <v>165.46445133962771</v>
      </c>
      <c r="E35" s="230">
        <v>118.01130991168532</v>
      </c>
      <c r="F35" s="230">
        <v>122.63112187777527</v>
      </c>
      <c r="G35" s="230">
        <v>118.70426120625446</v>
      </c>
      <c r="H35" s="230">
        <v>107.78163524924936</v>
      </c>
      <c r="I35" s="230">
        <v>106.74428492246048</v>
      </c>
      <c r="J35" s="230">
        <v>93.624652179187464</v>
      </c>
      <c r="K35" s="230">
        <v>67.783640194538236</v>
      </c>
      <c r="L35" s="230">
        <v>142.82271399895728</v>
      </c>
      <c r="M35" s="230">
        <v>110.86111759399371</v>
      </c>
      <c r="N35" s="230">
        <v>98.758507562336007</v>
      </c>
      <c r="O35" s="230">
        <v>98.229966508232351</v>
      </c>
      <c r="P35" s="230">
        <v>101.42424403039803</v>
      </c>
      <c r="Q35" s="230">
        <v>105.86283338994669</v>
      </c>
      <c r="R35" s="230">
        <v>111.53166833585898</v>
      </c>
      <c r="S35" s="230">
        <v>89.200334353350868</v>
      </c>
      <c r="T35" s="230">
        <v>113.82334256998961</v>
      </c>
      <c r="U35" s="230">
        <v>112.65514541479445</v>
      </c>
      <c r="V35" s="230">
        <v>100.4476476817844</v>
      </c>
      <c r="W35" s="230">
        <v>112.86956543815103</v>
      </c>
      <c r="X35" s="230">
        <v>100.13801790486752</v>
      </c>
      <c r="Y35" s="230">
        <v>97.118255927163119</v>
      </c>
    </row>
    <row r="36" spans="1:25" ht="12" customHeight="1" x14ac:dyDescent="0.25">
      <c r="A36" s="18" t="s">
        <v>38</v>
      </c>
      <c r="B36" s="230">
        <v>3.3503284307794274</v>
      </c>
      <c r="C36" s="230">
        <v>4.2983236807103822</v>
      </c>
      <c r="D36" s="230">
        <v>3.630016296886879</v>
      </c>
      <c r="E36" s="230">
        <v>3.9384465055286455</v>
      </c>
      <c r="F36" s="230">
        <v>4.0279195100183642</v>
      </c>
      <c r="G36" s="230">
        <v>3.3901497854144509</v>
      </c>
      <c r="H36" s="230">
        <v>3.7968958407341233</v>
      </c>
      <c r="I36" s="230">
        <v>2.2591897019333373</v>
      </c>
      <c r="J36" s="230">
        <v>9.6080625175336536</v>
      </c>
      <c r="K36" s="230">
        <v>8.0408280450569691</v>
      </c>
      <c r="L36" s="230">
        <v>12.944894755797122</v>
      </c>
      <c r="M36" s="230">
        <v>16.803580564644562</v>
      </c>
      <c r="N36" s="230">
        <v>22.631452394211919</v>
      </c>
      <c r="O36" s="230">
        <v>33.934107838441832</v>
      </c>
      <c r="P36" s="230">
        <v>34.64937477040894</v>
      </c>
      <c r="Q36" s="230">
        <v>35.200653572319425</v>
      </c>
      <c r="R36" s="230">
        <v>42.999115778726264</v>
      </c>
      <c r="S36" s="230">
        <v>44.180982913771004</v>
      </c>
      <c r="T36" s="230">
        <v>40.398745457744099</v>
      </c>
      <c r="U36" s="230">
        <v>36.729786927047826</v>
      </c>
      <c r="V36" s="230">
        <v>39.237097314499351</v>
      </c>
      <c r="W36" s="230">
        <v>38.116504411484129</v>
      </c>
      <c r="X36" s="230">
        <v>39.78662124903849</v>
      </c>
      <c r="Y36" s="230">
        <v>34.856853002465414</v>
      </c>
    </row>
    <row r="37" spans="1:25" ht="12" customHeight="1" x14ac:dyDescent="0.25">
      <c r="A37" s="47" t="s">
        <v>40</v>
      </c>
      <c r="B37" s="231">
        <v>2627.4699966003991</v>
      </c>
      <c r="C37" s="231">
        <v>2606.8906076512812</v>
      </c>
      <c r="D37" s="231">
        <v>2688.3143317819672</v>
      </c>
      <c r="E37" s="231">
        <v>2735.5975317896173</v>
      </c>
      <c r="F37" s="231">
        <v>2859.9403648481389</v>
      </c>
      <c r="G37" s="231">
        <v>2662.9799984288666</v>
      </c>
      <c r="H37" s="231">
        <v>2939.2298535395803</v>
      </c>
      <c r="I37" s="231">
        <v>2844.6565412757427</v>
      </c>
      <c r="J37" s="231">
        <v>2616.463814954438</v>
      </c>
      <c r="K37" s="231">
        <v>2175.7706202793324</v>
      </c>
      <c r="L37" s="231">
        <v>2433.5541926266951</v>
      </c>
      <c r="M37" s="231">
        <v>2327.6792437696777</v>
      </c>
      <c r="N37" s="231">
        <v>2268.3481245751182</v>
      </c>
      <c r="O37" s="231">
        <v>2279.2106869757849</v>
      </c>
      <c r="P37" s="231">
        <v>2241.1468529339922</v>
      </c>
      <c r="Q37" s="231">
        <v>2225.1333595036785</v>
      </c>
      <c r="R37" s="231">
        <v>2219.9890538904224</v>
      </c>
      <c r="S37" s="231">
        <v>2247.8794121679434</v>
      </c>
      <c r="T37" s="231">
        <v>2265.323110741695</v>
      </c>
      <c r="U37" s="231">
        <v>2212.445226710036</v>
      </c>
      <c r="V37" s="231">
        <v>2059.4187076216517</v>
      </c>
      <c r="W37" s="231">
        <v>2176.2580258989146</v>
      </c>
      <c r="X37" s="231">
        <v>1978.7309887487506</v>
      </c>
      <c r="Y37" s="231">
        <v>1865.9819586794354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0.99999999999999989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1.0000000000000002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7.0037684558933826E-3</v>
      </c>
      <c r="C42" s="233">
        <f t="shared" si="5"/>
        <v>7.1208651229029193E-3</v>
      </c>
      <c r="D42" s="233">
        <f t="shared" si="5"/>
        <v>6.9578761296402534E-3</v>
      </c>
      <c r="E42" s="233">
        <f t="shared" si="5"/>
        <v>6.9442261713272809E-3</v>
      </c>
      <c r="F42" s="233">
        <f t="shared" si="5"/>
        <v>6.9157130796612598E-3</v>
      </c>
      <c r="G42" s="233">
        <f t="shared" si="5"/>
        <v>7.0618794177230637E-3</v>
      </c>
      <c r="H42" s="233">
        <f t="shared" si="5"/>
        <v>6.9660906818551577E-3</v>
      </c>
      <c r="I42" s="233">
        <f t="shared" si="5"/>
        <v>7.5218948021817779E-3</v>
      </c>
      <c r="J42" s="233">
        <f t="shared" si="5"/>
        <v>7.6211720849287609E-3</v>
      </c>
      <c r="K42" s="233">
        <f t="shared" si="5"/>
        <v>7.8299860701139205E-3</v>
      </c>
      <c r="L42" s="233">
        <f t="shared" si="5"/>
        <v>7.7678311931942828E-3</v>
      </c>
      <c r="M42" s="233">
        <f t="shared" si="5"/>
        <v>7.8336071160478322E-3</v>
      </c>
      <c r="N42" s="233">
        <f t="shared" si="5"/>
        <v>8.0835486810437521E-3</v>
      </c>
      <c r="O42" s="233">
        <f t="shared" si="5"/>
        <v>8.1938529465084425E-3</v>
      </c>
      <c r="P42" s="233">
        <f t="shared" si="5"/>
        <v>8.283330606645295E-3</v>
      </c>
      <c r="Q42" s="233">
        <f t="shared" si="5"/>
        <v>8.1964239238638131E-3</v>
      </c>
      <c r="R42" s="233">
        <f t="shared" si="5"/>
        <v>8.5740319342542115E-3</v>
      </c>
      <c r="S42" s="233">
        <f t="shared" si="5"/>
        <v>8.2182325527018988E-3</v>
      </c>
      <c r="T42" s="233">
        <f t="shared" si="5"/>
        <v>8.2151926189896474E-3</v>
      </c>
      <c r="U42" s="233">
        <f t="shared" si="5"/>
        <v>8.1551013548202302E-3</v>
      </c>
      <c r="V42" s="233">
        <f t="shared" si="5"/>
        <v>8.4087558484500224E-3</v>
      </c>
      <c r="W42" s="233">
        <f t="shared" si="5"/>
        <v>8.439585533097713E-3</v>
      </c>
      <c r="X42" s="233">
        <f t="shared" si="5"/>
        <v>8.7081674625341266E-3</v>
      </c>
      <c r="Y42" s="233">
        <f t="shared" si="5"/>
        <v>8.7705244512612732E-3</v>
      </c>
    </row>
    <row r="43" spans="1:25" ht="12" customHeight="1" x14ac:dyDescent="0.25">
      <c r="A43" s="173" t="s">
        <v>92</v>
      </c>
      <c r="B43" s="233">
        <f t="shared" ref="B43:Y43" si="6">IF(B7=0,0,B7/B$5)</f>
        <v>1.2606697339463039E-2</v>
      </c>
      <c r="C43" s="233">
        <f t="shared" si="6"/>
        <v>1.2829899167467481E-2</v>
      </c>
      <c r="D43" s="233">
        <f t="shared" si="6"/>
        <v>1.2592204461744774E-2</v>
      </c>
      <c r="E43" s="233">
        <f t="shared" si="6"/>
        <v>1.2729365755404556E-2</v>
      </c>
      <c r="F43" s="233">
        <f t="shared" si="6"/>
        <v>1.2693440247210966E-2</v>
      </c>
      <c r="G43" s="233">
        <f t="shared" si="6"/>
        <v>1.3003775386973171E-2</v>
      </c>
      <c r="H43" s="233">
        <f t="shared" si="6"/>
        <v>1.2448649016812148E-2</v>
      </c>
      <c r="I43" s="233">
        <f t="shared" si="6"/>
        <v>1.3573318587974679E-2</v>
      </c>
      <c r="J43" s="233">
        <f t="shared" si="6"/>
        <v>1.3553795427980441E-2</v>
      </c>
      <c r="K43" s="233">
        <f t="shared" si="6"/>
        <v>1.3931965994222341E-2</v>
      </c>
      <c r="L43" s="233">
        <f t="shared" si="6"/>
        <v>1.3466661831723353E-2</v>
      </c>
      <c r="M43" s="233">
        <f t="shared" si="6"/>
        <v>1.391642025413615E-2</v>
      </c>
      <c r="N43" s="233">
        <f t="shared" si="6"/>
        <v>1.3827114227143136E-2</v>
      </c>
      <c r="O43" s="233">
        <f t="shared" si="6"/>
        <v>1.4491594736761145E-2</v>
      </c>
      <c r="P43" s="233">
        <f t="shared" si="6"/>
        <v>1.4484777061841494E-2</v>
      </c>
      <c r="Q43" s="233">
        <f t="shared" si="6"/>
        <v>1.4498744657867777E-2</v>
      </c>
      <c r="R43" s="233">
        <f t="shared" si="6"/>
        <v>1.4800282231396599E-2</v>
      </c>
      <c r="S43" s="233">
        <f t="shared" si="6"/>
        <v>1.4252628619519701E-2</v>
      </c>
      <c r="T43" s="233">
        <f t="shared" si="6"/>
        <v>1.4526108407349241E-2</v>
      </c>
      <c r="U43" s="233">
        <f t="shared" si="6"/>
        <v>1.4242676140427067E-2</v>
      </c>
      <c r="V43" s="233">
        <f t="shared" si="6"/>
        <v>1.4505086009742048E-2</v>
      </c>
      <c r="W43" s="233">
        <f t="shared" si="6"/>
        <v>1.4592870668361803E-2</v>
      </c>
      <c r="X43" s="233">
        <f t="shared" si="6"/>
        <v>1.4877773086961232E-2</v>
      </c>
      <c r="Y43" s="233">
        <f t="shared" si="6"/>
        <v>1.5309434456080595E-2</v>
      </c>
    </row>
    <row r="44" spans="1:25" ht="12" customHeight="1" x14ac:dyDescent="0.25">
      <c r="A44" s="173" t="s">
        <v>93</v>
      </c>
      <c r="B44" s="233">
        <f t="shared" ref="B44:Y44" si="7">IF(B8=0,0,B8/B$5)</f>
        <v>3.3843943506412406E-2</v>
      </c>
      <c r="C44" s="233">
        <f t="shared" si="7"/>
        <v>3.3889835117162231E-2</v>
      </c>
      <c r="D44" s="233">
        <f t="shared" si="7"/>
        <v>3.3163582860746874E-2</v>
      </c>
      <c r="E44" s="233">
        <f t="shared" si="7"/>
        <v>3.322030810766094E-2</v>
      </c>
      <c r="F44" s="233">
        <f t="shared" si="7"/>
        <v>3.3247258155568789E-2</v>
      </c>
      <c r="G44" s="233">
        <f t="shared" si="7"/>
        <v>3.3405038734213771E-2</v>
      </c>
      <c r="H44" s="233">
        <f t="shared" si="7"/>
        <v>3.3346935056352368E-2</v>
      </c>
      <c r="I44" s="233">
        <f t="shared" si="7"/>
        <v>3.6284185161128628E-2</v>
      </c>
      <c r="J44" s="233">
        <f t="shared" si="7"/>
        <v>3.6014979797022513E-2</v>
      </c>
      <c r="K44" s="233">
        <f t="shared" si="7"/>
        <v>3.5880121590056803E-2</v>
      </c>
      <c r="L44" s="233">
        <f t="shared" si="7"/>
        <v>3.5683439910212285E-2</v>
      </c>
      <c r="M44" s="233">
        <f t="shared" si="7"/>
        <v>3.6475362325265985E-2</v>
      </c>
      <c r="N44" s="233">
        <f t="shared" si="7"/>
        <v>3.6397892385970188E-2</v>
      </c>
      <c r="O44" s="233">
        <f t="shared" si="7"/>
        <v>3.7493076987183516E-2</v>
      </c>
      <c r="P44" s="233">
        <f t="shared" si="7"/>
        <v>3.7651630571943734E-2</v>
      </c>
      <c r="Q44" s="233">
        <f t="shared" si="7"/>
        <v>3.7749821270025755E-2</v>
      </c>
      <c r="R44" s="233">
        <f t="shared" si="7"/>
        <v>3.8382886142548499E-2</v>
      </c>
      <c r="S44" s="233">
        <f t="shared" si="7"/>
        <v>3.7816607969361732E-2</v>
      </c>
      <c r="T44" s="233">
        <f t="shared" si="7"/>
        <v>3.8257213366807333E-2</v>
      </c>
      <c r="U44" s="233">
        <f t="shared" si="7"/>
        <v>3.8005030308508672E-2</v>
      </c>
      <c r="V44" s="233">
        <f t="shared" si="7"/>
        <v>3.8399302892252178E-2</v>
      </c>
      <c r="W44" s="233">
        <f t="shared" si="7"/>
        <v>3.839512654201107E-2</v>
      </c>
      <c r="X44" s="233">
        <f t="shared" si="7"/>
        <v>3.8237928376545043E-2</v>
      </c>
      <c r="Y44" s="233">
        <f t="shared" si="7"/>
        <v>3.8906921069874367E-2</v>
      </c>
    </row>
    <row r="45" spans="1:25" ht="12" customHeight="1" x14ac:dyDescent="0.25">
      <c r="A45" s="173" t="s">
        <v>94</v>
      </c>
      <c r="B45" s="233">
        <f t="shared" ref="B45:Y45" si="8">IF(B9=0,0,B9/B$5)</f>
        <v>2.8065306079718511E-2</v>
      </c>
      <c r="C45" s="233">
        <f t="shared" si="8"/>
        <v>2.8373346741253445E-2</v>
      </c>
      <c r="D45" s="233">
        <f t="shared" si="8"/>
        <v>2.7768062811344266E-2</v>
      </c>
      <c r="E45" s="233">
        <f t="shared" si="8"/>
        <v>2.8107076592252277E-2</v>
      </c>
      <c r="F45" s="233">
        <f t="shared" si="8"/>
        <v>2.8059865419659519E-2</v>
      </c>
      <c r="G45" s="233">
        <f t="shared" si="8"/>
        <v>2.8496876990242583E-2</v>
      </c>
      <c r="H45" s="233">
        <f t="shared" si="8"/>
        <v>2.7709236511836714E-2</v>
      </c>
      <c r="I45" s="233">
        <f t="shared" si="8"/>
        <v>3.0441214041165014E-2</v>
      </c>
      <c r="J45" s="233">
        <f t="shared" si="8"/>
        <v>2.9824475932268054E-2</v>
      </c>
      <c r="K45" s="233">
        <f t="shared" si="8"/>
        <v>3.0843410760589031E-2</v>
      </c>
      <c r="L45" s="233">
        <f t="shared" si="8"/>
        <v>2.9497245624822494E-2</v>
      </c>
      <c r="M45" s="233">
        <f t="shared" si="8"/>
        <v>3.0886702820553523E-2</v>
      </c>
      <c r="N45" s="233">
        <f t="shared" si="8"/>
        <v>3.0314676278507539E-2</v>
      </c>
      <c r="O45" s="233">
        <f t="shared" si="8"/>
        <v>3.1506632285451121E-2</v>
      </c>
      <c r="P45" s="233">
        <f t="shared" si="8"/>
        <v>3.1026293842191917E-2</v>
      </c>
      <c r="Q45" s="233">
        <f t="shared" si="8"/>
        <v>3.1105678598068027E-2</v>
      </c>
      <c r="R45" s="233">
        <f t="shared" si="8"/>
        <v>3.1591978591208693E-2</v>
      </c>
      <c r="S45" s="233">
        <f t="shared" si="8"/>
        <v>3.1279057429491754E-2</v>
      </c>
      <c r="T45" s="233">
        <f t="shared" si="8"/>
        <v>3.18536531519064E-2</v>
      </c>
      <c r="U45" s="233">
        <f t="shared" si="8"/>
        <v>3.1184827061262924E-2</v>
      </c>
      <c r="V45" s="233">
        <f t="shared" si="8"/>
        <v>3.1543662804859644E-2</v>
      </c>
      <c r="W45" s="233">
        <f t="shared" si="8"/>
        <v>3.1812686889364006E-2</v>
      </c>
      <c r="X45" s="233">
        <f t="shared" si="8"/>
        <v>3.2544570242110452E-2</v>
      </c>
      <c r="Y45" s="233">
        <f t="shared" si="8"/>
        <v>3.307011909974087E-2</v>
      </c>
    </row>
    <row r="46" spans="1:25" ht="12" customHeight="1" x14ac:dyDescent="0.25">
      <c r="A46" s="173" t="s">
        <v>95</v>
      </c>
      <c r="B46" s="233">
        <f t="shared" ref="B46:Y46" si="9">IF(B10=0,0,B10/B$5)</f>
        <v>1.392899524486488E-2</v>
      </c>
      <c r="C46" s="233">
        <f t="shared" si="9"/>
        <v>1.4144890882733014E-2</v>
      </c>
      <c r="D46" s="233">
        <f t="shared" si="9"/>
        <v>1.3841836178617331E-2</v>
      </c>
      <c r="E46" s="233">
        <f t="shared" si="9"/>
        <v>1.3807085030463311E-2</v>
      </c>
      <c r="F46" s="233">
        <f t="shared" si="9"/>
        <v>1.4131998166366844E-2</v>
      </c>
      <c r="G46" s="233">
        <f t="shared" si="9"/>
        <v>1.4120746902163235E-2</v>
      </c>
      <c r="H46" s="233">
        <f t="shared" si="9"/>
        <v>1.3843642387851419E-2</v>
      </c>
      <c r="I46" s="233">
        <f t="shared" si="9"/>
        <v>1.4462048383193754E-2</v>
      </c>
      <c r="J46" s="233">
        <f t="shared" si="9"/>
        <v>1.422459280314706E-2</v>
      </c>
      <c r="K46" s="233">
        <f t="shared" si="9"/>
        <v>1.4691116292515388E-2</v>
      </c>
      <c r="L46" s="233">
        <f t="shared" si="9"/>
        <v>1.4030490925380048E-2</v>
      </c>
      <c r="M46" s="233">
        <f t="shared" si="9"/>
        <v>1.4188704065250598E-2</v>
      </c>
      <c r="N46" s="233">
        <f t="shared" si="9"/>
        <v>1.4206000007838195E-2</v>
      </c>
      <c r="O46" s="233">
        <f t="shared" si="9"/>
        <v>1.4437246271173819E-2</v>
      </c>
      <c r="P46" s="233">
        <f t="shared" si="9"/>
        <v>1.4612384425026003E-2</v>
      </c>
      <c r="Q46" s="233">
        <f t="shared" si="9"/>
        <v>1.3898548968928405E-2</v>
      </c>
      <c r="R46" s="233">
        <f t="shared" si="9"/>
        <v>1.4739705984228904E-2</v>
      </c>
      <c r="S46" s="233">
        <f t="shared" si="9"/>
        <v>1.3738181255427152E-2</v>
      </c>
      <c r="T46" s="233">
        <f t="shared" si="9"/>
        <v>1.3917053555419256E-2</v>
      </c>
      <c r="U46" s="233">
        <f t="shared" si="9"/>
        <v>1.3467863891449348E-2</v>
      </c>
      <c r="V46" s="233">
        <f t="shared" si="9"/>
        <v>1.3910683492042327E-2</v>
      </c>
      <c r="W46" s="233">
        <f t="shared" si="9"/>
        <v>1.3831711489587555E-2</v>
      </c>
      <c r="X46" s="233">
        <f t="shared" si="9"/>
        <v>1.4193619919947666E-2</v>
      </c>
      <c r="Y46" s="233">
        <f t="shared" si="9"/>
        <v>1.4243564339067939E-2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0.55514914313464914</v>
      </c>
      <c r="C47" s="234">
        <f t="shared" si="10"/>
        <v>0.54540726640429971</v>
      </c>
      <c r="D47" s="234">
        <f t="shared" si="10"/>
        <v>0.55369699266542349</v>
      </c>
      <c r="E47" s="234">
        <f t="shared" si="10"/>
        <v>0.55228848060189295</v>
      </c>
      <c r="F47" s="234">
        <f t="shared" si="10"/>
        <v>0.54677809084803275</v>
      </c>
      <c r="G47" s="234">
        <f t="shared" si="10"/>
        <v>0.53980061109344468</v>
      </c>
      <c r="H47" s="234">
        <f t="shared" si="10"/>
        <v>0.55429482950027043</v>
      </c>
      <c r="I47" s="234">
        <f t="shared" si="10"/>
        <v>0.54226352853625215</v>
      </c>
      <c r="J47" s="234">
        <f t="shared" si="10"/>
        <v>0.54723185577621758</v>
      </c>
      <c r="K47" s="234">
        <f t="shared" si="10"/>
        <v>0.5477359874435006</v>
      </c>
      <c r="L47" s="234">
        <f t="shared" si="10"/>
        <v>0.55231257661087507</v>
      </c>
      <c r="M47" s="234">
        <f t="shared" si="10"/>
        <v>0.55678161452396513</v>
      </c>
      <c r="N47" s="234">
        <f t="shared" si="10"/>
        <v>0.56737808025284375</v>
      </c>
      <c r="O47" s="234">
        <f t="shared" si="10"/>
        <v>0.55834681420376731</v>
      </c>
      <c r="P47" s="234">
        <f t="shared" si="10"/>
        <v>0.56159284126606468</v>
      </c>
      <c r="Q47" s="234">
        <f t="shared" si="10"/>
        <v>0.56639429477290237</v>
      </c>
      <c r="R47" s="234">
        <f t="shared" si="10"/>
        <v>0.57297655248634849</v>
      </c>
      <c r="S47" s="234">
        <f t="shared" si="10"/>
        <v>0.5790508008012818</v>
      </c>
      <c r="T47" s="234">
        <f t="shared" si="10"/>
        <v>0.58141528276368126</v>
      </c>
      <c r="U47" s="234">
        <f t="shared" si="10"/>
        <v>0.58850605371022613</v>
      </c>
      <c r="V47" s="234">
        <f t="shared" si="10"/>
        <v>0.58548955473234832</v>
      </c>
      <c r="W47" s="234">
        <f t="shared" si="10"/>
        <v>0.58471449648660989</v>
      </c>
      <c r="X47" s="234">
        <f t="shared" si="10"/>
        <v>0.57485970556059718</v>
      </c>
      <c r="Y47" s="234">
        <f t="shared" si="10"/>
        <v>0.57937953683790311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0.34940214623899862</v>
      </c>
      <c r="C48" s="235">
        <f t="shared" si="11"/>
        <v>0.35823389656418125</v>
      </c>
      <c r="D48" s="235">
        <f t="shared" si="11"/>
        <v>0.35197944489248301</v>
      </c>
      <c r="E48" s="235">
        <f t="shared" si="11"/>
        <v>0.35290345774099863</v>
      </c>
      <c r="F48" s="235">
        <f t="shared" si="11"/>
        <v>0.35817363408349984</v>
      </c>
      <c r="G48" s="235">
        <f t="shared" si="11"/>
        <v>0.36411107147523947</v>
      </c>
      <c r="H48" s="235">
        <f t="shared" si="11"/>
        <v>0.35139061684502187</v>
      </c>
      <c r="I48" s="235">
        <f t="shared" si="11"/>
        <v>0.35545381048810404</v>
      </c>
      <c r="J48" s="235">
        <f t="shared" si="11"/>
        <v>0.35152912817843557</v>
      </c>
      <c r="K48" s="235">
        <f t="shared" si="11"/>
        <v>0.34908741184900194</v>
      </c>
      <c r="L48" s="235">
        <f t="shared" si="11"/>
        <v>0.34724175390379253</v>
      </c>
      <c r="M48" s="235">
        <f t="shared" si="11"/>
        <v>0.3399175888947808</v>
      </c>
      <c r="N48" s="235">
        <f t="shared" si="11"/>
        <v>0.32979268816665352</v>
      </c>
      <c r="O48" s="235">
        <f t="shared" si="11"/>
        <v>0.33553078256915475</v>
      </c>
      <c r="P48" s="235">
        <f t="shared" si="11"/>
        <v>0.33234874222628685</v>
      </c>
      <c r="Q48" s="235">
        <f t="shared" si="11"/>
        <v>0.32815648780834383</v>
      </c>
      <c r="R48" s="235">
        <f t="shared" si="11"/>
        <v>0.31893456263001468</v>
      </c>
      <c r="S48" s="235">
        <f t="shared" si="11"/>
        <v>0.31564449137221584</v>
      </c>
      <c r="T48" s="235">
        <f t="shared" si="11"/>
        <v>0.31181549613584686</v>
      </c>
      <c r="U48" s="235">
        <f t="shared" si="11"/>
        <v>0.30643844753330557</v>
      </c>
      <c r="V48" s="235">
        <f t="shared" si="11"/>
        <v>0.30774295422030534</v>
      </c>
      <c r="W48" s="235">
        <f t="shared" si="11"/>
        <v>0.30821352239096794</v>
      </c>
      <c r="X48" s="235">
        <f t="shared" si="11"/>
        <v>0.31657823535130442</v>
      </c>
      <c r="Y48" s="235">
        <f t="shared" si="11"/>
        <v>0.31031989974607199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FI: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6263.659181015284</v>
      </c>
      <c r="C5" s="223">
        <f t="shared" si="0"/>
        <v>6073.8415847509232</v>
      </c>
      <c r="D5" s="223">
        <f t="shared" si="0"/>
        <v>6277.8995220432835</v>
      </c>
      <c r="E5" s="223">
        <f t="shared" si="0"/>
        <v>6298.1516683404316</v>
      </c>
      <c r="F5" s="223">
        <f t="shared" si="0"/>
        <v>6491.4108093794966</v>
      </c>
      <c r="G5" s="223">
        <f t="shared" si="0"/>
        <v>6005.5424896920213</v>
      </c>
      <c r="H5" s="223">
        <f t="shared" si="0"/>
        <v>6663.0280271948113</v>
      </c>
      <c r="I5" s="223">
        <f t="shared" si="0"/>
        <v>6837.2887624799841</v>
      </c>
      <c r="J5" s="223">
        <f t="shared" si="0"/>
        <v>6480.2264630143836</v>
      </c>
      <c r="K5" s="223">
        <f t="shared" si="0"/>
        <v>5368.7123736457215</v>
      </c>
      <c r="L5" s="223">
        <f t="shared" si="0"/>
        <v>6142.2381507286009</v>
      </c>
      <c r="M5" s="223">
        <f t="shared" si="0"/>
        <v>6039.8669615354011</v>
      </c>
      <c r="N5" s="223">
        <f t="shared" si="0"/>
        <v>5884.3493843644983</v>
      </c>
      <c r="O5" s="223">
        <f t="shared" si="0"/>
        <v>5900.7482032851749</v>
      </c>
      <c r="P5" s="223">
        <f t="shared" si="0"/>
        <v>5846.0211823506561</v>
      </c>
      <c r="Q5" s="223">
        <f t="shared" si="0"/>
        <v>5824.1230449451723</v>
      </c>
      <c r="R5" s="223">
        <f t="shared" si="0"/>
        <v>6061.5984045458254</v>
      </c>
      <c r="S5" s="223">
        <f t="shared" si="0"/>
        <v>6249.4981962598995</v>
      </c>
      <c r="T5" s="223">
        <f t="shared" si="0"/>
        <v>6516.1996431286152</v>
      </c>
      <c r="U5" s="223">
        <f t="shared" si="0"/>
        <v>6497.6900866584656</v>
      </c>
      <c r="V5" s="223">
        <f t="shared" si="0"/>
        <v>6059.6553980797089</v>
      </c>
      <c r="W5" s="223">
        <f t="shared" si="0"/>
        <v>6417.3689942942456</v>
      </c>
      <c r="X5" s="223">
        <f t="shared" si="0"/>
        <v>5781.1983132039932</v>
      </c>
      <c r="Y5" s="223">
        <f t="shared" si="0"/>
        <v>5531.6344269513847</v>
      </c>
    </row>
    <row r="6" spans="1:25" ht="12" customHeight="1" x14ac:dyDescent="0.25">
      <c r="A6" s="173" t="s">
        <v>91</v>
      </c>
      <c r="B6" s="224">
        <v>36.083710661875585</v>
      </c>
      <c r="C6" s="224">
        <v>35.803691929024311</v>
      </c>
      <c r="D6" s="224">
        <v>36.336561316580003</v>
      </c>
      <c r="E6" s="224">
        <v>36.316103105070923</v>
      </c>
      <c r="F6" s="224">
        <v>37.25792086789307</v>
      </c>
      <c r="G6" s="224">
        <v>35.344894834984395</v>
      </c>
      <c r="H6" s="224">
        <v>38.285847776348731</v>
      </c>
      <c r="I6" s="224">
        <v>40.567566115593671</v>
      </c>
      <c r="J6" s="224">
        <v>38.886916727466655</v>
      </c>
      <c r="K6" s="224">
        <v>33.172722714598251</v>
      </c>
      <c r="L6" s="224">
        <v>37.7179834425826</v>
      </c>
      <c r="M6" s="224">
        <v>37.18285230233046</v>
      </c>
      <c r="N6" s="224">
        <v>37.337211433292694</v>
      </c>
      <c r="O6" s="224">
        <v>38.012919610371974</v>
      </c>
      <c r="P6" s="224">
        <v>38.293678546060704</v>
      </c>
      <c r="Q6" s="224">
        <v>37.574922880710432</v>
      </c>
      <c r="R6" s="224">
        <v>40.796247465203848</v>
      </c>
      <c r="S6" s="224">
        <v>40.30312791077597</v>
      </c>
      <c r="T6" s="224">
        <v>41.780476561920111</v>
      </c>
      <c r="U6" s="224">
        <v>41.448905771476575</v>
      </c>
      <c r="V6" s="224">
        <v>39.937154567748479</v>
      </c>
      <c r="W6" s="224">
        <v>42.205744048410374</v>
      </c>
      <c r="X6" s="224">
        <v>39.459681060162367</v>
      </c>
      <c r="Y6" s="224">
        <v>37.954617100809429</v>
      </c>
    </row>
    <row r="7" spans="1:25" ht="12" customHeight="1" x14ac:dyDescent="0.25">
      <c r="A7" s="173" t="s">
        <v>92</v>
      </c>
      <c r="B7" s="224">
        <v>16.558337000717508</v>
      </c>
      <c r="C7" s="224">
        <v>16.418484612509879</v>
      </c>
      <c r="D7" s="224">
        <v>16.749862822613082</v>
      </c>
      <c r="E7" s="224">
        <v>16.981958958929006</v>
      </c>
      <c r="F7" s="224">
        <v>17.480967692881528</v>
      </c>
      <c r="G7" s="224">
        <v>16.625325999840101</v>
      </c>
      <c r="H7" s="224">
        <v>17.464355914708829</v>
      </c>
      <c r="I7" s="224">
        <v>18.810041823555373</v>
      </c>
      <c r="J7" s="224">
        <v>17.842488639536569</v>
      </c>
      <c r="K7" s="224">
        <v>15.26701055694226</v>
      </c>
      <c r="L7" s="224">
        <v>16.883867515849822</v>
      </c>
      <c r="M7" s="224">
        <v>17.136644717668027</v>
      </c>
      <c r="N7" s="224">
        <v>16.610304041052789</v>
      </c>
      <c r="O7" s="224">
        <v>17.578064169364715</v>
      </c>
      <c r="P7" s="224">
        <v>17.517805293069671</v>
      </c>
      <c r="Q7" s="224">
        <v>17.430838618396301</v>
      </c>
      <c r="R7" s="224">
        <v>18.559890708289888</v>
      </c>
      <c r="S7" s="224">
        <v>18.442898631570312</v>
      </c>
      <c r="T7" s="224">
        <v>19.575466531168864</v>
      </c>
      <c r="U7" s="224">
        <v>19.053193203734473</v>
      </c>
      <c r="V7" s="224">
        <v>18.232148067409646</v>
      </c>
      <c r="W7" s="224">
        <v>19.352723578793309</v>
      </c>
      <c r="X7" s="224">
        <v>18.018678629909846</v>
      </c>
      <c r="Y7" s="224">
        <v>17.771847559188839</v>
      </c>
    </row>
    <row r="8" spans="1:25" ht="12" customHeight="1" x14ac:dyDescent="0.25">
      <c r="A8" s="173" t="s">
        <v>93</v>
      </c>
      <c r="B8" s="224">
        <v>247.38503825550697</v>
      </c>
      <c r="C8" s="224">
        <v>241.31031855066331</v>
      </c>
      <c r="D8" s="224">
        <v>245.37754688497594</v>
      </c>
      <c r="E8" s="224">
        <v>246.63600500595558</v>
      </c>
      <c r="F8" s="224">
        <v>254.39086731682048</v>
      </c>
      <c r="G8" s="224">
        <v>237.2917759838646</v>
      </c>
      <c r="H8" s="224">
        <v>260.93845227026259</v>
      </c>
      <c r="I8" s="224">
        <v>279.53534099713653</v>
      </c>
      <c r="J8" s="224">
        <v>262.86006953898732</v>
      </c>
      <c r="K8" s="224">
        <v>217.77220507894816</v>
      </c>
      <c r="L8" s="224">
        <v>248.15787387529997</v>
      </c>
      <c r="M8" s="224">
        <v>248.93014968194109</v>
      </c>
      <c r="N8" s="224">
        <v>242.18403980170598</v>
      </c>
      <c r="O8" s="224">
        <v>250.97624811867232</v>
      </c>
      <c r="P8" s="224">
        <v>251.03080952215561</v>
      </c>
      <c r="Q8" s="224">
        <v>250.19872684105223</v>
      </c>
      <c r="R8" s="224">
        <v>264.83842022349427</v>
      </c>
      <c r="S8" s="224">
        <v>268.91341721524458</v>
      </c>
      <c r="T8" s="224">
        <v>282.74915046694736</v>
      </c>
      <c r="U8" s="224">
        <v>281.37231417505819</v>
      </c>
      <c r="V8" s="224">
        <v>266.79793591119142</v>
      </c>
      <c r="W8" s="224">
        <v>280.95597501515465</v>
      </c>
      <c r="X8" s="224">
        <v>254.47413670565376</v>
      </c>
      <c r="Y8" s="224">
        <v>248.39310771248421</v>
      </c>
    </row>
    <row r="9" spans="1:25" ht="12" customHeight="1" x14ac:dyDescent="0.25">
      <c r="A9" s="173" t="s">
        <v>94</v>
      </c>
      <c r="B9" s="224">
        <v>143.98610993956453</v>
      </c>
      <c r="C9" s="224">
        <v>141.84549769514771</v>
      </c>
      <c r="D9" s="224">
        <v>144.29482368209352</v>
      </c>
      <c r="E9" s="224">
        <v>146.53774201438043</v>
      </c>
      <c r="F9" s="224">
        <v>150.90473663010962</v>
      </c>
      <c r="G9" s="224">
        <v>142.31354229119526</v>
      </c>
      <c r="H9" s="224">
        <v>151.93894923395754</v>
      </c>
      <c r="I9" s="224">
        <v>164.8662143926102</v>
      </c>
      <c r="J9" s="224">
        <v>153.14282279036738</v>
      </c>
      <c r="K9" s="224">
        <v>132.09307605747443</v>
      </c>
      <c r="L9" s="224">
        <v>144.30737108624089</v>
      </c>
      <c r="M9" s="224">
        <v>148.62888432061538</v>
      </c>
      <c r="N9" s="224">
        <v>142.1866087507025</v>
      </c>
      <c r="O9" s="224">
        <v>149.03796711962485</v>
      </c>
      <c r="P9" s="224">
        <v>146.24043720440545</v>
      </c>
      <c r="Q9" s="224">
        <v>145.71431305250954</v>
      </c>
      <c r="R9" s="224">
        <v>154.57243975602043</v>
      </c>
      <c r="S9" s="224">
        <v>157.81374376154173</v>
      </c>
      <c r="T9" s="224">
        <v>167.4220604469696</v>
      </c>
      <c r="U9" s="224">
        <v>162.61317981781971</v>
      </c>
      <c r="V9" s="224">
        <v>154.38699834236675</v>
      </c>
      <c r="W9" s="224">
        <v>164.45590541518374</v>
      </c>
      <c r="X9" s="224">
        <v>153.55932203734451</v>
      </c>
      <c r="Y9" s="224">
        <v>149.4940700574347</v>
      </c>
    </row>
    <row r="10" spans="1:25" ht="12" customHeight="1" x14ac:dyDescent="0.25">
      <c r="A10" s="36" t="s">
        <v>95</v>
      </c>
      <c r="B10" s="225">
        <f t="shared" ref="B10:Y10" si="1">SUM(B11:B15)</f>
        <v>119.61226167217418</v>
      </c>
      <c r="C10" s="225">
        <f t="shared" si="1"/>
        <v>118.43818194217855</v>
      </c>
      <c r="D10" s="225">
        <f t="shared" si="1"/>
        <v>120.93915583335114</v>
      </c>
      <c r="E10" s="225">
        <f t="shared" si="1"/>
        <v>121.56795195578243</v>
      </c>
      <c r="F10" s="225">
        <f t="shared" si="1"/>
        <v>127.60594751593162</v>
      </c>
      <c r="G10" s="225">
        <f t="shared" si="1"/>
        <v>118.648032252101</v>
      </c>
      <c r="H10" s="225">
        <f t="shared" si="1"/>
        <v>128.58431491347395</v>
      </c>
      <c r="I10" s="225">
        <f t="shared" si="1"/>
        <v>130.51174209441393</v>
      </c>
      <c r="J10" s="225">
        <f t="shared" si="1"/>
        <v>121.09481120038313</v>
      </c>
      <c r="K10" s="225">
        <f t="shared" si="1"/>
        <v>104.15205804278794</v>
      </c>
      <c r="L10" s="225">
        <f t="shared" si="1"/>
        <v>113.42258409751582</v>
      </c>
      <c r="M10" s="225">
        <f t="shared" si="1"/>
        <v>112.3492528383438</v>
      </c>
      <c r="N10" s="225">
        <f t="shared" si="1"/>
        <v>109.48183589532434</v>
      </c>
      <c r="O10" s="225">
        <f t="shared" si="1"/>
        <v>111.86410966958921</v>
      </c>
      <c r="P10" s="225">
        <f t="shared" si="1"/>
        <v>113.3256239026163</v>
      </c>
      <c r="Q10" s="225">
        <f t="shared" si="1"/>
        <v>106.95846217366999</v>
      </c>
      <c r="R10" s="225">
        <f t="shared" si="1"/>
        <v>118.95339340207687</v>
      </c>
      <c r="S10" s="225">
        <f t="shared" si="1"/>
        <v>112.48480383517804</v>
      </c>
      <c r="T10" s="225">
        <f t="shared" si="1"/>
        <v>118.78796668463497</v>
      </c>
      <c r="U10" s="225">
        <f t="shared" si="1"/>
        <v>113.64142537845422</v>
      </c>
      <c r="V10" s="225">
        <f t="shared" si="1"/>
        <v>109.4342696805428</v>
      </c>
      <c r="W10" s="225">
        <f t="shared" si="1"/>
        <v>114.90019268716566</v>
      </c>
      <c r="X10" s="225">
        <f t="shared" si="1"/>
        <v>107.35741665056787</v>
      </c>
      <c r="Y10" s="225">
        <f t="shared" si="1"/>
        <v>102.81143437441705</v>
      </c>
    </row>
    <row r="11" spans="1:25" ht="12" customHeight="1" x14ac:dyDescent="0.25">
      <c r="A11" s="37" t="s">
        <v>82</v>
      </c>
      <c r="B11" s="226">
        <v>6.9424774828091422</v>
      </c>
      <c r="C11" s="226">
        <v>7.1804173268602893</v>
      </c>
      <c r="D11" s="226">
        <v>7.4483656318422335</v>
      </c>
      <c r="E11" s="226">
        <v>6.0009253857530354</v>
      </c>
      <c r="F11" s="226">
        <v>9.0315290416079588</v>
      </c>
      <c r="G11" s="226">
        <v>7.2027735330285019</v>
      </c>
      <c r="H11" s="226">
        <v>5.6195615566715595</v>
      </c>
      <c r="I11" s="226">
        <v>7.2795900772646025</v>
      </c>
      <c r="J11" s="226">
        <v>6.8694984070645457</v>
      </c>
      <c r="K11" s="226">
        <v>6.4965479494586944</v>
      </c>
      <c r="L11" s="226">
        <v>6.5565209910825253</v>
      </c>
      <c r="M11" s="226">
        <v>6.1442666702074034</v>
      </c>
      <c r="N11" s="226">
        <v>5.6408968853692105</v>
      </c>
      <c r="O11" s="226">
        <v>5.8815254914994419</v>
      </c>
      <c r="P11" s="226">
        <v>5.6122085827571002</v>
      </c>
      <c r="Q11" s="226">
        <v>5.3478325204481418</v>
      </c>
      <c r="R11" s="226">
        <v>5.1081803547176516</v>
      </c>
      <c r="S11" s="226">
        <v>5.3082779668471671</v>
      </c>
      <c r="T11" s="226">
        <v>5.2139678235189901</v>
      </c>
      <c r="U11" s="226">
        <v>4.9042397367862893</v>
      </c>
      <c r="V11" s="226">
        <v>4.5282202247285177</v>
      </c>
      <c r="W11" s="226">
        <v>4.2599942727273525</v>
      </c>
      <c r="X11" s="226">
        <v>5.3285448485473257</v>
      </c>
      <c r="Y11" s="226">
        <v>5.1726761993262595</v>
      </c>
    </row>
    <row r="12" spans="1:25" ht="12" customHeight="1" x14ac:dyDescent="0.25">
      <c r="A12" s="37" t="s">
        <v>73</v>
      </c>
      <c r="B12" s="226">
        <v>16.353391566394624</v>
      </c>
      <c r="C12" s="226">
        <v>15.364218334954488</v>
      </c>
      <c r="D12" s="226">
        <v>13.310087958534796</v>
      </c>
      <c r="E12" s="226">
        <v>12.864229962520261</v>
      </c>
      <c r="F12" s="226">
        <v>12.289273106541554</v>
      </c>
      <c r="G12" s="226">
        <v>11.483142197354326</v>
      </c>
      <c r="H12" s="226">
        <v>12.911822089543854</v>
      </c>
      <c r="I12" s="226">
        <v>18.020073680642035</v>
      </c>
      <c r="J12" s="226">
        <v>18.819775598548688</v>
      </c>
      <c r="K12" s="226">
        <v>14.878094950084378</v>
      </c>
      <c r="L12" s="226">
        <v>18.750587512408252</v>
      </c>
      <c r="M12" s="226">
        <v>19.54130336163696</v>
      </c>
      <c r="N12" s="226">
        <v>19.460790906894669</v>
      </c>
      <c r="O12" s="226">
        <v>20.636686333526882</v>
      </c>
      <c r="P12" s="226">
        <v>22.252126220145378</v>
      </c>
      <c r="Q12" s="226">
        <v>19.300095224633942</v>
      </c>
      <c r="R12" s="226">
        <v>24.535401845968725</v>
      </c>
      <c r="S12" s="226">
        <v>25.501812777311908</v>
      </c>
      <c r="T12" s="226">
        <v>27.649166113213564</v>
      </c>
      <c r="U12" s="226">
        <v>29.026866735441914</v>
      </c>
      <c r="V12" s="226">
        <v>30.55633926187944</v>
      </c>
      <c r="W12" s="226">
        <v>31.486767977565332</v>
      </c>
      <c r="X12" s="226">
        <v>26.509615118169748</v>
      </c>
      <c r="Y12" s="226">
        <v>25.398737305113638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96.316392622970412</v>
      </c>
      <c r="C15" s="227">
        <v>95.893546280363765</v>
      </c>
      <c r="D15" s="227">
        <v>100.18070224297411</v>
      </c>
      <c r="E15" s="227">
        <v>102.70279660750913</v>
      </c>
      <c r="F15" s="227">
        <v>106.28514536778211</v>
      </c>
      <c r="G15" s="227">
        <v>99.962116521718173</v>
      </c>
      <c r="H15" s="227">
        <v>110.05293126725853</v>
      </c>
      <c r="I15" s="227">
        <v>105.2120783365073</v>
      </c>
      <c r="J15" s="227">
        <v>95.405537194769892</v>
      </c>
      <c r="K15" s="227">
        <v>82.777415143244866</v>
      </c>
      <c r="L15" s="227">
        <v>88.115475594025042</v>
      </c>
      <c r="M15" s="227">
        <v>86.663682806499438</v>
      </c>
      <c r="N15" s="227">
        <v>84.380148103060449</v>
      </c>
      <c r="O15" s="227">
        <v>85.345897844562884</v>
      </c>
      <c r="P15" s="227">
        <v>85.461289099713824</v>
      </c>
      <c r="Q15" s="227">
        <v>82.3105344285879</v>
      </c>
      <c r="R15" s="227">
        <v>89.309811201390488</v>
      </c>
      <c r="S15" s="227">
        <v>81.674713091018972</v>
      </c>
      <c r="T15" s="227">
        <v>85.924832747902414</v>
      </c>
      <c r="U15" s="227">
        <v>79.710318906226021</v>
      </c>
      <c r="V15" s="227">
        <v>74.34971019393484</v>
      </c>
      <c r="W15" s="227">
        <v>79.153430436872966</v>
      </c>
      <c r="X15" s="227">
        <v>75.519256683850799</v>
      </c>
      <c r="Y15" s="227">
        <v>72.240020869977144</v>
      </c>
    </row>
    <row r="16" spans="1:25" ht="12" customHeight="1" x14ac:dyDescent="0.25">
      <c r="A16" s="39" t="s">
        <v>97</v>
      </c>
      <c r="B16" s="228">
        <f t="shared" ref="B16:Y16" si="2">SUM(B17:B26)</f>
        <v>3585.5309599679636</v>
      </c>
      <c r="C16" s="228">
        <f t="shared" si="2"/>
        <v>3421.6104858701087</v>
      </c>
      <c r="D16" s="228">
        <f t="shared" si="2"/>
        <v>3561.9112602746109</v>
      </c>
      <c r="E16" s="228">
        <f t="shared" si="2"/>
        <v>3556.7481477365209</v>
      </c>
      <c r="F16" s="228">
        <f t="shared" si="2"/>
        <v>3635.2148139242186</v>
      </c>
      <c r="G16" s="228">
        <f t="shared" si="2"/>
        <v>3316.158961463484</v>
      </c>
      <c r="H16" s="228">
        <f t="shared" si="2"/>
        <v>3759.2142436272552</v>
      </c>
      <c r="I16" s="228">
        <f t="shared" si="2"/>
        <v>3925.721946130976</v>
      </c>
      <c r="J16" s="228">
        <f t="shared" si="2"/>
        <v>3767.8348360050186</v>
      </c>
      <c r="K16" s="228">
        <f t="shared" si="2"/>
        <v>3124.2819544441741</v>
      </c>
      <c r="L16" s="228">
        <f t="shared" si="2"/>
        <v>3604.3504202273643</v>
      </c>
      <c r="M16" s="228">
        <f t="shared" si="2"/>
        <v>3571.8797910909175</v>
      </c>
      <c r="N16" s="228">
        <f t="shared" si="2"/>
        <v>3537.8869063290476</v>
      </c>
      <c r="O16" s="228">
        <f t="shared" si="2"/>
        <v>3496.8932100241605</v>
      </c>
      <c r="P16" s="228">
        <f t="shared" si="2"/>
        <v>3471.6198080110944</v>
      </c>
      <c r="Q16" s="228">
        <f t="shared" si="2"/>
        <v>3481.5367399464894</v>
      </c>
      <c r="R16" s="228">
        <f t="shared" si="2"/>
        <v>3664.8308312580339</v>
      </c>
      <c r="S16" s="228">
        <f t="shared" si="2"/>
        <v>3820.6428663873426</v>
      </c>
      <c r="T16" s="228">
        <f t="shared" si="2"/>
        <v>4000.6529995307337</v>
      </c>
      <c r="U16" s="228">
        <f t="shared" si="2"/>
        <v>4031.9949041005016</v>
      </c>
      <c r="V16" s="228">
        <f t="shared" si="2"/>
        <v>3743.0667462045194</v>
      </c>
      <c r="W16" s="228">
        <f t="shared" si="2"/>
        <v>3956.4926208543811</v>
      </c>
      <c r="X16" s="228">
        <f t="shared" si="2"/>
        <v>3508.8606877319817</v>
      </c>
      <c r="Y16" s="228">
        <f t="shared" si="2"/>
        <v>3379.8833415408462</v>
      </c>
    </row>
    <row r="17" spans="1:25" ht="12" customHeight="1" x14ac:dyDescent="0.25">
      <c r="A17" s="46" t="s">
        <v>28</v>
      </c>
      <c r="B17" s="229">
        <v>208.4442598459857</v>
      </c>
      <c r="C17" s="229">
        <v>189.35324905415732</v>
      </c>
      <c r="D17" s="229">
        <v>172.37103178517822</v>
      </c>
      <c r="E17" s="229">
        <v>166.56459665275605</v>
      </c>
      <c r="F17" s="229">
        <v>139.92539457053886</v>
      </c>
      <c r="G17" s="229">
        <v>137.05249827921179</v>
      </c>
      <c r="H17" s="229">
        <v>165.96649519832741</v>
      </c>
      <c r="I17" s="229">
        <v>164.14959052287819</v>
      </c>
      <c r="J17" s="229">
        <v>151.0952075104162</v>
      </c>
      <c r="K17" s="229">
        <v>127.50562096216491</v>
      </c>
      <c r="L17" s="229">
        <v>149.48126008851389</v>
      </c>
      <c r="M17" s="229">
        <v>135.93600368702431</v>
      </c>
      <c r="N17" s="229">
        <v>123.69262769396664</v>
      </c>
      <c r="O17" s="229">
        <v>110.51060435276375</v>
      </c>
      <c r="P17" s="229">
        <v>117.59845185236168</v>
      </c>
      <c r="Q17" s="229">
        <v>122.8082658026338</v>
      </c>
      <c r="R17" s="229">
        <v>126.87924779545504</v>
      </c>
      <c r="S17" s="229">
        <v>121.24887041078019</v>
      </c>
      <c r="T17" s="229">
        <v>124.03466066439428</v>
      </c>
      <c r="U17" s="229">
        <v>120.21432734114578</v>
      </c>
      <c r="V17" s="229">
        <v>95.509358450295792</v>
      </c>
      <c r="W17" s="229">
        <v>93.756925907336992</v>
      </c>
      <c r="X17" s="229">
        <v>63.014847460894337</v>
      </c>
      <c r="Y17" s="229">
        <v>33.448277290771621</v>
      </c>
    </row>
    <row r="18" spans="1:25" ht="12" customHeight="1" x14ac:dyDescent="0.25">
      <c r="A18" s="46" t="s">
        <v>30</v>
      </c>
      <c r="B18" s="229">
        <v>91.50777747391642</v>
      </c>
      <c r="C18" s="229">
        <v>93.626552758067575</v>
      </c>
      <c r="D18" s="229">
        <v>81.742091066849937</v>
      </c>
      <c r="E18" s="229">
        <v>101.26014260057462</v>
      </c>
      <c r="F18" s="229">
        <v>103.53373221561307</v>
      </c>
      <c r="G18" s="229">
        <v>104.27304846576367</v>
      </c>
      <c r="H18" s="229">
        <v>95.808472239776336</v>
      </c>
      <c r="I18" s="229">
        <v>101.5233177502446</v>
      </c>
      <c r="J18" s="229">
        <v>122.21854886801583</v>
      </c>
      <c r="K18" s="229">
        <v>123.91461575295912</v>
      </c>
      <c r="L18" s="229">
        <v>129.12471914736395</v>
      </c>
      <c r="M18" s="229">
        <v>123.45612271356782</v>
      </c>
      <c r="N18" s="229">
        <v>108.22185259941872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51.551923667563109</v>
      </c>
      <c r="C19" s="229">
        <v>52.7594404704083</v>
      </c>
      <c r="D19" s="229">
        <v>54.135006377796792</v>
      </c>
      <c r="E19" s="229">
        <v>62.874079556713816</v>
      </c>
      <c r="F19" s="229">
        <v>65.778685773588833</v>
      </c>
      <c r="G19" s="229">
        <v>64.924705030619634</v>
      </c>
      <c r="H19" s="229">
        <v>74.430787720939932</v>
      </c>
      <c r="I19" s="229">
        <v>60.028372961291659</v>
      </c>
      <c r="J19" s="229">
        <v>58.114831011542847</v>
      </c>
      <c r="K19" s="229">
        <v>42.61025539940011</v>
      </c>
      <c r="L19" s="229">
        <v>56.03671813480716</v>
      </c>
      <c r="M19" s="229">
        <v>57.528767623556227</v>
      </c>
      <c r="N19" s="229">
        <v>49.488719988346389</v>
      </c>
      <c r="O19" s="229">
        <v>79.02158376065853</v>
      </c>
      <c r="P19" s="229">
        <v>84.120372001805634</v>
      </c>
      <c r="Q19" s="229">
        <v>80.255831899965017</v>
      </c>
      <c r="R19" s="229">
        <v>79.832843055335388</v>
      </c>
      <c r="S19" s="229">
        <v>76.984047566856432</v>
      </c>
      <c r="T19" s="229">
        <v>83.349047779494455</v>
      </c>
      <c r="U19" s="229">
        <v>81.989297458744659</v>
      </c>
      <c r="V19" s="229">
        <v>69.011653400840856</v>
      </c>
      <c r="W19" s="229">
        <v>74.467610848726778</v>
      </c>
      <c r="X19" s="229">
        <v>71.957561140502733</v>
      </c>
      <c r="Y19" s="229">
        <v>62.663388834456406</v>
      </c>
    </row>
    <row r="20" spans="1:25" ht="12" customHeight="1" x14ac:dyDescent="0.25">
      <c r="A20" s="46" t="s">
        <v>82</v>
      </c>
      <c r="B20" s="229">
        <v>51.512750785598996</v>
      </c>
      <c r="C20" s="229">
        <v>52.668639415232903</v>
      </c>
      <c r="D20" s="229">
        <v>48.257781911373961</v>
      </c>
      <c r="E20" s="229">
        <v>49.775234663134498</v>
      </c>
      <c r="F20" s="229">
        <v>45.822781728762664</v>
      </c>
      <c r="G20" s="229">
        <v>47.496041889522473</v>
      </c>
      <c r="H20" s="229">
        <v>47.610144960435875</v>
      </c>
      <c r="I20" s="229">
        <v>42.938199426739111</v>
      </c>
      <c r="J20" s="229">
        <v>40.886187808128305</v>
      </c>
      <c r="K20" s="229">
        <v>36.542648470624847</v>
      </c>
      <c r="L20" s="229">
        <v>36.205526601110847</v>
      </c>
      <c r="M20" s="229">
        <v>33.609055961164174</v>
      </c>
      <c r="N20" s="229">
        <v>31.726096725571118</v>
      </c>
      <c r="O20" s="229">
        <v>33.601801687149681</v>
      </c>
      <c r="P20" s="229">
        <v>30.584726459906754</v>
      </c>
      <c r="Q20" s="229">
        <v>28.741704463645434</v>
      </c>
      <c r="R20" s="229">
        <v>28.073493457149986</v>
      </c>
      <c r="S20" s="229">
        <v>35.157574682054594</v>
      </c>
      <c r="T20" s="229">
        <v>33.837293541796171</v>
      </c>
      <c r="U20" s="229">
        <v>31.465706227685036</v>
      </c>
      <c r="V20" s="229">
        <v>28.223567054604715</v>
      </c>
      <c r="W20" s="229">
        <v>24.61931249611504</v>
      </c>
      <c r="X20" s="229">
        <v>33.844866775080213</v>
      </c>
      <c r="Y20" s="229">
        <v>31.455676159652498</v>
      </c>
    </row>
    <row r="21" spans="1:25" ht="12" customHeight="1" x14ac:dyDescent="0.25">
      <c r="A21" s="46" t="s">
        <v>32</v>
      </c>
      <c r="B21" s="229">
        <v>193.83252881488309</v>
      </c>
      <c r="C21" s="229">
        <v>186.62392107898418</v>
      </c>
      <c r="D21" s="229">
        <v>170.66583167092847</v>
      </c>
      <c r="E21" s="229">
        <v>168.39352459633028</v>
      </c>
      <c r="F21" s="229">
        <v>175.85498032249333</v>
      </c>
      <c r="G21" s="229">
        <v>151.17671007272043</v>
      </c>
      <c r="H21" s="229">
        <v>156.4616969328124</v>
      </c>
      <c r="I21" s="229">
        <v>119.28853717712732</v>
      </c>
      <c r="J21" s="229">
        <v>103.19728105572196</v>
      </c>
      <c r="K21" s="229">
        <v>68.918881035760535</v>
      </c>
      <c r="L21" s="229">
        <v>84.127201597263863</v>
      </c>
      <c r="M21" s="229">
        <v>80.025909888633322</v>
      </c>
      <c r="N21" s="229">
        <v>71.510503104603387</v>
      </c>
      <c r="O21" s="229">
        <v>68.138592772728174</v>
      </c>
      <c r="P21" s="229">
        <v>67.616433036255557</v>
      </c>
      <c r="Q21" s="229">
        <v>59.983474568742189</v>
      </c>
      <c r="R21" s="229">
        <v>75.324252580803943</v>
      </c>
      <c r="S21" s="229">
        <v>71.08578557219478</v>
      </c>
      <c r="T21" s="229">
        <v>61.787783831701113</v>
      </c>
      <c r="U21" s="229">
        <v>60.839954465484887</v>
      </c>
      <c r="V21" s="229">
        <v>59.264340622178416</v>
      </c>
      <c r="W21" s="229">
        <v>62.161406984202713</v>
      </c>
      <c r="X21" s="229">
        <v>77.118005914309904</v>
      </c>
      <c r="Y21" s="229">
        <v>69.371522982205121</v>
      </c>
    </row>
    <row r="22" spans="1:25" ht="12" customHeight="1" x14ac:dyDescent="0.25">
      <c r="A22" s="46" t="s">
        <v>33</v>
      </c>
      <c r="B22" s="229">
        <v>5.4374237702496497</v>
      </c>
      <c r="C22" s="229">
        <v>5.4072964006104076</v>
      </c>
      <c r="D22" s="229">
        <v>5.9488220737706667</v>
      </c>
      <c r="E22" s="229">
        <v>6.4803417854501157</v>
      </c>
      <c r="F22" s="229">
        <v>6.1049847504510319</v>
      </c>
      <c r="G22" s="229">
        <v>7.9318596266715904</v>
      </c>
      <c r="H22" s="229">
        <v>9.3246683185136234</v>
      </c>
      <c r="I22" s="229">
        <v>9.3012625677086387</v>
      </c>
      <c r="J22" s="229">
        <v>9.4219725256172726</v>
      </c>
      <c r="K22" s="229">
        <v>9.4648795104440815</v>
      </c>
      <c r="L22" s="229">
        <v>7.0044726640251147</v>
      </c>
      <c r="M22" s="229">
        <v>8.0047261663445379</v>
      </c>
      <c r="N22" s="229">
        <v>7.8089109575466535</v>
      </c>
      <c r="O22" s="229">
        <v>47.243318219895819</v>
      </c>
      <c r="P22" s="229">
        <v>46.149777834637277</v>
      </c>
      <c r="Q22" s="229">
        <v>47.273335691791807</v>
      </c>
      <c r="R22" s="229">
        <v>53.341815149162322</v>
      </c>
      <c r="S22" s="229">
        <v>44.405405821014497</v>
      </c>
      <c r="T22" s="229">
        <v>63.274133140226773</v>
      </c>
      <c r="U22" s="229">
        <v>58.061789224434698</v>
      </c>
      <c r="V22" s="229">
        <v>42.49113265367879</v>
      </c>
      <c r="W22" s="229">
        <v>35.732032947890978</v>
      </c>
      <c r="X22" s="229">
        <v>44.201378637073944</v>
      </c>
      <c r="Y22" s="229">
        <v>30.169791791690557</v>
      </c>
    </row>
    <row r="23" spans="1:25" ht="12" customHeight="1" x14ac:dyDescent="0.25">
      <c r="A23" s="46" t="s">
        <v>73</v>
      </c>
      <c r="B23" s="229">
        <v>437.19744684921363</v>
      </c>
      <c r="C23" s="229">
        <v>448.36151616820479</v>
      </c>
      <c r="D23" s="229">
        <v>411.88335311589543</v>
      </c>
      <c r="E23" s="229">
        <v>399.25688507331739</v>
      </c>
      <c r="F23" s="229">
        <v>410.23574167830424</v>
      </c>
      <c r="G23" s="229">
        <v>394.95853762193565</v>
      </c>
      <c r="H23" s="229">
        <v>423.36238171436281</v>
      </c>
      <c r="I23" s="229">
        <v>424.99181263263381</v>
      </c>
      <c r="J23" s="229">
        <v>380.05532675134447</v>
      </c>
      <c r="K23" s="229">
        <v>324.03023509628548</v>
      </c>
      <c r="L23" s="229">
        <v>370.25283832182919</v>
      </c>
      <c r="M23" s="229">
        <v>349.58337322111981</v>
      </c>
      <c r="N23" s="229">
        <v>330.37946202473768</v>
      </c>
      <c r="O23" s="229">
        <v>342.92261044245117</v>
      </c>
      <c r="P23" s="229">
        <v>321.95435722180792</v>
      </c>
      <c r="Q23" s="229">
        <v>289.4379883263137</v>
      </c>
      <c r="R23" s="229">
        <v>272.32628953363815</v>
      </c>
      <c r="S23" s="229">
        <v>337.26053798661809</v>
      </c>
      <c r="T23" s="229">
        <v>314.92996662482983</v>
      </c>
      <c r="U23" s="229">
        <v>321.14898034346112</v>
      </c>
      <c r="V23" s="229">
        <v>311.41646246761809</v>
      </c>
      <c r="W23" s="229">
        <v>354.07739248641889</v>
      </c>
      <c r="X23" s="229">
        <v>272.3474471635796</v>
      </c>
      <c r="Y23" s="229">
        <v>227.82291321393541</v>
      </c>
    </row>
    <row r="24" spans="1:25" ht="12" customHeight="1" x14ac:dyDescent="0.25">
      <c r="A24" s="46" t="s">
        <v>36</v>
      </c>
      <c r="B24" s="229">
        <v>17.398178435452131</v>
      </c>
      <c r="C24" s="229">
        <v>15.977879114211287</v>
      </c>
      <c r="D24" s="229">
        <v>16.958336665328794</v>
      </c>
      <c r="E24" s="229">
        <v>15.11892468261048</v>
      </c>
      <c r="F24" s="229">
        <v>15.121434868355653</v>
      </c>
      <c r="G24" s="229">
        <v>14.493161549982133</v>
      </c>
      <c r="H24" s="229">
        <v>14.589759221974063</v>
      </c>
      <c r="I24" s="229">
        <v>12.252486570633657</v>
      </c>
      <c r="J24" s="229">
        <v>10.430873986341702</v>
      </c>
      <c r="K24" s="229">
        <v>8.7370588588088225</v>
      </c>
      <c r="L24" s="229">
        <v>11.106196374053233</v>
      </c>
      <c r="M24" s="229">
        <v>11.450552184884945</v>
      </c>
      <c r="N24" s="229">
        <v>9.8178431107060771</v>
      </c>
      <c r="O24" s="229">
        <v>9.3818685757136784</v>
      </c>
      <c r="P24" s="229">
        <v>9.4559493494259694</v>
      </c>
      <c r="Q24" s="229">
        <v>14.550075434219789</v>
      </c>
      <c r="R24" s="229">
        <v>16.59477458354052</v>
      </c>
      <c r="S24" s="229">
        <v>16.537755914337019</v>
      </c>
      <c r="T24" s="229">
        <v>13.077606332860444</v>
      </c>
      <c r="U24" s="229">
        <v>12.728924472067451</v>
      </c>
      <c r="V24" s="229">
        <v>13.5595003531557</v>
      </c>
      <c r="W24" s="229">
        <v>16.253838688896352</v>
      </c>
      <c r="X24" s="229">
        <v>13.190366934400611</v>
      </c>
      <c r="Y24" s="229">
        <v>13.353527657649529</v>
      </c>
    </row>
    <row r="25" spans="1:25" ht="12" customHeight="1" x14ac:dyDescent="0.25">
      <c r="A25" s="46" t="s">
        <v>38</v>
      </c>
      <c r="B25" s="229">
        <v>1988.4787380801872</v>
      </c>
      <c r="C25" s="229">
        <v>1826.3448817023964</v>
      </c>
      <c r="D25" s="229">
        <v>1894.1490292276021</v>
      </c>
      <c r="E25" s="229">
        <v>1868.0687216619342</v>
      </c>
      <c r="F25" s="229">
        <v>1959.390857108119</v>
      </c>
      <c r="G25" s="229">
        <v>1718.5116839680711</v>
      </c>
      <c r="H25" s="229">
        <v>2010.3984756914831</v>
      </c>
      <c r="I25" s="229">
        <v>2042.0717971381184</v>
      </c>
      <c r="J25" s="229">
        <v>1942.566641824573</v>
      </c>
      <c r="K25" s="229">
        <v>1559.0979388405592</v>
      </c>
      <c r="L25" s="229">
        <v>1781.0051269773905</v>
      </c>
      <c r="M25" s="229">
        <v>1822.1389433473078</v>
      </c>
      <c r="N25" s="229">
        <v>1865.6534979793676</v>
      </c>
      <c r="O25" s="229">
        <v>1917.0712727536202</v>
      </c>
      <c r="P25" s="229">
        <v>2018.7869534027211</v>
      </c>
      <c r="Q25" s="229">
        <v>2058.8375449597011</v>
      </c>
      <c r="R25" s="229">
        <v>2203.4235393826812</v>
      </c>
      <c r="S25" s="229">
        <v>2338.805540560425</v>
      </c>
      <c r="T25" s="229">
        <v>2518.4152829306872</v>
      </c>
      <c r="U25" s="229">
        <v>2575.9489800109259</v>
      </c>
      <c r="V25" s="229">
        <v>2393.1483501422763</v>
      </c>
      <c r="W25" s="229">
        <v>2508.626430509561</v>
      </c>
      <c r="X25" s="229">
        <v>2155.3913281342734</v>
      </c>
      <c r="Y25" s="229">
        <v>2172.1104510995256</v>
      </c>
    </row>
    <row r="26" spans="1:25" ht="12" customHeight="1" x14ac:dyDescent="0.25">
      <c r="A26" s="46" t="s">
        <v>39</v>
      </c>
      <c r="B26" s="229">
        <v>540.16993224491341</v>
      </c>
      <c r="C26" s="229">
        <v>550.48710970783543</v>
      </c>
      <c r="D26" s="229">
        <v>705.79997637988663</v>
      </c>
      <c r="E26" s="229">
        <v>718.95569646369938</v>
      </c>
      <c r="F26" s="229">
        <v>713.44622090799146</v>
      </c>
      <c r="G26" s="229">
        <v>675.34071495898581</v>
      </c>
      <c r="H26" s="229">
        <v>761.2613616286294</v>
      </c>
      <c r="I26" s="229">
        <v>949.17656938360039</v>
      </c>
      <c r="J26" s="229">
        <v>949.8479646633167</v>
      </c>
      <c r="K26" s="229">
        <v>823.45982051716692</v>
      </c>
      <c r="L26" s="229">
        <v>980.00636032100647</v>
      </c>
      <c r="M26" s="229">
        <v>950.14633629731452</v>
      </c>
      <c r="N26" s="229">
        <v>939.58739214478317</v>
      </c>
      <c r="O26" s="229">
        <v>889.00155745917925</v>
      </c>
      <c r="P26" s="229">
        <v>775.35278685217224</v>
      </c>
      <c r="Q26" s="229">
        <v>779.64851879947685</v>
      </c>
      <c r="R26" s="229">
        <v>809.03457572026753</v>
      </c>
      <c r="S26" s="229">
        <v>779.15734787306212</v>
      </c>
      <c r="T26" s="229">
        <v>787.94722468474379</v>
      </c>
      <c r="U26" s="229">
        <v>769.59694455655188</v>
      </c>
      <c r="V26" s="229">
        <v>730.4423810598712</v>
      </c>
      <c r="W26" s="229">
        <v>786.79766998523223</v>
      </c>
      <c r="X26" s="229">
        <v>777.79488557186676</v>
      </c>
      <c r="Y26" s="229">
        <v>739.48779251095948</v>
      </c>
    </row>
    <row r="27" spans="1:25" ht="12" customHeight="1" x14ac:dyDescent="0.25">
      <c r="A27" s="39" t="s">
        <v>98</v>
      </c>
      <c r="B27" s="228">
        <f t="shared" ref="B27:Y27" si="3">SUM(B28:B37)</f>
        <v>2114.5027635174824</v>
      </c>
      <c r="C27" s="228">
        <f t="shared" si="3"/>
        <v>2098.4149241512905</v>
      </c>
      <c r="D27" s="228">
        <f t="shared" si="3"/>
        <v>2152.2903112290587</v>
      </c>
      <c r="E27" s="228">
        <f t="shared" si="3"/>
        <v>2173.363759563792</v>
      </c>
      <c r="F27" s="228">
        <f t="shared" si="3"/>
        <v>2268.5555554316416</v>
      </c>
      <c r="G27" s="228">
        <f t="shared" si="3"/>
        <v>2139.1599568665515</v>
      </c>
      <c r="H27" s="228">
        <f t="shared" si="3"/>
        <v>2306.6018634588045</v>
      </c>
      <c r="I27" s="228">
        <f t="shared" si="3"/>
        <v>2277.275910925699</v>
      </c>
      <c r="J27" s="228">
        <f t="shared" si="3"/>
        <v>2118.5645181126233</v>
      </c>
      <c r="K27" s="228">
        <f t="shared" si="3"/>
        <v>1741.9733467507963</v>
      </c>
      <c r="L27" s="228">
        <f t="shared" si="3"/>
        <v>1977.3980504837477</v>
      </c>
      <c r="M27" s="228">
        <f t="shared" si="3"/>
        <v>1903.7593865835847</v>
      </c>
      <c r="N27" s="228">
        <f t="shared" si="3"/>
        <v>1798.6624781133723</v>
      </c>
      <c r="O27" s="228">
        <f t="shared" si="3"/>
        <v>1836.385684573391</v>
      </c>
      <c r="P27" s="228">
        <f t="shared" si="3"/>
        <v>1807.9930198712541</v>
      </c>
      <c r="Q27" s="228">
        <f t="shared" si="3"/>
        <v>1784.7090414323447</v>
      </c>
      <c r="R27" s="228">
        <f t="shared" si="3"/>
        <v>1799.0471817327063</v>
      </c>
      <c r="S27" s="228">
        <f t="shared" si="3"/>
        <v>1830.8973385182467</v>
      </c>
      <c r="T27" s="228">
        <f t="shared" si="3"/>
        <v>1885.2315229062401</v>
      </c>
      <c r="U27" s="228">
        <f t="shared" si="3"/>
        <v>1847.5661642114214</v>
      </c>
      <c r="V27" s="228">
        <f t="shared" si="3"/>
        <v>1727.800145305931</v>
      </c>
      <c r="W27" s="228">
        <f t="shared" si="3"/>
        <v>1839.0058326951571</v>
      </c>
      <c r="X27" s="228">
        <f t="shared" si="3"/>
        <v>1699.4683903883729</v>
      </c>
      <c r="Y27" s="228">
        <f t="shared" si="3"/>
        <v>1595.3260086062046</v>
      </c>
    </row>
    <row r="28" spans="1:25" ht="12" customHeight="1" x14ac:dyDescent="0.25">
      <c r="A28" s="18" t="s">
        <v>28</v>
      </c>
      <c r="B28" s="230">
        <v>70.628205736399835</v>
      </c>
      <c r="C28" s="230">
        <v>80.703484529545491</v>
      </c>
      <c r="D28" s="230">
        <v>73.242011242297821</v>
      </c>
      <c r="E28" s="230">
        <v>73.056219944914517</v>
      </c>
      <c r="F28" s="230">
        <v>72.237233406652024</v>
      </c>
      <c r="G28" s="230">
        <v>74.516132409992821</v>
      </c>
      <c r="H28" s="230">
        <v>64.334084019097673</v>
      </c>
      <c r="I28" s="230">
        <v>66.81666614367515</v>
      </c>
      <c r="J28" s="230">
        <v>70.934830679314999</v>
      </c>
      <c r="K28" s="230">
        <v>39.047254953541227</v>
      </c>
      <c r="L28" s="230">
        <v>48.257633425495079</v>
      </c>
      <c r="M28" s="230">
        <v>47.025994143775783</v>
      </c>
      <c r="N28" s="230">
        <v>31.782879682271183</v>
      </c>
      <c r="O28" s="230">
        <v>28.104542500963341</v>
      </c>
      <c r="P28" s="230">
        <v>29.863512629434567</v>
      </c>
      <c r="Q28" s="230">
        <v>23.695842066608318</v>
      </c>
      <c r="R28" s="230">
        <v>24.563700938447454</v>
      </c>
      <c r="S28" s="230">
        <v>26.278933029533349</v>
      </c>
      <c r="T28" s="230">
        <v>25.513197595773189</v>
      </c>
      <c r="U28" s="230">
        <v>22.549110606280586</v>
      </c>
      <c r="V28" s="230">
        <v>17.724170735190889</v>
      </c>
      <c r="W28" s="230">
        <v>20.393404244543426</v>
      </c>
      <c r="X28" s="230">
        <v>21.42515675356336</v>
      </c>
      <c r="Y28" s="230">
        <v>11.550131758398694</v>
      </c>
    </row>
    <row r="29" spans="1:25" ht="12" customHeight="1" x14ac:dyDescent="0.25">
      <c r="A29" s="18" t="s">
        <v>42</v>
      </c>
      <c r="B29" s="230">
        <v>53.724119270283353</v>
      </c>
      <c r="C29" s="230">
        <v>44.473611851816557</v>
      </c>
      <c r="D29" s="230">
        <v>51.589400239793591</v>
      </c>
      <c r="E29" s="230">
        <v>52.195329483817893</v>
      </c>
      <c r="F29" s="230">
        <v>56.127863333730573</v>
      </c>
      <c r="G29" s="230">
        <v>56.915322036046049</v>
      </c>
      <c r="H29" s="230">
        <v>53.313124561002759</v>
      </c>
      <c r="I29" s="230">
        <v>49.710882826454977</v>
      </c>
      <c r="J29" s="230">
        <v>48.63019702862708</v>
      </c>
      <c r="K29" s="230">
        <v>41.06548495992498</v>
      </c>
      <c r="L29" s="230">
        <v>49.350654227083837</v>
      </c>
      <c r="M29" s="230">
        <v>51.151752964543341</v>
      </c>
      <c r="N29" s="230">
        <v>7.5647120687693192</v>
      </c>
      <c r="O29" s="230">
        <v>11.1669538034503</v>
      </c>
      <c r="P29" s="230">
        <v>11.52713814322528</v>
      </c>
      <c r="Q29" s="230">
        <v>10.806725203946931</v>
      </c>
      <c r="R29" s="230">
        <v>12.607823941489171</v>
      </c>
      <c r="S29" s="230">
        <v>12.692144754055739</v>
      </c>
      <c r="T29" s="230">
        <v>14.982098011004069</v>
      </c>
      <c r="U29" s="230">
        <v>14.59793681071702</v>
      </c>
      <c r="V29" s="230">
        <v>14.982098011001311</v>
      </c>
      <c r="W29" s="230">
        <v>14.66180825276626</v>
      </c>
      <c r="X29" s="230">
        <v>13.86926754984013</v>
      </c>
      <c r="Y29" s="230">
        <v>14.26553790130678</v>
      </c>
    </row>
    <row r="30" spans="1:25" ht="12" customHeight="1" x14ac:dyDescent="0.25">
      <c r="A30" s="18" t="s">
        <v>31</v>
      </c>
      <c r="B30" s="230">
        <v>69.223554802530955</v>
      </c>
      <c r="C30" s="230">
        <v>69.626921720341301</v>
      </c>
      <c r="D30" s="230">
        <v>67.741088248283233</v>
      </c>
      <c r="E30" s="230">
        <v>72.049168624480231</v>
      </c>
      <c r="F30" s="230">
        <v>76.061806227777197</v>
      </c>
      <c r="G30" s="230">
        <v>81.581301297630475</v>
      </c>
      <c r="H30" s="230">
        <v>84.697783808052023</v>
      </c>
      <c r="I30" s="230">
        <v>85.350039957921737</v>
      </c>
      <c r="J30" s="230">
        <v>88.303335927709355</v>
      </c>
      <c r="K30" s="230">
        <v>72.781711421153844</v>
      </c>
      <c r="L30" s="230">
        <v>83.434213695822109</v>
      </c>
      <c r="M30" s="230">
        <v>83.314085485369262</v>
      </c>
      <c r="N30" s="230">
        <v>85.921397582036022</v>
      </c>
      <c r="O30" s="230">
        <v>114.29413051509886</v>
      </c>
      <c r="P30" s="230">
        <v>115.44160863207679</v>
      </c>
      <c r="Q30" s="230">
        <v>119.33114847340964</v>
      </c>
      <c r="R30" s="230">
        <v>121.70977682284088</v>
      </c>
      <c r="S30" s="230">
        <v>118.91380801715653</v>
      </c>
      <c r="T30" s="230">
        <v>124.40342686056795</v>
      </c>
      <c r="U30" s="230">
        <v>81.437794152879988</v>
      </c>
      <c r="V30" s="230">
        <v>75.021655467454039</v>
      </c>
      <c r="W30" s="230">
        <v>82.898487410970617</v>
      </c>
      <c r="X30" s="230">
        <v>82.407080895213682</v>
      </c>
      <c r="Y30" s="230">
        <v>69.38517638542055</v>
      </c>
    </row>
    <row r="31" spans="1:25" ht="12" customHeight="1" x14ac:dyDescent="0.25">
      <c r="A31" s="18" t="s">
        <v>82</v>
      </c>
      <c r="B31" s="230">
        <v>114.80509723243091</v>
      </c>
      <c r="C31" s="230">
        <v>115.87085356560114</v>
      </c>
      <c r="D31" s="230">
        <v>118.20766212778253</v>
      </c>
      <c r="E31" s="230">
        <v>121.31678036306259</v>
      </c>
      <c r="F31" s="230">
        <v>122.56098339700108</v>
      </c>
      <c r="G31" s="230">
        <v>119.05612183205128</v>
      </c>
      <c r="H31" s="230">
        <v>116.88377831819319</v>
      </c>
      <c r="I31" s="230">
        <v>137.07370674388898</v>
      </c>
      <c r="J31" s="230">
        <v>137.06271635373383</v>
      </c>
      <c r="K31" s="230">
        <v>133.48805775139027</v>
      </c>
      <c r="L31" s="230">
        <v>137.65703019444049</v>
      </c>
      <c r="M31" s="230">
        <v>134.91592620280974</v>
      </c>
      <c r="N31" s="230">
        <v>133.60560622631894</v>
      </c>
      <c r="O31" s="230">
        <v>134.04712045214794</v>
      </c>
      <c r="P31" s="230">
        <v>128.77461292284448</v>
      </c>
      <c r="Q31" s="230">
        <v>117.71858134113813</v>
      </c>
      <c r="R31" s="230">
        <v>116.99896505560184</v>
      </c>
      <c r="S31" s="230">
        <v>123.36568164347443</v>
      </c>
      <c r="T31" s="230">
        <v>123.74259900283903</v>
      </c>
      <c r="U31" s="230">
        <v>126.04215569611725</v>
      </c>
      <c r="V31" s="230">
        <v>121.00737242513426</v>
      </c>
      <c r="W31" s="230">
        <v>121.86611786985745</v>
      </c>
      <c r="X31" s="230">
        <v>124.13223555687151</v>
      </c>
      <c r="Y31" s="230">
        <v>119.1053831527056</v>
      </c>
    </row>
    <row r="32" spans="1:25" ht="12" customHeight="1" x14ac:dyDescent="0.25">
      <c r="A32" s="18" t="s">
        <v>32</v>
      </c>
      <c r="B32" s="230">
        <v>68.967790259645241</v>
      </c>
      <c r="C32" s="230">
        <v>79.111124115340502</v>
      </c>
      <c r="D32" s="230">
        <v>71.700077349359802</v>
      </c>
      <c r="E32" s="230">
        <v>65.52019381967331</v>
      </c>
      <c r="F32" s="230">
        <v>71.683789305210595</v>
      </c>
      <c r="G32" s="230">
        <v>62.086491093349601</v>
      </c>
      <c r="H32" s="230">
        <v>60.66213904554143</v>
      </c>
      <c r="I32" s="230">
        <v>56.306174030296539</v>
      </c>
      <c r="J32" s="230">
        <v>43.526187484262067</v>
      </c>
      <c r="K32" s="230">
        <v>33.857160144116243</v>
      </c>
      <c r="L32" s="230">
        <v>37.916653093149641</v>
      </c>
      <c r="M32" s="230">
        <v>33.506880246406404</v>
      </c>
      <c r="N32" s="230">
        <v>31.68138245024884</v>
      </c>
      <c r="O32" s="230">
        <v>28.237544833006119</v>
      </c>
      <c r="P32" s="230">
        <v>25.055453396044168</v>
      </c>
      <c r="Q32" s="230">
        <v>22.719344154166894</v>
      </c>
      <c r="R32" s="230">
        <v>17.441062021539317</v>
      </c>
      <c r="S32" s="230">
        <v>15.127800519294778</v>
      </c>
      <c r="T32" s="230">
        <v>14.032991731355477</v>
      </c>
      <c r="U32" s="230">
        <v>11.165457071006406</v>
      </c>
      <c r="V32" s="230">
        <v>11.407855731589819</v>
      </c>
      <c r="W32" s="230">
        <v>10.505962187342099</v>
      </c>
      <c r="X32" s="230">
        <v>8.4028732348216337</v>
      </c>
      <c r="Y32" s="230">
        <v>7.8003730028154781</v>
      </c>
    </row>
    <row r="33" spans="1:25" ht="12" customHeight="1" x14ac:dyDescent="0.25">
      <c r="A33" s="18" t="s">
        <v>33</v>
      </c>
      <c r="B33" s="230">
        <v>15.211629172246516</v>
      </c>
      <c r="C33" s="230">
        <v>9.4190497073634063</v>
      </c>
      <c r="D33" s="230">
        <v>19.32658909592169</v>
      </c>
      <c r="E33" s="230">
        <v>22.456804008401971</v>
      </c>
      <c r="F33" s="230">
        <v>27.369426721703327</v>
      </c>
      <c r="G33" s="230">
        <v>25.200447880066466</v>
      </c>
      <c r="H33" s="230">
        <v>25.702977535695553</v>
      </c>
      <c r="I33" s="230">
        <v>23.823417185992398</v>
      </c>
      <c r="J33" s="230">
        <v>20.868920832103662</v>
      </c>
      <c r="K33" s="230">
        <v>16.921804504463857</v>
      </c>
      <c r="L33" s="230">
        <v>20.04017339763146</v>
      </c>
      <c r="M33" s="230">
        <v>25.490444093458741</v>
      </c>
      <c r="N33" s="230">
        <v>29.463697361466714</v>
      </c>
      <c r="O33" s="230">
        <v>28.01223682721357</v>
      </c>
      <c r="P33" s="230">
        <v>26.144430895782911</v>
      </c>
      <c r="Q33" s="230">
        <v>25.138793775353513</v>
      </c>
      <c r="R33" s="230">
        <v>28.718204786193585</v>
      </c>
      <c r="S33" s="230">
        <v>29.23289785748765</v>
      </c>
      <c r="T33" s="230">
        <v>28.825473479273107</v>
      </c>
      <c r="U33" s="230">
        <v>30.941200610302044</v>
      </c>
      <c r="V33" s="230">
        <v>30.932743574691415</v>
      </c>
      <c r="W33" s="230">
        <v>29.234648980633885</v>
      </c>
      <c r="X33" s="230">
        <v>27.939840822484868</v>
      </c>
      <c r="Y33" s="230">
        <v>21.873929034422556</v>
      </c>
    </row>
    <row r="34" spans="1:25" ht="12" customHeight="1" x14ac:dyDescent="0.25">
      <c r="A34" s="18" t="s">
        <v>73</v>
      </c>
      <c r="B34" s="230">
        <v>81.637517082947895</v>
      </c>
      <c r="C34" s="230">
        <v>81.602759827896207</v>
      </c>
      <c r="D34" s="230">
        <v>75.412426331259795</v>
      </c>
      <c r="E34" s="230">
        <v>78.314993119843407</v>
      </c>
      <c r="F34" s="230">
        <v>76.582560419364114</v>
      </c>
      <c r="G34" s="230">
        <v>75.681177479850334</v>
      </c>
      <c r="H34" s="230">
        <v>80.492559489652251</v>
      </c>
      <c r="I34" s="230">
        <v>89.208506228628181</v>
      </c>
      <c r="J34" s="230">
        <v>85.584578181597195</v>
      </c>
      <c r="K34" s="230">
        <v>64.392345336326912</v>
      </c>
      <c r="L34" s="230">
        <v>68.085819201667846</v>
      </c>
      <c r="M34" s="230">
        <v>68.656112290147703</v>
      </c>
      <c r="N34" s="230">
        <v>59.309522871050667</v>
      </c>
      <c r="O34" s="230">
        <v>56.56001259446024</v>
      </c>
      <c r="P34" s="230">
        <v>56.860758837894345</v>
      </c>
      <c r="Q34" s="230">
        <v>57.586073430302804</v>
      </c>
      <c r="R34" s="230">
        <v>60.523754152449492</v>
      </c>
      <c r="S34" s="230">
        <v>69.162304199405966</v>
      </c>
      <c r="T34" s="230">
        <v>80.531061050103077</v>
      </c>
      <c r="U34" s="230">
        <v>118.35401252943049</v>
      </c>
      <c r="V34" s="230">
        <v>119.22854384261834</v>
      </c>
      <c r="W34" s="230">
        <v>127.77518400808172</v>
      </c>
      <c r="X34" s="230">
        <v>116.14302614092219</v>
      </c>
      <c r="Y34" s="230">
        <v>121.51244649992408</v>
      </c>
    </row>
    <row r="35" spans="1:25" ht="12" customHeight="1" x14ac:dyDescent="0.25">
      <c r="A35" s="18" t="s">
        <v>36</v>
      </c>
      <c r="B35" s="230">
        <v>76.10479265078348</v>
      </c>
      <c r="C35" s="230">
        <v>69.177729845863738</v>
      </c>
      <c r="D35" s="230">
        <v>77.89859168851396</v>
      </c>
      <c r="E35" s="230">
        <v>55.997096580341861</v>
      </c>
      <c r="F35" s="230">
        <v>58.091554860484763</v>
      </c>
      <c r="G35" s="230">
        <v>56.756667028490916</v>
      </c>
      <c r="H35" s="230">
        <v>51.768541716442208</v>
      </c>
      <c r="I35" s="230">
        <v>51.381924121320132</v>
      </c>
      <c r="J35" s="230">
        <v>45.13606861727142</v>
      </c>
      <c r="K35" s="230">
        <v>32.719920031325394</v>
      </c>
      <c r="L35" s="230">
        <v>68.381849704533437</v>
      </c>
      <c r="M35" s="230">
        <v>53.291227398552586</v>
      </c>
      <c r="N35" s="230">
        <v>48.704804889003704</v>
      </c>
      <c r="O35" s="230">
        <v>48.672935522064371</v>
      </c>
      <c r="P35" s="230">
        <v>50.303251893646284</v>
      </c>
      <c r="Q35" s="230">
        <v>52.625074640698521</v>
      </c>
      <c r="R35" s="230">
        <v>55.429982566701327</v>
      </c>
      <c r="S35" s="230">
        <v>46.014609941439673</v>
      </c>
      <c r="T35" s="230">
        <v>59.975521918872367</v>
      </c>
      <c r="U35" s="230">
        <v>58.783789606663916</v>
      </c>
      <c r="V35" s="230">
        <v>52.493380813853818</v>
      </c>
      <c r="W35" s="230">
        <v>60.826441956230681</v>
      </c>
      <c r="X35" s="230">
        <v>53.696345331585185</v>
      </c>
      <c r="Y35" s="230">
        <v>52.078662802456869</v>
      </c>
    </row>
    <row r="36" spans="1:25" ht="12" customHeight="1" x14ac:dyDescent="0.25">
      <c r="A36" s="18" t="s">
        <v>38</v>
      </c>
      <c r="B36" s="230">
        <v>1.6620130481381312</v>
      </c>
      <c r="C36" s="230">
        <v>2.1320815499618995</v>
      </c>
      <c r="D36" s="230">
        <v>1.8080354002357559</v>
      </c>
      <c r="E36" s="230">
        <v>1.9736493276827725</v>
      </c>
      <c r="F36" s="230">
        <v>2.0228310167617178</v>
      </c>
      <c r="G36" s="230">
        <v>1.7020549144711725</v>
      </c>
      <c r="H36" s="230">
        <v>1.9119375754870291</v>
      </c>
      <c r="I36" s="230">
        <v>1.1459574235594463</v>
      </c>
      <c r="J36" s="230">
        <v>4.9080002188721039</v>
      </c>
      <c r="K36" s="230">
        <v>4.1076248591914943</v>
      </c>
      <c r="L36" s="230">
        <v>6.612918310926851</v>
      </c>
      <c r="M36" s="230">
        <v>8.5837138955381747</v>
      </c>
      <c r="N36" s="230">
        <v>11.697439934763572</v>
      </c>
      <c r="O36" s="230">
        <v>17.513056834834927</v>
      </c>
      <c r="P36" s="230">
        <v>17.895692051921486</v>
      </c>
      <c r="Q36" s="230">
        <v>18.168091435333778</v>
      </c>
      <c r="R36" s="230">
        <v>22.178773683820822</v>
      </c>
      <c r="S36" s="230">
        <v>22.7972016349622</v>
      </c>
      <c r="T36" s="230">
        <v>21.011986208572047</v>
      </c>
      <c r="U36" s="230">
        <v>19.338978593185303</v>
      </c>
      <c r="V36" s="230">
        <v>20.660689355507465</v>
      </c>
      <c r="W36" s="230">
        <v>20.228438339034131</v>
      </c>
      <c r="X36" s="230">
        <v>21.155433935261087</v>
      </c>
      <c r="Y36" s="230">
        <v>18.801712237479293</v>
      </c>
    </row>
    <row r="37" spans="1:25" ht="12" customHeight="1" x14ac:dyDescent="0.25">
      <c r="A37" s="47" t="s">
        <v>40</v>
      </c>
      <c r="B37" s="231">
        <v>1562.538044262076</v>
      </c>
      <c r="C37" s="231">
        <v>1546.2973074375604</v>
      </c>
      <c r="D37" s="231">
        <v>1595.3644295056104</v>
      </c>
      <c r="E37" s="231">
        <v>1630.4835242915735</v>
      </c>
      <c r="F37" s="231">
        <v>1705.8175067429563</v>
      </c>
      <c r="G37" s="231">
        <v>1585.6642408946022</v>
      </c>
      <c r="H37" s="231">
        <v>1766.8349373896406</v>
      </c>
      <c r="I37" s="231">
        <v>1716.4586362639614</v>
      </c>
      <c r="J37" s="231">
        <v>1573.6096827891317</v>
      </c>
      <c r="K37" s="231">
        <v>1303.591982789362</v>
      </c>
      <c r="L37" s="231">
        <v>1457.661105232997</v>
      </c>
      <c r="M37" s="231">
        <v>1397.8232498629832</v>
      </c>
      <c r="N37" s="231">
        <v>1358.9310350474434</v>
      </c>
      <c r="O37" s="231">
        <v>1369.7771506901513</v>
      </c>
      <c r="P37" s="231">
        <v>1346.1265604683836</v>
      </c>
      <c r="Q37" s="231">
        <v>1336.9193669113863</v>
      </c>
      <c r="R37" s="231">
        <v>1338.8751377636224</v>
      </c>
      <c r="S37" s="231">
        <v>1367.3119569214364</v>
      </c>
      <c r="T37" s="231">
        <v>1392.2131670478798</v>
      </c>
      <c r="U37" s="231">
        <v>1364.3557285348384</v>
      </c>
      <c r="V37" s="231">
        <v>1264.3416353488897</v>
      </c>
      <c r="W37" s="231">
        <v>1350.6153394456969</v>
      </c>
      <c r="X37" s="231">
        <v>1230.2971301678092</v>
      </c>
      <c r="Y37" s="231">
        <v>1158.9526558312746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5.7608036483279305E-3</v>
      </c>
      <c r="C42" s="233">
        <f t="shared" si="5"/>
        <v>5.8947358816393222E-3</v>
      </c>
      <c r="D42" s="233">
        <f t="shared" si="5"/>
        <v>5.7880125651889143E-3</v>
      </c>
      <c r="E42" s="233">
        <f t="shared" si="5"/>
        <v>5.7661525186230153E-3</v>
      </c>
      <c r="F42" s="233">
        <f t="shared" si="5"/>
        <v>5.7395721765226707E-3</v>
      </c>
      <c r="G42" s="233">
        <f t="shared" si="5"/>
        <v>5.8853791969086487E-3</v>
      </c>
      <c r="H42" s="233">
        <f t="shared" si="5"/>
        <v>5.7460133170815107E-3</v>
      </c>
      <c r="I42" s="233">
        <f t="shared" si="5"/>
        <v>5.9332825517346187E-3</v>
      </c>
      <c r="J42" s="233">
        <f t="shared" si="5"/>
        <v>6.0008576782635721E-3</v>
      </c>
      <c r="K42" s="233">
        <f t="shared" si="5"/>
        <v>6.1788973604618184E-3</v>
      </c>
      <c r="L42" s="233">
        <f t="shared" si="5"/>
        <v>6.1407556198563289E-3</v>
      </c>
      <c r="M42" s="233">
        <f t="shared" si="5"/>
        <v>6.1562369732856117E-3</v>
      </c>
      <c r="N42" s="233">
        <f t="shared" si="5"/>
        <v>6.3451724216958714E-3</v>
      </c>
      <c r="O42" s="233">
        <f t="shared" si="5"/>
        <v>6.4420507875948187E-3</v>
      </c>
      <c r="P42" s="233">
        <f t="shared" si="5"/>
        <v>6.550383132663061E-3</v>
      </c>
      <c r="Q42" s="233">
        <f t="shared" si="5"/>
        <v>6.4516018275613471E-3</v>
      </c>
      <c r="R42" s="233">
        <f t="shared" si="5"/>
        <v>6.7302788377747325E-3</v>
      </c>
      <c r="S42" s="233">
        <f t="shared" si="5"/>
        <v>6.4490182483604762E-3</v>
      </c>
      <c r="T42" s="233">
        <f t="shared" si="5"/>
        <v>6.4117858337839539E-3</v>
      </c>
      <c r="U42" s="233">
        <f t="shared" si="5"/>
        <v>6.3790216551852033E-3</v>
      </c>
      <c r="V42" s="233">
        <f t="shared" si="5"/>
        <v>6.5906643107798623E-3</v>
      </c>
      <c r="W42" s="233">
        <f t="shared" si="5"/>
        <v>6.576798698335092E-3</v>
      </c>
      <c r="X42" s="233">
        <f t="shared" si="5"/>
        <v>6.825519368543068E-3</v>
      </c>
      <c r="Y42" s="233">
        <f t="shared" si="5"/>
        <v>6.8613748073961429E-3</v>
      </c>
    </row>
    <row r="43" spans="1:25" ht="12" customHeight="1" x14ac:dyDescent="0.25">
      <c r="A43" s="173" t="s">
        <v>92</v>
      </c>
      <c r="B43" s="233">
        <f t="shared" ref="B43:Y43" si="6">IF(B7=0,0,B7/B$5)</f>
        <v>2.6435565094130083E-3</v>
      </c>
      <c r="C43" s="233">
        <f t="shared" si="6"/>
        <v>2.7031466631810695E-3</v>
      </c>
      <c r="D43" s="233">
        <f t="shared" si="6"/>
        <v>2.6680680001010056E-3</v>
      </c>
      <c r="E43" s="233">
        <f t="shared" si="6"/>
        <v>2.6963401094790983E-3</v>
      </c>
      <c r="F43" s="233">
        <f t="shared" si="6"/>
        <v>2.6929381310489739E-3</v>
      </c>
      <c r="G43" s="233">
        <f t="shared" si="6"/>
        <v>2.768330426164829E-3</v>
      </c>
      <c r="H43" s="233">
        <f t="shared" si="6"/>
        <v>2.6210839641419704E-3</v>
      </c>
      <c r="I43" s="233">
        <f t="shared" si="6"/>
        <v>2.7510965935469275E-3</v>
      </c>
      <c r="J43" s="233">
        <f t="shared" si="6"/>
        <v>2.7533742441520851E-3</v>
      </c>
      <c r="K43" s="233">
        <f t="shared" si="6"/>
        <v>2.8437005923219014E-3</v>
      </c>
      <c r="L43" s="233">
        <f t="shared" si="6"/>
        <v>2.7488135597358815E-3</v>
      </c>
      <c r="M43" s="233">
        <f t="shared" si="6"/>
        <v>2.8372553281060518E-3</v>
      </c>
      <c r="N43" s="233">
        <f t="shared" si="6"/>
        <v>2.822793643964885E-3</v>
      </c>
      <c r="O43" s="233">
        <f t="shared" si="6"/>
        <v>2.9789551364991862E-3</v>
      </c>
      <c r="P43" s="233">
        <f t="shared" si="6"/>
        <v>2.9965346937086959E-3</v>
      </c>
      <c r="Q43" s="233">
        <f t="shared" si="6"/>
        <v>2.9928692240670874E-3</v>
      </c>
      <c r="R43" s="233">
        <f t="shared" si="6"/>
        <v>3.0618806244853032E-3</v>
      </c>
      <c r="S43" s="233">
        <f t="shared" si="6"/>
        <v>2.951100720791907E-3</v>
      </c>
      <c r="T43" s="233">
        <f t="shared" si="6"/>
        <v>3.0041232011378521E-3</v>
      </c>
      <c r="U43" s="233">
        <f t="shared" si="6"/>
        <v>2.9323025490021275E-3</v>
      </c>
      <c r="V43" s="233">
        <f t="shared" si="6"/>
        <v>3.0087763857310061E-3</v>
      </c>
      <c r="W43" s="233">
        <f t="shared" si="6"/>
        <v>3.015678792352447E-3</v>
      </c>
      <c r="X43" s="233">
        <f t="shared" si="6"/>
        <v>3.116772276909444E-3</v>
      </c>
      <c r="Y43" s="233">
        <f t="shared" si="6"/>
        <v>3.2127660990394348E-3</v>
      </c>
    </row>
    <row r="44" spans="1:25" ht="12" customHeight="1" x14ac:dyDescent="0.25">
      <c r="A44" s="173" t="s">
        <v>93</v>
      </c>
      <c r="B44" s="233">
        <f t="shared" ref="B44:Y44" si="7">IF(B8=0,0,B8/B$5)</f>
        <v>3.9495290389571933E-2</v>
      </c>
      <c r="C44" s="233">
        <f t="shared" si="7"/>
        <v>3.9729438969317306E-2</v>
      </c>
      <c r="D44" s="233">
        <f t="shared" si="7"/>
        <v>3.9085930895101727E-2</v>
      </c>
      <c r="E44" s="233">
        <f t="shared" si="7"/>
        <v>3.9160061236020435E-2</v>
      </c>
      <c r="F44" s="233">
        <f t="shared" si="7"/>
        <v>3.9188841191386145E-2</v>
      </c>
      <c r="G44" s="233">
        <f t="shared" si="7"/>
        <v>3.9512130068375138E-2</v>
      </c>
      <c r="H44" s="233">
        <f t="shared" si="7"/>
        <v>3.9162142378098293E-2</v>
      </c>
      <c r="I44" s="233">
        <f t="shared" si="7"/>
        <v>4.0883945480129906E-2</v>
      </c>
      <c r="J44" s="233">
        <f t="shared" si="7"/>
        <v>4.0563407936319816E-2</v>
      </c>
      <c r="K44" s="233">
        <f t="shared" si="7"/>
        <v>4.0563209559886702E-2</v>
      </c>
      <c r="L44" s="233">
        <f t="shared" si="7"/>
        <v>4.0401864562327847E-2</v>
      </c>
      <c r="M44" s="233">
        <f t="shared" si="7"/>
        <v>4.121450874120914E-2</v>
      </c>
      <c r="N44" s="233">
        <f t="shared" si="7"/>
        <v>4.1157318164217319E-2</v>
      </c>
      <c r="O44" s="233">
        <f t="shared" si="7"/>
        <v>4.2532953359871235E-2</v>
      </c>
      <c r="P44" s="233">
        <f t="shared" si="7"/>
        <v>4.294045500211776E-2</v>
      </c>
      <c r="Q44" s="233">
        <f t="shared" si="7"/>
        <v>4.2959038624399044E-2</v>
      </c>
      <c r="R44" s="233">
        <f t="shared" si="7"/>
        <v>4.3691185484159061E-2</v>
      </c>
      <c r="S44" s="233">
        <f t="shared" si="7"/>
        <v>4.3029601540837251E-2</v>
      </c>
      <c r="T44" s="233">
        <f t="shared" si="7"/>
        <v>4.3391726152084462E-2</v>
      </c>
      <c r="U44" s="233">
        <f t="shared" si="7"/>
        <v>4.330343713265003E-2</v>
      </c>
      <c r="V44" s="233">
        <f t="shared" si="7"/>
        <v>4.4028565716086605E-2</v>
      </c>
      <c r="W44" s="233">
        <f t="shared" si="7"/>
        <v>4.3780554813811663E-2</v>
      </c>
      <c r="X44" s="233">
        <f t="shared" si="7"/>
        <v>4.4017541505961912E-2</v>
      </c>
      <c r="Y44" s="233">
        <f t="shared" si="7"/>
        <v>4.490410763629938E-2</v>
      </c>
    </row>
    <row r="45" spans="1:25" ht="12" customHeight="1" x14ac:dyDescent="0.25">
      <c r="A45" s="173" t="s">
        <v>94</v>
      </c>
      <c r="B45" s="233">
        <f t="shared" ref="B45:Y45" si="8">IF(B9=0,0,B9/B$5)</f>
        <v>2.298753903724143E-2</v>
      </c>
      <c r="C45" s="233">
        <f t="shared" si="8"/>
        <v>2.3353506296783757E-2</v>
      </c>
      <c r="D45" s="233">
        <f t="shared" si="8"/>
        <v>2.2984570424460941E-2</v>
      </c>
      <c r="E45" s="233">
        <f t="shared" si="8"/>
        <v>2.3266785198425247E-2</v>
      </c>
      <c r="F45" s="233">
        <f t="shared" si="8"/>
        <v>2.3246832015633035E-2</v>
      </c>
      <c r="G45" s="233">
        <f t="shared" si="8"/>
        <v>2.3697033621103137E-2</v>
      </c>
      <c r="H45" s="233">
        <f t="shared" si="8"/>
        <v>2.2803288326842752E-2</v>
      </c>
      <c r="I45" s="233">
        <f t="shared" si="8"/>
        <v>2.4112805546157863E-2</v>
      </c>
      <c r="J45" s="233">
        <f t="shared" si="8"/>
        <v>2.3632325762752815E-2</v>
      </c>
      <c r="K45" s="233">
        <f t="shared" si="8"/>
        <v>2.460423782542372E-2</v>
      </c>
      <c r="L45" s="233">
        <f t="shared" si="8"/>
        <v>2.3494265045571856E-2</v>
      </c>
      <c r="M45" s="233">
        <f t="shared" si="8"/>
        <v>2.4607973199931587E-2</v>
      </c>
      <c r="N45" s="233">
        <f t="shared" si="8"/>
        <v>2.416352250063725E-2</v>
      </c>
      <c r="O45" s="233">
        <f t="shared" si="8"/>
        <v>2.5257469389500412E-2</v>
      </c>
      <c r="P45" s="233">
        <f t="shared" si="8"/>
        <v>2.5015379288380015E-2</v>
      </c>
      <c r="Q45" s="233">
        <f t="shared" si="8"/>
        <v>2.5019099343887793E-2</v>
      </c>
      <c r="R45" s="233">
        <f t="shared" si="8"/>
        <v>2.5500277227224526E-2</v>
      </c>
      <c r="S45" s="233">
        <f t="shared" si="8"/>
        <v>2.5252226467716656E-2</v>
      </c>
      <c r="T45" s="233">
        <f t="shared" si="8"/>
        <v>2.5693206104192571E-2</v>
      </c>
      <c r="U45" s="233">
        <f t="shared" si="8"/>
        <v>2.5026305910112432E-2</v>
      </c>
      <c r="V45" s="233">
        <f t="shared" si="8"/>
        <v>2.5477851164818984E-2</v>
      </c>
      <c r="W45" s="233">
        <f t="shared" si="8"/>
        <v>2.5626686818445897E-2</v>
      </c>
      <c r="X45" s="233">
        <f t="shared" si="8"/>
        <v>2.6561849934575332E-2</v>
      </c>
      <c r="Y45" s="233">
        <f t="shared" si="8"/>
        <v>2.7025298224529353E-2</v>
      </c>
    </row>
    <row r="46" spans="1:25" ht="12" customHeight="1" x14ac:dyDescent="0.25">
      <c r="A46" s="173" t="s">
        <v>95</v>
      </c>
      <c r="B46" s="233">
        <f t="shared" ref="B46:Y46" si="9">IF(B10=0,0,B10/B$5)</f>
        <v>1.9096227654708711E-2</v>
      </c>
      <c r="C46" s="233">
        <f t="shared" si="9"/>
        <v>1.9499715343174441E-2</v>
      </c>
      <c r="D46" s="233">
        <f t="shared" si="9"/>
        <v>1.9264270702119932E-2</v>
      </c>
      <c r="E46" s="233">
        <f t="shared" si="9"/>
        <v>1.9302163294491713E-2</v>
      </c>
      <c r="F46" s="233">
        <f t="shared" si="9"/>
        <v>1.9657660139387984E-2</v>
      </c>
      <c r="G46" s="233">
        <f t="shared" si="9"/>
        <v>1.9756422081060918E-2</v>
      </c>
      <c r="H46" s="233">
        <f t="shared" si="9"/>
        <v>1.9298180105000846E-2</v>
      </c>
      <c r="I46" s="233">
        <f t="shared" si="9"/>
        <v>1.9088230236903935E-2</v>
      </c>
      <c r="J46" s="233">
        <f t="shared" si="9"/>
        <v>1.8686817797422144E-2</v>
      </c>
      <c r="K46" s="233">
        <f t="shared" si="9"/>
        <v>1.9399820812539003E-2</v>
      </c>
      <c r="L46" s="233">
        <f t="shared" si="9"/>
        <v>1.8466002345425416E-2</v>
      </c>
      <c r="M46" s="233">
        <f t="shared" si="9"/>
        <v>1.8601279391389669E-2</v>
      </c>
      <c r="N46" s="233">
        <f t="shared" si="9"/>
        <v>1.8605597449096442E-2</v>
      </c>
      <c r="O46" s="233">
        <f t="shared" si="9"/>
        <v>1.8957614494939833E-2</v>
      </c>
      <c r="P46" s="233">
        <f t="shared" si="9"/>
        <v>1.9385086089792208E-2</v>
      </c>
      <c r="Q46" s="233">
        <f t="shared" si="9"/>
        <v>1.836473256973864E-2</v>
      </c>
      <c r="R46" s="233">
        <f t="shared" si="9"/>
        <v>1.9624096725521959E-2</v>
      </c>
      <c r="S46" s="233">
        <f t="shared" si="9"/>
        <v>1.7999013729213677E-2</v>
      </c>
      <c r="T46" s="233">
        <f t="shared" si="9"/>
        <v>1.8229638929172134E-2</v>
      </c>
      <c r="U46" s="233">
        <f t="shared" si="9"/>
        <v>1.748951148220983E-2</v>
      </c>
      <c r="V46" s="233">
        <f t="shared" si="9"/>
        <v>1.8059487296129457E-2</v>
      </c>
      <c r="W46" s="233">
        <f t="shared" si="9"/>
        <v>1.7904563815689063E-2</v>
      </c>
      <c r="X46" s="233">
        <f t="shared" si="9"/>
        <v>1.8570097553195577E-2</v>
      </c>
      <c r="Y46" s="233">
        <f t="shared" si="9"/>
        <v>1.8586086215946644E-2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0.57243391703614066</v>
      </c>
      <c r="C47" s="234">
        <f t="shared" si="10"/>
        <v>0.56333548350362883</v>
      </c>
      <c r="D47" s="234">
        <f t="shared" si="10"/>
        <v>0.56737309155201432</v>
      </c>
      <c r="E47" s="234">
        <f t="shared" si="10"/>
        <v>0.56472888158848156</v>
      </c>
      <c r="F47" s="234">
        <f t="shared" si="10"/>
        <v>0.56000381437447533</v>
      </c>
      <c r="G47" s="234">
        <f t="shared" si="10"/>
        <v>0.55218308207049993</v>
      </c>
      <c r="H47" s="234">
        <f t="shared" si="10"/>
        <v>0.56419006918239167</v>
      </c>
      <c r="I47" s="234">
        <f t="shared" si="10"/>
        <v>0.57416354384117885</v>
      </c>
      <c r="J47" s="234">
        <f t="shared" si="10"/>
        <v>0.58143567319904255</v>
      </c>
      <c r="K47" s="234">
        <f t="shared" si="10"/>
        <v>0.58194251004781872</v>
      </c>
      <c r="L47" s="234">
        <f t="shared" si="10"/>
        <v>0.58681385055052149</v>
      </c>
      <c r="M47" s="234">
        <f t="shared" si="10"/>
        <v>0.59138385229977086</v>
      </c>
      <c r="N47" s="234">
        <f t="shared" si="10"/>
        <v>0.60123671713472437</v>
      </c>
      <c r="O47" s="234">
        <f t="shared" si="10"/>
        <v>0.59261861200539023</v>
      </c>
      <c r="P47" s="234">
        <f t="shared" si="10"/>
        <v>0.59384317978389078</v>
      </c>
      <c r="Q47" s="234">
        <f t="shared" si="10"/>
        <v>0.59777870643858699</v>
      </c>
      <c r="R47" s="234">
        <f t="shared" si="10"/>
        <v>0.60459809223086047</v>
      </c>
      <c r="S47" s="234">
        <f t="shared" si="10"/>
        <v>0.61135194321263431</v>
      </c>
      <c r="T47" s="234">
        <f t="shared" si="10"/>
        <v>0.61395494592457034</v>
      </c>
      <c r="U47" s="234">
        <f t="shared" si="10"/>
        <v>0.62052742595084509</v>
      </c>
      <c r="V47" s="234">
        <f t="shared" si="10"/>
        <v>0.61770290557953</v>
      </c>
      <c r="W47" s="234">
        <f t="shared" si="10"/>
        <v>0.61652877127248606</v>
      </c>
      <c r="X47" s="234">
        <f t="shared" si="10"/>
        <v>0.60694349123397207</v>
      </c>
      <c r="Y47" s="234">
        <f t="shared" si="10"/>
        <v>0.61100988978470516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0.3375826657245965</v>
      </c>
      <c r="C48" s="235">
        <f t="shared" si="11"/>
        <v>0.34548397334227521</v>
      </c>
      <c r="D48" s="235">
        <f t="shared" si="11"/>
        <v>0.34283605586101312</v>
      </c>
      <c r="E48" s="235">
        <f t="shared" si="11"/>
        <v>0.3450796160544789</v>
      </c>
      <c r="F48" s="235">
        <f t="shared" si="11"/>
        <v>0.34947034197154581</v>
      </c>
      <c r="G48" s="235">
        <f t="shared" si="11"/>
        <v>0.35619762253588733</v>
      </c>
      <c r="H48" s="235">
        <f t="shared" si="11"/>
        <v>0.34617922272644297</v>
      </c>
      <c r="I48" s="235">
        <f t="shared" si="11"/>
        <v>0.33306709575034799</v>
      </c>
      <c r="J48" s="235">
        <f t="shared" si="11"/>
        <v>0.32692754338204694</v>
      </c>
      <c r="K48" s="235">
        <f t="shared" si="11"/>
        <v>0.32446762380154809</v>
      </c>
      <c r="L48" s="235">
        <f t="shared" si="11"/>
        <v>0.32193444831656126</v>
      </c>
      <c r="M48" s="235">
        <f t="shared" si="11"/>
        <v>0.31519889406630708</v>
      </c>
      <c r="N48" s="235">
        <f t="shared" si="11"/>
        <v>0.30566887868566378</v>
      </c>
      <c r="O48" s="235">
        <f t="shared" si="11"/>
        <v>0.31121234482620425</v>
      </c>
      <c r="P48" s="235">
        <f t="shared" si="11"/>
        <v>0.30926898200944752</v>
      </c>
      <c r="Q48" s="235">
        <f t="shared" si="11"/>
        <v>0.30643395197175916</v>
      </c>
      <c r="R48" s="235">
        <f t="shared" si="11"/>
        <v>0.29679418886997394</v>
      </c>
      <c r="S48" s="235">
        <f t="shared" si="11"/>
        <v>0.2929670960804458</v>
      </c>
      <c r="T48" s="235">
        <f t="shared" si="11"/>
        <v>0.2893145738550586</v>
      </c>
      <c r="U48" s="235">
        <f t="shared" si="11"/>
        <v>0.28434199531999532</v>
      </c>
      <c r="V48" s="235">
        <f t="shared" si="11"/>
        <v>0.28513174954692422</v>
      </c>
      <c r="W48" s="235">
        <f t="shared" si="11"/>
        <v>0.28656694578887981</v>
      </c>
      <c r="X48" s="235">
        <f t="shared" si="11"/>
        <v>0.2939647281268426</v>
      </c>
      <c r="Y48" s="235">
        <f t="shared" si="11"/>
        <v>0.28840047723208395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FI: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13725.065426796809</v>
      </c>
      <c r="C5" s="223">
        <f t="shared" si="0"/>
        <v>13541.011855521416</v>
      </c>
      <c r="D5" s="223">
        <f t="shared" si="0"/>
        <v>13330.393704440277</v>
      </c>
      <c r="E5" s="223">
        <f t="shared" si="0"/>
        <v>13111.223937000013</v>
      </c>
      <c r="F5" s="223">
        <f t="shared" si="0"/>
        <v>13273.773782979604</v>
      </c>
      <c r="G5" s="223">
        <f t="shared" si="0"/>
        <v>12800.197175310601</v>
      </c>
      <c r="H5" s="223">
        <f t="shared" si="0"/>
        <v>13036.396316901908</v>
      </c>
      <c r="I5" s="223">
        <f t="shared" si="0"/>
        <v>13094.265898974609</v>
      </c>
      <c r="J5" s="223">
        <f t="shared" si="0"/>
        <v>12613.230456272289</v>
      </c>
      <c r="K5" s="223">
        <f t="shared" si="0"/>
        <v>10241.374268577934</v>
      </c>
      <c r="L5" s="223">
        <f t="shared" si="0"/>
        <v>12210.854342942828</v>
      </c>
      <c r="M5" s="223">
        <f t="shared" si="0"/>
        <v>11695.048043117411</v>
      </c>
      <c r="N5" s="223">
        <f t="shared" si="0"/>
        <v>10505.909730356459</v>
      </c>
      <c r="O5" s="223">
        <f t="shared" si="0"/>
        <v>10485.483289818061</v>
      </c>
      <c r="P5" s="223">
        <f t="shared" si="0"/>
        <v>10475.835861729049</v>
      </c>
      <c r="Q5" s="223">
        <f t="shared" si="0"/>
        <v>10308.045097633138</v>
      </c>
      <c r="R5" s="223">
        <f t="shared" si="0"/>
        <v>10754.034537835836</v>
      </c>
      <c r="S5" s="223">
        <f t="shared" si="0"/>
        <v>10863.404889953286</v>
      </c>
      <c r="T5" s="223">
        <f t="shared" si="0"/>
        <v>10852.574136061559</v>
      </c>
      <c r="U5" s="223">
        <f t="shared" si="0"/>
        <v>10361.386248610283</v>
      </c>
      <c r="V5" s="223">
        <f t="shared" si="0"/>
        <v>9747.4374534713825</v>
      </c>
      <c r="W5" s="223">
        <f t="shared" si="0"/>
        <v>10248.087298724729</v>
      </c>
      <c r="X5" s="223">
        <f t="shared" si="0"/>
        <v>9131.6659308776889</v>
      </c>
      <c r="Y5" s="223">
        <f t="shared" si="0"/>
        <v>8333.9090832402526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95.135259020248924</v>
      </c>
      <c r="C10" s="225">
        <f t="shared" si="1"/>
        <v>92.708131758929028</v>
      </c>
      <c r="D10" s="225">
        <f t="shared" si="1"/>
        <v>86.451098625773199</v>
      </c>
      <c r="E10" s="225">
        <f t="shared" si="1"/>
        <v>77.412349072751709</v>
      </c>
      <c r="F10" s="225">
        <f t="shared" si="1"/>
        <v>90.272876458288167</v>
      </c>
      <c r="G10" s="225">
        <f t="shared" si="1"/>
        <v>78.208020974614783</v>
      </c>
      <c r="H10" s="225">
        <f t="shared" si="1"/>
        <v>74.886901048688173</v>
      </c>
      <c r="I10" s="225">
        <f t="shared" si="1"/>
        <v>101.99385381824973</v>
      </c>
      <c r="J10" s="225">
        <f t="shared" si="1"/>
        <v>102.79973638611196</v>
      </c>
      <c r="K10" s="225">
        <f t="shared" si="1"/>
        <v>85.9474344248938</v>
      </c>
      <c r="L10" s="225">
        <f t="shared" si="1"/>
        <v>100.30362704270642</v>
      </c>
      <c r="M10" s="225">
        <f t="shared" si="1"/>
        <v>101.03007076828499</v>
      </c>
      <c r="N10" s="225">
        <f t="shared" si="1"/>
        <v>98.1598379404019</v>
      </c>
      <c r="O10" s="225">
        <f t="shared" si="1"/>
        <v>103.14324418076885</v>
      </c>
      <c r="P10" s="225">
        <f t="shared" si="1"/>
        <v>106.47511389073642</v>
      </c>
      <c r="Q10" s="225">
        <f t="shared" si="1"/>
        <v>95.062063680606755</v>
      </c>
      <c r="R10" s="225">
        <f t="shared" si="1"/>
        <v>109.31262396689138</v>
      </c>
      <c r="S10" s="225">
        <f t="shared" si="1"/>
        <v>105.60380144471833</v>
      </c>
      <c r="T10" s="225">
        <f t="shared" si="1"/>
        <v>107.32932369732757</v>
      </c>
      <c r="U10" s="225">
        <f t="shared" si="1"/>
        <v>108.8918246202953</v>
      </c>
      <c r="V10" s="225">
        <f t="shared" si="1"/>
        <v>112.09214864365461</v>
      </c>
      <c r="W10" s="225">
        <f t="shared" si="1"/>
        <v>111.31115100899007</v>
      </c>
      <c r="X10" s="225">
        <f t="shared" si="1"/>
        <v>98.503060701999658</v>
      </c>
      <c r="Y10" s="225">
        <f t="shared" si="1"/>
        <v>91.161921678289602</v>
      </c>
      <c r="DA10" s="90"/>
    </row>
    <row r="11" spans="1:105" ht="12" customHeight="1" x14ac:dyDescent="0.25">
      <c r="A11" s="37" t="s">
        <v>82</v>
      </c>
      <c r="B11" s="226">
        <v>35.277389061627339</v>
      </c>
      <c r="C11" s="226">
        <v>36.569305233744728</v>
      </c>
      <c r="D11" s="226">
        <v>37.467258194033882</v>
      </c>
      <c r="E11" s="226">
        <v>30.453252963343289</v>
      </c>
      <c r="F11" s="226">
        <v>45.035528906548301</v>
      </c>
      <c r="G11" s="226">
        <v>36.079822162816114</v>
      </c>
      <c r="H11" s="226">
        <v>28.026781325526343</v>
      </c>
      <c r="I11" s="226">
        <v>36.841351439414069</v>
      </c>
      <c r="J11" s="226">
        <v>34.708424046971402</v>
      </c>
      <c r="K11" s="226">
        <v>32.306970519338698</v>
      </c>
      <c r="L11" s="226">
        <v>32.657659145079279</v>
      </c>
      <c r="M11" s="226">
        <v>30.621095539325871</v>
      </c>
      <c r="N11" s="226">
        <v>28.161455160261919</v>
      </c>
      <c r="O11" s="226">
        <v>29.387279648810974</v>
      </c>
      <c r="P11" s="226">
        <v>27.996139770356038</v>
      </c>
      <c r="Q11" s="226">
        <v>26.514359619122985</v>
      </c>
      <c r="R11" s="226">
        <v>25.006012283650286</v>
      </c>
      <c r="S11" s="226">
        <v>25.281758091229442</v>
      </c>
      <c r="T11" s="226">
        <v>24.522389633597591</v>
      </c>
      <c r="U11" s="226">
        <v>23.778609399235243</v>
      </c>
      <c r="V11" s="226">
        <v>21.96086870829928</v>
      </c>
      <c r="W11" s="226">
        <v>20.021920201930467</v>
      </c>
      <c r="X11" s="226">
        <v>24.985363937287097</v>
      </c>
      <c r="Y11" s="226">
        <v>24.039969983724333</v>
      </c>
      <c r="DA11" s="69"/>
    </row>
    <row r="12" spans="1:105" ht="12" customHeight="1" x14ac:dyDescent="0.25">
      <c r="A12" s="37" t="s">
        <v>73</v>
      </c>
      <c r="B12" s="226">
        <v>59.857869958621592</v>
      </c>
      <c r="C12" s="226">
        <v>56.138826525184299</v>
      </c>
      <c r="D12" s="226">
        <v>48.983840431739324</v>
      </c>
      <c r="E12" s="226">
        <v>46.959096109408414</v>
      </c>
      <c r="F12" s="226">
        <v>45.237347551739866</v>
      </c>
      <c r="G12" s="226">
        <v>42.128198811798661</v>
      </c>
      <c r="H12" s="226">
        <v>46.860119723161837</v>
      </c>
      <c r="I12" s="226">
        <v>65.152502378835663</v>
      </c>
      <c r="J12" s="226">
        <v>68.091312339140558</v>
      </c>
      <c r="K12" s="226">
        <v>53.640463905555102</v>
      </c>
      <c r="L12" s="226">
        <v>67.645967897627145</v>
      </c>
      <c r="M12" s="226">
        <v>70.408975228959122</v>
      </c>
      <c r="N12" s="226">
        <v>69.998382780139977</v>
      </c>
      <c r="O12" s="226">
        <v>73.755964531957872</v>
      </c>
      <c r="P12" s="226">
        <v>78.478974120380386</v>
      </c>
      <c r="Q12" s="226">
        <v>68.54770406148377</v>
      </c>
      <c r="R12" s="226">
        <v>84.306611683241087</v>
      </c>
      <c r="S12" s="226">
        <v>80.322043353488894</v>
      </c>
      <c r="T12" s="226">
        <v>82.806934063729969</v>
      </c>
      <c r="U12" s="226">
        <v>85.113215221060045</v>
      </c>
      <c r="V12" s="226">
        <v>90.131279935355323</v>
      </c>
      <c r="W12" s="226">
        <v>91.289230807059596</v>
      </c>
      <c r="X12" s="226">
        <v>73.517696764712554</v>
      </c>
      <c r="Y12" s="226">
        <v>67.121951694565269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5410.2156629136362</v>
      </c>
      <c r="C16" s="228">
        <f t="shared" si="2"/>
        <v>5322.408911794726</v>
      </c>
      <c r="D16" s="228">
        <f t="shared" si="2"/>
        <v>4952.9404792160221</v>
      </c>
      <c r="E16" s="228">
        <f t="shared" si="2"/>
        <v>4934.3326159730605</v>
      </c>
      <c r="F16" s="228">
        <f t="shared" si="2"/>
        <v>4810.1250534937462</v>
      </c>
      <c r="G16" s="228">
        <f t="shared" si="2"/>
        <v>4559.9082212846333</v>
      </c>
      <c r="H16" s="228">
        <f t="shared" si="2"/>
        <v>4837.2419293332832</v>
      </c>
      <c r="I16" s="228">
        <f t="shared" si="2"/>
        <v>4514.9744673076402</v>
      </c>
      <c r="J16" s="228">
        <f t="shared" si="2"/>
        <v>4177.3523005588322</v>
      </c>
      <c r="K16" s="228">
        <f t="shared" si="2"/>
        <v>3530.7901341588581</v>
      </c>
      <c r="L16" s="228">
        <f t="shared" si="2"/>
        <v>4042.2448872785594</v>
      </c>
      <c r="M16" s="228">
        <f t="shared" si="2"/>
        <v>3776.3789728226056</v>
      </c>
      <c r="N16" s="228">
        <f t="shared" si="2"/>
        <v>3555.3544653737281</v>
      </c>
      <c r="O16" s="228">
        <f t="shared" si="2"/>
        <v>3398.9085818884037</v>
      </c>
      <c r="P16" s="228">
        <f t="shared" si="2"/>
        <v>3392.6906083656777</v>
      </c>
      <c r="Q16" s="228">
        <f t="shared" si="2"/>
        <v>3275.8583674068841</v>
      </c>
      <c r="R16" s="228">
        <f t="shared" si="2"/>
        <v>3326.1363972710046</v>
      </c>
      <c r="S16" s="228">
        <f t="shared" si="2"/>
        <v>3319.3989362042485</v>
      </c>
      <c r="T16" s="228">
        <f t="shared" si="2"/>
        <v>3228.7239176866146</v>
      </c>
      <c r="U16" s="228">
        <f t="shared" si="2"/>
        <v>3162.6679796723465</v>
      </c>
      <c r="V16" s="228">
        <f t="shared" si="2"/>
        <v>2810.4181162960576</v>
      </c>
      <c r="W16" s="228">
        <f t="shared" si="2"/>
        <v>2892.3270064586691</v>
      </c>
      <c r="X16" s="228">
        <f t="shared" si="2"/>
        <v>2512.9857149414893</v>
      </c>
      <c r="Y16" s="228">
        <f t="shared" si="2"/>
        <v>1993.5302232733629</v>
      </c>
      <c r="DA16" s="92"/>
    </row>
    <row r="17" spans="1:105" ht="12" customHeight="1" x14ac:dyDescent="0.25">
      <c r="A17" s="46" t="s">
        <v>28</v>
      </c>
      <c r="B17" s="229">
        <v>1578.74283750515</v>
      </c>
      <c r="C17" s="229">
        <v>1455.3322652667639</v>
      </c>
      <c r="D17" s="229">
        <v>1326.7513553770229</v>
      </c>
      <c r="E17" s="229">
        <v>1273.958834129307</v>
      </c>
      <c r="F17" s="229">
        <v>1068.7952535104378</v>
      </c>
      <c r="G17" s="229">
        <v>1047.8151017081557</v>
      </c>
      <c r="H17" s="229">
        <v>1252.6810514364108</v>
      </c>
      <c r="I17" s="229">
        <v>1218.710988050274</v>
      </c>
      <c r="J17" s="229">
        <v>1124.882366399899</v>
      </c>
      <c r="K17" s="229">
        <v>956.31107961836415</v>
      </c>
      <c r="L17" s="229">
        <v>1119.9726774562375</v>
      </c>
      <c r="M17" s="229">
        <v>1039.0049916466905</v>
      </c>
      <c r="N17" s="229">
        <v>943.49656919400661</v>
      </c>
      <c r="O17" s="229">
        <v>835.84067134622649</v>
      </c>
      <c r="P17" s="229">
        <v>890.6232780084456</v>
      </c>
      <c r="Q17" s="229">
        <v>902.07485987975645</v>
      </c>
      <c r="R17" s="229">
        <v>913.06377430525458</v>
      </c>
      <c r="S17" s="229">
        <v>860.15010046044881</v>
      </c>
      <c r="T17" s="229">
        <v>875.7068930898821</v>
      </c>
      <c r="U17" s="229">
        <v>843.34572917107232</v>
      </c>
      <c r="V17" s="229">
        <v>664.2197548481297</v>
      </c>
      <c r="W17" s="229">
        <v>637.49476772132095</v>
      </c>
      <c r="X17" s="229">
        <v>424.73060184048376</v>
      </c>
      <c r="Y17" s="229">
        <v>233.92838058880017</v>
      </c>
      <c r="DA17" s="73"/>
    </row>
    <row r="18" spans="1:105" ht="12" customHeight="1" x14ac:dyDescent="0.25">
      <c r="A18" s="46" t="s">
        <v>30</v>
      </c>
      <c r="B18" s="229">
        <v>383.32797696085743</v>
      </c>
      <c r="C18" s="229">
        <v>392.83190784103346</v>
      </c>
      <c r="D18" s="229">
        <v>342.14400000060493</v>
      </c>
      <c r="E18" s="229">
        <v>421.34390784073776</v>
      </c>
      <c r="F18" s="229">
        <v>427.68000000086892</v>
      </c>
      <c r="G18" s="229">
        <v>430.84804608125114</v>
      </c>
      <c r="H18" s="229">
        <v>395.9999539207696</v>
      </c>
      <c r="I18" s="229">
        <v>411.83997695925825</v>
      </c>
      <c r="J18" s="229">
        <v>491.04009215903397</v>
      </c>
      <c r="K18" s="229">
        <v>497.37597695930361</v>
      </c>
      <c r="L18" s="229">
        <v>519.55209215903767</v>
      </c>
      <c r="M18" s="229">
        <v>494.20793087940899</v>
      </c>
      <c r="N18" s="229">
        <v>430.8480460792282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228.25621123300616</v>
      </c>
      <c r="C19" s="229">
        <v>235.00928332966518</v>
      </c>
      <c r="D19" s="229">
        <v>235.98169028840289</v>
      </c>
      <c r="E19" s="229">
        <v>272.44350561844203</v>
      </c>
      <c r="F19" s="229">
        <v>282.3200104480344</v>
      </c>
      <c r="G19" s="229">
        <v>277.92819441041883</v>
      </c>
      <c r="H19" s="229">
        <v>316.40156910629298</v>
      </c>
      <c r="I19" s="229">
        <v>254.24221381507306</v>
      </c>
      <c r="J19" s="229">
        <v>250.20798570488822</v>
      </c>
      <c r="K19" s="229">
        <v>188.56504791615873</v>
      </c>
      <c r="L19" s="229">
        <v>250.35755278444117</v>
      </c>
      <c r="M19" s="229">
        <v>249.50591940533866</v>
      </c>
      <c r="N19" s="229">
        <v>219.69363652734151</v>
      </c>
      <c r="O19" s="229">
        <v>339.86472334282837</v>
      </c>
      <c r="P19" s="229">
        <v>365.92859805862201</v>
      </c>
      <c r="Q19" s="229">
        <v>351.0207791817225</v>
      </c>
      <c r="R19" s="229">
        <v>344.89686275420092</v>
      </c>
      <c r="S19" s="229">
        <v>335.19688378232036</v>
      </c>
      <c r="T19" s="229">
        <v>355.08439637328041</v>
      </c>
      <c r="U19" s="229">
        <v>359.21863915975553</v>
      </c>
      <c r="V19" s="229">
        <v>297.75452104428285</v>
      </c>
      <c r="W19" s="229">
        <v>324.77864401789657</v>
      </c>
      <c r="X19" s="229">
        <v>313.46631486480368</v>
      </c>
      <c r="Y19" s="229">
        <v>257.48727906298484</v>
      </c>
      <c r="DA19" s="73"/>
    </row>
    <row r="20" spans="1:105" ht="12" customHeight="1" x14ac:dyDescent="0.25">
      <c r="A20" s="46" t="s">
        <v>82</v>
      </c>
      <c r="B20" s="229">
        <v>333.85457758735913</v>
      </c>
      <c r="C20" s="229">
        <v>336.12148875339699</v>
      </c>
      <c r="D20" s="229">
        <v>310.952399904088</v>
      </c>
      <c r="E20" s="229">
        <v>322.77598817701221</v>
      </c>
      <c r="F20" s="229">
        <v>298.19298119452111</v>
      </c>
      <c r="G20" s="229">
        <v>305.7745311206092</v>
      </c>
      <c r="H20" s="229">
        <v>304.65802288298266</v>
      </c>
      <c r="I20" s="229">
        <v>287.92968757205654</v>
      </c>
      <c r="J20" s="229">
        <v>276.60164648539012</v>
      </c>
      <c r="K20" s="229">
        <v>246.31632410993308</v>
      </c>
      <c r="L20" s="229">
        <v>242.55081946627925</v>
      </c>
      <c r="M20" s="229">
        <v>225.63586695664981</v>
      </c>
      <c r="N20" s="229">
        <v>216.31542489011585</v>
      </c>
      <c r="O20" s="229">
        <v>228.71055094404693</v>
      </c>
      <c r="P20" s="229">
        <v>209.82243791637899</v>
      </c>
      <c r="Q20" s="229">
        <v>194.7800714805085</v>
      </c>
      <c r="R20" s="229">
        <v>181.68976840738364</v>
      </c>
      <c r="S20" s="229">
        <v>209.07559862100632</v>
      </c>
      <c r="T20" s="229">
        <v>199.09894879055156</v>
      </c>
      <c r="U20" s="229">
        <v>195.8503928851668</v>
      </c>
      <c r="V20" s="229">
        <v>186.52618144367489</v>
      </c>
      <c r="W20" s="229">
        <v>163.18096162926221</v>
      </c>
      <c r="X20" s="229">
        <v>203.79246261684918</v>
      </c>
      <c r="Y20" s="229">
        <v>188.22248576322644</v>
      </c>
      <c r="DA20" s="73"/>
    </row>
    <row r="21" spans="1:105" ht="12" customHeight="1" x14ac:dyDescent="0.25">
      <c r="A21" s="46" t="s">
        <v>32</v>
      </c>
      <c r="B21" s="229">
        <v>1152.5998834783588</v>
      </c>
      <c r="C21" s="229">
        <v>1108.765082708974</v>
      </c>
      <c r="D21" s="229">
        <v>1009.1096376603655</v>
      </c>
      <c r="E21" s="229">
        <v>985.91399752566281</v>
      </c>
      <c r="F21" s="229">
        <v>1020.2751030121157</v>
      </c>
      <c r="G21" s="229">
        <v>881.16706006019206</v>
      </c>
      <c r="H21" s="229">
        <v>892.3154092067814</v>
      </c>
      <c r="I21" s="229">
        <v>706.69155022774589</v>
      </c>
      <c r="J21" s="229">
        <v>585.63589421203176</v>
      </c>
      <c r="K21" s="229">
        <v>386.16167430240404</v>
      </c>
      <c r="L21" s="229">
        <v>475.72088276029888</v>
      </c>
      <c r="M21" s="229">
        <v>448.95475609526773</v>
      </c>
      <c r="N21" s="229">
        <v>402.01592942023484</v>
      </c>
      <c r="O21" s="229">
        <v>383.74555111291147</v>
      </c>
      <c r="P21" s="229">
        <v>378.54037968294602</v>
      </c>
      <c r="Q21" s="229">
        <v>334.80768426089435</v>
      </c>
      <c r="R21" s="229">
        <v>412.37674898664488</v>
      </c>
      <c r="S21" s="229">
        <v>382.3184235400945</v>
      </c>
      <c r="T21" s="229">
        <v>324.60033196988866</v>
      </c>
      <c r="U21" s="229">
        <v>318.90045814557686</v>
      </c>
      <c r="V21" s="229">
        <v>312.0603705622654</v>
      </c>
      <c r="W21" s="229">
        <v>321.16787772401307</v>
      </c>
      <c r="X21" s="229">
        <v>393.63928442148398</v>
      </c>
      <c r="Y21" s="229">
        <v>352.64295672286096</v>
      </c>
      <c r="DA21" s="73"/>
    </row>
    <row r="22" spans="1:105" ht="12" customHeight="1" x14ac:dyDescent="0.25">
      <c r="A22" s="46" t="s">
        <v>33</v>
      </c>
      <c r="B22" s="229">
        <v>33.298965878767298</v>
      </c>
      <c r="C22" s="229">
        <v>33.081966186400962</v>
      </c>
      <c r="D22" s="229">
        <v>36.334163317357181</v>
      </c>
      <c r="E22" s="229">
        <v>39.231036674590726</v>
      </c>
      <c r="F22" s="229">
        <v>37.087046435700472</v>
      </c>
      <c r="G22" s="229">
        <v>47.37815931669244</v>
      </c>
      <c r="H22" s="229">
        <v>55.236838372413501</v>
      </c>
      <c r="I22" s="229">
        <v>54.131287021599128</v>
      </c>
      <c r="J22" s="229">
        <v>53.605811272411572</v>
      </c>
      <c r="K22" s="229">
        <v>53.733712403959416</v>
      </c>
      <c r="L22" s="229">
        <v>40.276304119834968</v>
      </c>
      <c r="M22" s="229">
        <v>45.657095071411817</v>
      </c>
      <c r="N22" s="229">
        <v>44.4033030416416</v>
      </c>
      <c r="O22" s="229">
        <v>256.31829063095756</v>
      </c>
      <c r="P22" s="229">
        <v>249.2135500039991</v>
      </c>
      <c r="Q22" s="229">
        <v>254.87356548592001</v>
      </c>
      <c r="R22" s="229">
        <v>284.13028861358958</v>
      </c>
      <c r="S22" s="229">
        <v>232.22817194758349</v>
      </c>
      <c r="T22" s="229">
        <v>321.76561023017081</v>
      </c>
      <c r="U22" s="229">
        <v>297.17734625003112</v>
      </c>
      <c r="V22" s="229">
        <v>220.03991587663813</v>
      </c>
      <c r="W22" s="229">
        <v>184.66694294602166</v>
      </c>
      <c r="X22" s="229">
        <v>221.82127657971429</v>
      </c>
      <c r="Y22" s="229">
        <v>151.6373790080699</v>
      </c>
      <c r="DA22" s="73"/>
    </row>
    <row r="23" spans="1:105" ht="12" customHeight="1" x14ac:dyDescent="0.25">
      <c r="A23" s="46" t="s">
        <v>73</v>
      </c>
      <c r="B23" s="229">
        <v>1478.6270592389808</v>
      </c>
      <c r="C23" s="229">
        <v>1513.1644955600188</v>
      </c>
      <c r="D23" s="229">
        <v>1392.7805803719623</v>
      </c>
      <c r="E23" s="229">
        <v>1345.2553745765504</v>
      </c>
      <c r="F23" s="229">
        <v>1380.1353752027483</v>
      </c>
      <c r="G23" s="229">
        <v>1324.0203335152917</v>
      </c>
      <c r="H23" s="229">
        <v>1404.6702602696491</v>
      </c>
      <c r="I23" s="229">
        <v>1394.8104101266658</v>
      </c>
      <c r="J23" s="229">
        <v>1247.4992080100621</v>
      </c>
      <c r="K23" s="229">
        <v>1065.3002912855013</v>
      </c>
      <c r="L23" s="229">
        <v>1217.855318843202</v>
      </c>
      <c r="M23" s="229">
        <v>1152.0683348945624</v>
      </c>
      <c r="N23" s="229">
        <v>1090.6304086299731</v>
      </c>
      <c r="O23" s="229">
        <v>1128.1217130565108</v>
      </c>
      <c r="P23" s="229">
        <v>1058.2744404688037</v>
      </c>
      <c r="Q23" s="229">
        <v>950.35835778454577</v>
      </c>
      <c r="R23" s="229">
        <v>881.68799799624276</v>
      </c>
      <c r="S23" s="229">
        <v>975.8451006136321</v>
      </c>
      <c r="T23" s="229">
        <v>872.88637844030893</v>
      </c>
      <c r="U23" s="229">
        <v>871.76970009914771</v>
      </c>
      <c r="V23" s="229">
        <v>856.31879260123105</v>
      </c>
      <c r="W23" s="229">
        <v>953.86923481987549</v>
      </c>
      <c r="X23" s="229">
        <v>700.14567642659358</v>
      </c>
      <c r="Y23" s="229">
        <v>567.30362004524579</v>
      </c>
      <c r="DA23" s="73"/>
    </row>
    <row r="24" spans="1:105" ht="12" customHeight="1" x14ac:dyDescent="0.25">
      <c r="A24" s="46" t="s">
        <v>36</v>
      </c>
      <c r="B24" s="229">
        <v>131.79088241096167</v>
      </c>
      <c r="C24" s="229">
        <v>109.15284912271333</v>
      </c>
      <c r="D24" s="229">
        <v>126.50796791968489</v>
      </c>
      <c r="E24" s="229">
        <v>85.970831984586383</v>
      </c>
      <c r="F24" s="229">
        <v>90.627667927153226</v>
      </c>
      <c r="G24" s="229">
        <v>84.63241353249181</v>
      </c>
      <c r="H24" s="229">
        <v>74.329746658567799</v>
      </c>
      <c r="I24" s="229">
        <v>58.629882006486497</v>
      </c>
      <c r="J24" s="229">
        <v>48.090607643176952</v>
      </c>
      <c r="K24" s="229">
        <v>36.822604473894948</v>
      </c>
      <c r="L24" s="229">
        <v>61.039959345037047</v>
      </c>
      <c r="M24" s="229">
        <v>54.94652376433568</v>
      </c>
      <c r="N24" s="229">
        <v>41.284878300108517</v>
      </c>
      <c r="O24" s="229">
        <v>39.916014714584279</v>
      </c>
      <c r="P24" s="229">
        <v>43.322301893428019</v>
      </c>
      <c r="Q24" s="229">
        <v>131.10326433350266</v>
      </c>
      <c r="R24" s="229">
        <v>157.07611114698</v>
      </c>
      <c r="S24" s="229">
        <v>157.67049567157937</v>
      </c>
      <c r="T24" s="229">
        <v>101.21656640404105</v>
      </c>
      <c r="U24" s="229">
        <v>112.68013812564769</v>
      </c>
      <c r="V24" s="229">
        <v>115.38051087089492</v>
      </c>
      <c r="W24" s="229">
        <v>130.73960436124253</v>
      </c>
      <c r="X24" s="229">
        <v>107.63315256571997</v>
      </c>
      <c r="Y24" s="229">
        <v>95.119214837908459</v>
      </c>
      <c r="DA24" s="73"/>
    </row>
    <row r="25" spans="1:105" ht="12" customHeight="1" x14ac:dyDescent="0.25">
      <c r="A25" s="46" t="s">
        <v>38</v>
      </c>
      <c r="B25" s="229">
        <v>89.717268620194702</v>
      </c>
      <c r="C25" s="229">
        <v>138.9495730257585</v>
      </c>
      <c r="D25" s="229">
        <v>172.37868437653296</v>
      </c>
      <c r="E25" s="229">
        <v>187.43913944617117</v>
      </c>
      <c r="F25" s="229">
        <v>205.0116157621672</v>
      </c>
      <c r="G25" s="229">
        <v>160.3443815395303</v>
      </c>
      <c r="H25" s="229">
        <v>140.94907747941511</v>
      </c>
      <c r="I25" s="229">
        <v>127.98847152848079</v>
      </c>
      <c r="J25" s="229">
        <v>99.78868867193826</v>
      </c>
      <c r="K25" s="229">
        <v>100.2034230893386</v>
      </c>
      <c r="L25" s="229">
        <v>114.91928034419124</v>
      </c>
      <c r="M25" s="229">
        <v>66.397554108939843</v>
      </c>
      <c r="N25" s="229">
        <v>166.66626929107704</v>
      </c>
      <c r="O25" s="229">
        <v>186.39106674033795</v>
      </c>
      <c r="P25" s="229">
        <v>196.96562233305426</v>
      </c>
      <c r="Q25" s="229">
        <v>156.83978500003431</v>
      </c>
      <c r="R25" s="229">
        <v>151.2148450607082</v>
      </c>
      <c r="S25" s="229">
        <v>166.91416156758328</v>
      </c>
      <c r="T25" s="229">
        <v>178.36479238849117</v>
      </c>
      <c r="U25" s="229">
        <v>163.72557583594846</v>
      </c>
      <c r="V25" s="229">
        <v>158.11806904894098</v>
      </c>
      <c r="W25" s="229">
        <v>176.42897323903642</v>
      </c>
      <c r="X25" s="229">
        <v>147.75694562584047</v>
      </c>
      <c r="Y25" s="229">
        <v>147.1889072442662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4918.5580773277889</v>
      </c>
      <c r="C27" s="228">
        <f t="shared" si="3"/>
        <v>4842.1126365900327</v>
      </c>
      <c r="D27" s="228">
        <f t="shared" si="3"/>
        <v>4965.4911530975205</v>
      </c>
      <c r="E27" s="228">
        <f t="shared" si="3"/>
        <v>4554.4267186577281</v>
      </c>
      <c r="F27" s="228">
        <f t="shared" si="3"/>
        <v>4782.782730078301</v>
      </c>
      <c r="G27" s="228">
        <f t="shared" si="3"/>
        <v>4640.2268944198377</v>
      </c>
      <c r="H27" s="228">
        <f t="shared" si="3"/>
        <v>4335.521627888269</v>
      </c>
      <c r="I27" s="228">
        <f t="shared" si="3"/>
        <v>4520.3314426081415</v>
      </c>
      <c r="J27" s="228">
        <f t="shared" si="3"/>
        <v>4316.3527566114917</v>
      </c>
      <c r="K27" s="228">
        <f t="shared" si="3"/>
        <v>3443.0983880059957</v>
      </c>
      <c r="L27" s="228">
        <f t="shared" si="3"/>
        <v>4289.6234195629368</v>
      </c>
      <c r="M27" s="228">
        <f t="shared" si="3"/>
        <v>4019.6932833246606</v>
      </c>
      <c r="N27" s="228">
        <f t="shared" si="3"/>
        <v>3382.5046124239084</v>
      </c>
      <c r="O27" s="228">
        <f t="shared" si="3"/>
        <v>3550.0776796906662</v>
      </c>
      <c r="P27" s="228">
        <f t="shared" si="3"/>
        <v>3548.637101778264</v>
      </c>
      <c r="Q27" s="228">
        <f t="shared" si="3"/>
        <v>3362.4300827604848</v>
      </c>
      <c r="R27" s="228">
        <f t="shared" si="3"/>
        <v>3427.2315643192533</v>
      </c>
      <c r="S27" s="228">
        <f t="shared" si="3"/>
        <v>3421.3122032108058</v>
      </c>
      <c r="T27" s="228">
        <f t="shared" si="3"/>
        <v>3537.1274536831629</v>
      </c>
      <c r="U27" s="228">
        <f t="shared" si="3"/>
        <v>3438.9452854536726</v>
      </c>
      <c r="V27" s="228">
        <f t="shared" si="3"/>
        <v>3299.4954703646445</v>
      </c>
      <c r="W27" s="228">
        <f t="shared" si="3"/>
        <v>3396.3525848113381</v>
      </c>
      <c r="X27" s="228">
        <f t="shared" si="3"/>
        <v>3266.6874040621815</v>
      </c>
      <c r="Y27" s="228">
        <f t="shared" si="3"/>
        <v>2954.6600768525891</v>
      </c>
      <c r="DA27" s="92"/>
    </row>
    <row r="28" spans="1:105" ht="12" customHeight="1" x14ac:dyDescent="0.25">
      <c r="A28" s="18" t="s">
        <v>28</v>
      </c>
      <c r="B28" s="230">
        <v>657.38408127632101</v>
      </c>
      <c r="C28" s="230">
        <v>747.90368931660214</v>
      </c>
      <c r="D28" s="230">
        <v>687.23571022674082</v>
      </c>
      <c r="E28" s="230">
        <v>693.85761010709609</v>
      </c>
      <c r="F28" s="230">
        <v>682.28809333559832</v>
      </c>
      <c r="G28" s="230">
        <v>703.13499074348158</v>
      </c>
      <c r="H28" s="230">
        <v>578.54046724639727</v>
      </c>
      <c r="I28" s="230">
        <v>616.69283425914375</v>
      </c>
      <c r="J28" s="230">
        <v>652.1825352380821</v>
      </c>
      <c r="K28" s="230">
        <v>353.25888919831488</v>
      </c>
      <c r="L28" s="230">
        <v>433.12061847087824</v>
      </c>
      <c r="M28" s="230">
        <v>437.04235604329909</v>
      </c>
      <c r="N28" s="230">
        <v>296.9536808215143</v>
      </c>
      <c r="O28" s="230">
        <v>261.18909357982699</v>
      </c>
      <c r="P28" s="230">
        <v>282.74898939792047</v>
      </c>
      <c r="Q28" s="230">
        <v>223.55164392601174</v>
      </c>
      <c r="R28" s="230">
        <v>223.85980460186161</v>
      </c>
      <c r="S28" s="230">
        <v>232.56101716537145</v>
      </c>
      <c r="T28" s="230">
        <v>232.46989335708443</v>
      </c>
      <c r="U28" s="230">
        <v>199.73107069790689</v>
      </c>
      <c r="V28" s="230">
        <v>156.76179423234711</v>
      </c>
      <c r="W28" s="230">
        <v>175.43716145833173</v>
      </c>
      <c r="X28" s="230">
        <v>202.72978926220148</v>
      </c>
      <c r="Y28" s="230">
        <v>106.90105411093207</v>
      </c>
      <c r="DA28" s="71"/>
    </row>
    <row r="29" spans="1:105" ht="12" customHeight="1" x14ac:dyDescent="0.25">
      <c r="A29" s="18" t="s">
        <v>42</v>
      </c>
      <c r="B29" s="230">
        <v>472.17005922124503</v>
      </c>
      <c r="C29" s="230">
        <v>390.86928230892772</v>
      </c>
      <c r="D29" s="230">
        <v>453.40845968759572</v>
      </c>
      <c r="E29" s="230">
        <v>456.53545697521218</v>
      </c>
      <c r="F29" s="230">
        <v>490.93204295321601</v>
      </c>
      <c r="G29" s="230">
        <v>494.05865604183168</v>
      </c>
      <c r="H29" s="230">
        <v>462.78945155257242</v>
      </c>
      <c r="I29" s="230">
        <v>431.5198628646383</v>
      </c>
      <c r="J29" s="230">
        <v>422.1388710020218</v>
      </c>
      <c r="K29" s="230">
        <v>356.47269633574513</v>
      </c>
      <c r="L29" s="230">
        <v>428.39286557627338</v>
      </c>
      <c r="M29" s="230">
        <v>442.5171703107705</v>
      </c>
      <c r="N29" s="230">
        <v>65.442820331258588</v>
      </c>
      <c r="O29" s="230">
        <v>96.60604987514796</v>
      </c>
      <c r="P29" s="230">
        <v>99.722028225644806</v>
      </c>
      <c r="Q29" s="230">
        <v>93.170611195237413</v>
      </c>
      <c r="R29" s="230">
        <v>108.6988556016457</v>
      </c>
      <c r="S29" s="230">
        <v>105.5931304033371</v>
      </c>
      <c r="T29" s="230">
        <v>121.1217563952538</v>
      </c>
      <c r="U29" s="230">
        <v>118.0160311968536</v>
      </c>
      <c r="V29" s="230">
        <v>121.1217563952315</v>
      </c>
      <c r="W29" s="230">
        <v>114.910305998439</v>
      </c>
      <c r="X29" s="230">
        <v>108.6988556016384</v>
      </c>
      <c r="Y29" s="230">
        <v>111.8045808000668</v>
      </c>
      <c r="DA29" s="71"/>
    </row>
    <row r="30" spans="1:105" ht="12" customHeight="1" x14ac:dyDescent="0.25">
      <c r="A30" s="18" t="s">
        <v>31</v>
      </c>
      <c r="B30" s="230">
        <v>442.24423732754099</v>
      </c>
      <c r="C30" s="230">
        <v>447.15196951088001</v>
      </c>
      <c r="D30" s="230">
        <v>431.60361399262001</v>
      </c>
      <c r="E30" s="230">
        <v>453.44627438286926</v>
      </c>
      <c r="F30" s="230">
        <v>472.72189383327327</v>
      </c>
      <c r="G30" s="230">
        <v>509.18097843191168</v>
      </c>
      <c r="H30" s="230">
        <v>517.35150233571994</v>
      </c>
      <c r="I30" s="230">
        <v>518.29078330529649</v>
      </c>
      <c r="J30" s="230">
        <v>554.39250713431682</v>
      </c>
      <c r="K30" s="230">
        <v>461.52916352338076</v>
      </c>
      <c r="L30" s="230">
        <v>545.49728005583393</v>
      </c>
      <c r="M30" s="230">
        <v>534.68833631494522</v>
      </c>
      <c r="N30" s="230">
        <v>552.83981491169391</v>
      </c>
      <c r="O30" s="230">
        <v>726.49382761591153</v>
      </c>
      <c r="P30" s="230">
        <v>750.09576098093885</v>
      </c>
      <c r="Q30" s="230">
        <v>762.08207509797353</v>
      </c>
      <c r="R30" s="230">
        <v>771.12726912508413</v>
      </c>
      <c r="S30" s="230">
        <v>742.84768621755859</v>
      </c>
      <c r="T30" s="230">
        <v>772.62643602644835</v>
      </c>
      <c r="U30" s="230">
        <v>549.37729179957216</v>
      </c>
      <c r="V30" s="230">
        <v>488.1370741954255</v>
      </c>
      <c r="W30" s="230">
        <v>548.75854834160737</v>
      </c>
      <c r="X30" s="230">
        <v>539.62034417461325</v>
      </c>
      <c r="Y30" s="230">
        <v>434.91525521693956</v>
      </c>
      <c r="DA30" s="71"/>
    </row>
    <row r="31" spans="1:105" ht="12" customHeight="1" x14ac:dyDescent="0.25">
      <c r="A31" s="18" t="s">
        <v>82</v>
      </c>
      <c r="B31" s="230">
        <v>1083.8209222684857</v>
      </c>
      <c r="C31" s="230">
        <v>1093.0073542099046</v>
      </c>
      <c r="D31" s="230">
        <v>1136.3961122601409</v>
      </c>
      <c r="E31" s="230">
        <v>1163.449677418047</v>
      </c>
      <c r="F31" s="230">
        <v>1201.2820127775062</v>
      </c>
      <c r="G31" s="230">
        <v>1148.7413059949324</v>
      </c>
      <c r="H31" s="230">
        <v>1115.7675767500409</v>
      </c>
      <c r="I31" s="230">
        <v>1304.4555241057615</v>
      </c>
      <c r="J31" s="230">
        <v>1311.6158881452793</v>
      </c>
      <c r="K31" s="230">
        <v>1274.7121825694203</v>
      </c>
      <c r="L31" s="230">
        <v>1300.501493588243</v>
      </c>
      <c r="M31" s="230">
        <v>1284.3617987439432</v>
      </c>
      <c r="N31" s="230">
        <v>1283.461978108161</v>
      </c>
      <c r="O31" s="230">
        <v>1310.4509694055482</v>
      </c>
      <c r="P31" s="230">
        <v>1253.9033423130375</v>
      </c>
      <c r="Q31" s="230">
        <v>1150.2059594195748</v>
      </c>
      <c r="R31" s="230">
        <v>1141.1752757932529</v>
      </c>
      <c r="S31" s="230">
        <v>1202.0622809260958</v>
      </c>
      <c r="T31" s="230">
        <v>1199.4952447756991</v>
      </c>
      <c r="U31" s="230">
        <v>1216.6908671148815</v>
      </c>
      <c r="V31" s="230">
        <v>1176.9731579279598</v>
      </c>
      <c r="W31" s="230">
        <v>1146.136890972175</v>
      </c>
      <c r="X31" s="230">
        <v>1152.8541087692715</v>
      </c>
      <c r="Y31" s="230">
        <v>1105.6154401331275</v>
      </c>
      <c r="DA31" s="71"/>
    </row>
    <row r="32" spans="1:105" ht="12" customHeight="1" x14ac:dyDescent="0.25">
      <c r="A32" s="18" t="s">
        <v>32</v>
      </c>
      <c r="B32" s="230">
        <v>752.90288364502464</v>
      </c>
      <c r="C32" s="230">
        <v>876.26683457372974</v>
      </c>
      <c r="D32" s="230">
        <v>775.51045962247292</v>
      </c>
      <c r="E32" s="230">
        <v>700.09010959592422</v>
      </c>
      <c r="F32" s="230">
        <v>783.4309983497651</v>
      </c>
      <c r="G32" s="230">
        <v>664.8672585824412</v>
      </c>
      <c r="H32" s="230">
        <v>631.45055791527761</v>
      </c>
      <c r="I32" s="230">
        <v>549.8583782514811</v>
      </c>
      <c r="J32" s="230">
        <v>396.55896018694023</v>
      </c>
      <c r="K32" s="230">
        <v>291.8694774580415</v>
      </c>
      <c r="L32" s="230">
        <v>338.5501824399289</v>
      </c>
      <c r="M32" s="230">
        <v>289.58167846493302</v>
      </c>
      <c r="N32" s="230">
        <v>274.03381330049046</v>
      </c>
      <c r="O32" s="230">
        <v>238.13490376765424</v>
      </c>
      <c r="P32" s="230">
        <v>212.11902047729455</v>
      </c>
      <c r="Q32" s="230">
        <v>193.08610541909712</v>
      </c>
      <c r="R32" s="230">
        <v>162.96998997276231</v>
      </c>
      <c r="S32" s="230">
        <v>139.88386549967942</v>
      </c>
      <c r="T32" s="230">
        <v>122.55473131042628</v>
      </c>
      <c r="U32" s="230">
        <v>96.984509774572615</v>
      </c>
      <c r="V32" s="230">
        <v>97.570801198050987</v>
      </c>
      <c r="W32" s="230">
        <v>88.463572676186345</v>
      </c>
      <c r="X32" s="230">
        <v>69.150547898622008</v>
      </c>
      <c r="Y32" s="230">
        <v>63.242289837118001</v>
      </c>
      <c r="DA32" s="71"/>
    </row>
    <row r="33" spans="1:105" ht="12" customHeight="1" x14ac:dyDescent="0.25">
      <c r="A33" s="18" t="s">
        <v>33</v>
      </c>
      <c r="B33" s="230">
        <v>116.89237244089088</v>
      </c>
      <c r="C33" s="230">
        <v>68.452261373549121</v>
      </c>
      <c r="D33" s="230">
        <v>146.5783882430531</v>
      </c>
      <c r="E33" s="230">
        <v>165.84919024578718</v>
      </c>
      <c r="F33" s="230">
        <v>205.06741616477376</v>
      </c>
      <c r="G33" s="230">
        <v>191.21969660391716</v>
      </c>
      <c r="H33" s="230">
        <v>197.34888198810097</v>
      </c>
      <c r="I33" s="230">
        <v>187.64564105807352</v>
      </c>
      <c r="J33" s="230">
        <v>163.28060520731867</v>
      </c>
      <c r="K33" s="230">
        <v>131.613720036752</v>
      </c>
      <c r="L33" s="230">
        <v>151.23350464070296</v>
      </c>
      <c r="M33" s="230">
        <v>200.059419929265</v>
      </c>
      <c r="N33" s="230">
        <v>223.6204960390674</v>
      </c>
      <c r="O33" s="230">
        <v>217.87441460965454</v>
      </c>
      <c r="P33" s="230">
        <v>199.47434647643175</v>
      </c>
      <c r="Q33" s="230">
        <v>196.86983855286633</v>
      </c>
      <c r="R33" s="230">
        <v>224.08837570581349</v>
      </c>
      <c r="S33" s="230">
        <v>225.09396561289498</v>
      </c>
      <c r="T33" s="230">
        <v>216.05149773020798</v>
      </c>
      <c r="U33" s="230">
        <v>226.14291271032459</v>
      </c>
      <c r="V33" s="230">
        <v>240.33697324393995</v>
      </c>
      <c r="W33" s="230">
        <v>226.93375425448363</v>
      </c>
      <c r="X33" s="230">
        <v>215.83169254066615</v>
      </c>
      <c r="Y33" s="230">
        <v>164.1135831530469</v>
      </c>
      <c r="DA33" s="71"/>
    </row>
    <row r="34" spans="1:105" ht="12" customHeight="1" x14ac:dyDescent="0.25">
      <c r="A34" s="18" t="s">
        <v>73</v>
      </c>
      <c r="B34" s="230">
        <v>409.67172080517537</v>
      </c>
      <c r="C34" s="230">
        <v>403.64391791744293</v>
      </c>
      <c r="D34" s="230">
        <v>371.12951919869511</v>
      </c>
      <c r="E34" s="230">
        <v>388.46684931791009</v>
      </c>
      <c r="F34" s="230">
        <v>372.47519724896244</v>
      </c>
      <c r="G34" s="230">
        <v>369.09178767608364</v>
      </c>
      <c r="H34" s="230">
        <v>392.36442001048141</v>
      </c>
      <c r="I34" s="230">
        <v>436.92396993558356</v>
      </c>
      <c r="J34" s="230">
        <v>418.06421169148126</v>
      </c>
      <c r="K34" s="230">
        <v>321.69465597081705</v>
      </c>
      <c r="L34" s="230">
        <v>346.07357113893841</v>
      </c>
      <c r="M34" s="230">
        <v>344.6669993210183</v>
      </c>
      <c r="N34" s="230">
        <v>294.02381880915294</v>
      </c>
      <c r="O34" s="230">
        <v>274.48123355184765</v>
      </c>
      <c r="P34" s="230">
        <v>273.98368524320699</v>
      </c>
      <c r="Q34" s="230">
        <v>275.91545166120636</v>
      </c>
      <c r="R34" s="230">
        <v>286.99618618832051</v>
      </c>
      <c r="S34" s="230">
        <v>326.22523895820024</v>
      </c>
      <c r="T34" s="230">
        <v>363.22441844157237</v>
      </c>
      <c r="U34" s="230">
        <v>530.34852762880303</v>
      </c>
      <c r="V34" s="230">
        <v>536.76065885467062</v>
      </c>
      <c r="W34" s="230">
        <v>565.30236580530732</v>
      </c>
      <c r="X34" s="230">
        <v>506.21217940709448</v>
      </c>
      <c r="Y34" s="230">
        <v>534.48576488145238</v>
      </c>
      <c r="DA34" s="71"/>
    </row>
    <row r="35" spans="1:105" ht="12" customHeight="1" x14ac:dyDescent="0.25">
      <c r="A35" s="18" t="s">
        <v>36</v>
      </c>
      <c r="B35" s="230">
        <v>967.2539887871568</v>
      </c>
      <c r="C35" s="230">
        <v>797.75562287331638</v>
      </c>
      <c r="D35" s="230">
        <v>949.42396727868913</v>
      </c>
      <c r="E35" s="230">
        <v>517.10634481377429</v>
      </c>
      <c r="F35" s="230">
        <v>559.97381447149814</v>
      </c>
      <c r="G35" s="230">
        <v>547.15765766554455</v>
      </c>
      <c r="H35" s="230">
        <v>425.70103013997414</v>
      </c>
      <c r="I35" s="230">
        <v>473.81633879159619</v>
      </c>
      <c r="J35" s="230">
        <v>374.51406195747973</v>
      </c>
      <c r="K35" s="230">
        <v>239.15310032686625</v>
      </c>
      <c r="L35" s="230">
        <v>721.0198574533315</v>
      </c>
      <c r="M35" s="230">
        <v>474.1539290342165</v>
      </c>
      <c r="N35" s="230">
        <v>373.77279450203145</v>
      </c>
      <c r="O35" s="230">
        <v>378.3269452879054</v>
      </c>
      <c r="P35" s="230">
        <v>428.41341810665716</v>
      </c>
      <c r="Q35" s="230">
        <v>418.01556446534897</v>
      </c>
      <c r="R35" s="230">
        <v>449.43606325077241</v>
      </c>
      <c r="S35" s="230">
        <v>386.83852592867703</v>
      </c>
      <c r="T35" s="230">
        <v>458.7713175961494</v>
      </c>
      <c r="U35" s="230">
        <v>454.51895627454991</v>
      </c>
      <c r="V35" s="230">
        <v>424.9100091291541</v>
      </c>
      <c r="W35" s="230">
        <v>478.59964283865366</v>
      </c>
      <c r="X35" s="230">
        <v>412.04740343435901</v>
      </c>
      <c r="Y35" s="230">
        <v>381.61514116191</v>
      </c>
      <c r="DA35" s="71"/>
    </row>
    <row r="36" spans="1:105" ht="12" customHeight="1" x14ac:dyDescent="0.25">
      <c r="A36" s="18" t="s">
        <v>38</v>
      </c>
      <c r="B36" s="230">
        <v>16.217811555948416</v>
      </c>
      <c r="C36" s="230">
        <v>17.061704505680979</v>
      </c>
      <c r="D36" s="230">
        <v>14.204922587512826</v>
      </c>
      <c r="E36" s="230">
        <v>15.625205801107676</v>
      </c>
      <c r="F36" s="230">
        <v>14.61126094370791</v>
      </c>
      <c r="G36" s="230">
        <v>12.774562679694277</v>
      </c>
      <c r="H36" s="230">
        <v>14.207739949704646</v>
      </c>
      <c r="I36" s="230">
        <v>1.128110036566742</v>
      </c>
      <c r="J36" s="230">
        <v>23.605116048571286</v>
      </c>
      <c r="K36" s="230">
        <v>12.794502586657373</v>
      </c>
      <c r="L36" s="230">
        <v>25.234046198806077</v>
      </c>
      <c r="M36" s="230">
        <v>12.621595162269088</v>
      </c>
      <c r="N36" s="230">
        <v>18.355395600538387</v>
      </c>
      <c r="O36" s="230">
        <v>46.520241997169741</v>
      </c>
      <c r="P36" s="230">
        <v>48.176510557131834</v>
      </c>
      <c r="Q36" s="230">
        <v>49.532833023168102</v>
      </c>
      <c r="R36" s="230">
        <v>58.879744079739837</v>
      </c>
      <c r="S36" s="230">
        <v>60.20649249899131</v>
      </c>
      <c r="T36" s="230">
        <v>50.812158050321187</v>
      </c>
      <c r="U36" s="230">
        <v>47.135118256208273</v>
      </c>
      <c r="V36" s="230">
        <v>56.923245187865199</v>
      </c>
      <c r="W36" s="230">
        <v>51.810342466154054</v>
      </c>
      <c r="X36" s="230">
        <v>59.542482973714897</v>
      </c>
      <c r="Y36" s="230">
        <v>51.966967557995929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3301.1564275351352</v>
      </c>
      <c r="C38" s="236">
        <f t="shared" si="4"/>
        <v>3283.782175377728</v>
      </c>
      <c r="D38" s="236">
        <f t="shared" si="4"/>
        <v>3325.5109735009605</v>
      </c>
      <c r="E38" s="236">
        <f t="shared" si="4"/>
        <v>3545.0522532964742</v>
      </c>
      <c r="F38" s="236">
        <f t="shared" si="4"/>
        <v>3590.5931229492689</v>
      </c>
      <c r="G38" s="236">
        <f t="shared" si="4"/>
        <v>3521.8540386315149</v>
      </c>
      <c r="H38" s="236">
        <f t="shared" si="4"/>
        <v>3788.7458586316684</v>
      </c>
      <c r="I38" s="236">
        <f t="shared" si="4"/>
        <v>3956.9661352405792</v>
      </c>
      <c r="J38" s="236">
        <f t="shared" si="4"/>
        <v>4016.725662715854</v>
      </c>
      <c r="K38" s="236">
        <f t="shared" si="4"/>
        <v>3181.5383119881863</v>
      </c>
      <c r="L38" s="236">
        <f t="shared" si="4"/>
        <v>3778.6824090586269</v>
      </c>
      <c r="M38" s="236">
        <f t="shared" si="4"/>
        <v>3797.9457162018593</v>
      </c>
      <c r="N38" s="236">
        <f t="shared" si="4"/>
        <v>3469.8908146184212</v>
      </c>
      <c r="O38" s="236">
        <f t="shared" si="4"/>
        <v>3433.3537840582226</v>
      </c>
      <c r="P38" s="236">
        <f t="shared" si="4"/>
        <v>3428.0330376943716</v>
      </c>
      <c r="Q38" s="236">
        <f t="shared" si="4"/>
        <v>3574.6945837851622</v>
      </c>
      <c r="R38" s="236">
        <f t="shared" si="4"/>
        <v>3891.3539522786878</v>
      </c>
      <c r="S38" s="236">
        <f t="shared" si="4"/>
        <v>4017.0899490935135</v>
      </c>
      <c r="T38" s="236">
        <f t="shared" si="4"/>
        <v>3979.3934409944541</v>
      </c>
      <c r="U38" s="236">
        <f t="shared" si="4"/>
        <v>3650.8811588639678</v>
      </c>
      <c r="V38" s="236">
        <f t="shared" si="4"/>
        <v>3525.4317181670253</v>
      </c>
      <c r="W38" s="236">
        <f t="shared" si="4"/>
        <v>3848.0965564457315</v>
      </c>
      <c r="X38" s="236">
        <f t="shared" si="4"/>
        <v>3253.4897511720183</v>
      </c>
      <c r="Y38" s="236">
        <f t="shared" si="4"/>
        <v>3294.5568614360104</v>
      </c>
      <c r="DA38" s="93"/>
    </row>
    <row r="39" spans="1:105" ht="12" customHeight="1" x14ac:dyDescent="0.25">
      <c r="A39" s="43" t="s">
        <v>106</v>
      </c>
      <c r="B39" s="237">
        <f>ISI!B$53</f>
        <v>1796.0607875351352</v>
      </c>
      <c r="C39" s="237">
        <f>ISI!C$53</f>
        <v>1760.0975353777278</v>
      </c>
      <c r="D39" s="237">
        <f>ISI!D$53</f>
        <v>1772.0889735009603</v>
      </c>
      <c r="E39" s="237">
        <f>ISI!E$53</f>
        <v>1975.7819132964739</v>
      </c>
      <c r="F39" s="237">
        <f>ISI!F$53</f>
        <v>1945.228082949269</v>
      </c>
      <c r="G39" s="237">
        <f>ISI!G$53</f>
        <v>1929.2453986315145</v>
      </c>
      <c r="H39" s="237">
        <f>ISI!H$53</f>
        <v>2016.6213886316682</v>
      </c>
      <c r="I39" s="237">
        <f>ISI!I$53</f>
        <v>1811.2403552405788</v>
      </c>
      <c r="J39" s="237">
        <f>ISI!J$53</f>
        <v>1826.4287727158542</v>
      </c>
      <c r="K39" s="237">
        <f>ISI!K$53</f>
        <v>1284.4179819881865</v>
      </c>
      <c r="L39" s="237">
        <f>ISI!L$53</f>
        <v>1613.1758690586269</v>
      </c>
      <c r="M39" s="237">
        <f>ISI!M$53</f>
        <v>1580.2193262018595</v>
      </c>
      <c r="N39" s="237">
        <f>ISI!N$53</f>
        <v>1368.6169046184214</v>
      </c>
      <c r="O39" s="237">
        <f>ISI!O$53</f>
        <v>1312.3102440582229</v>
      </c>
      <c r="P39" s="237">
        <f>ISI!P$53</f>
        <v>1490.1906176943717</v>
      </c>
      <c r="Q39" s="237">
        <f>ISI!Q$53</f>
        <v>1541.5745937851623</v>
      </c>
      <c r="R39" s="237">
        <f>ISI!R$53</f>
        <v>1611.3218422786877</v>
      </c>
      <c r="S39" s="237">
        <f>ISI!S$53</f>
        <v>1581.453869093514</v>
      </c>
      <c r="T39" s="237">
        <f>ISI!T$53</f>
        <v>1636.2671309944537</v>
      </c>
      <c r="U39" s="237">
        <f>ISI!U$53</f>
        <v>1358.9374688639675</v>
      </c>
      <c r="V39" s="237">
        <f>ISI!V$53</f>
        <v>1368.6246481670253</v>
      </c>
      <c r="W39" s="237">
        <f>ISI!W$53</f>
        <v>1702.1951064457317</v>
      </c>
      <c r="X39" s="237">
        <f>ISI!X$53</f>
        <v>1193.2380511720185</v>
      </c>
      <c r="Y39" s="237">
        <f>ISI!Y$53</f>
        <v>1390.7755114360104</v>
      </c>
      <c r="DA39" s="83"/>
    </row>
    <row r="40" spans="1:105" ht="12" customHeight="1" x14ac:dyDescent="0.25">
      <c r="A40" s="44" t="s">
        <v>107</v>
      </c>
      <c r="B40" s="238">
        <f>NFM!B$72</f>
        <v>12.815189999999999</v>
      </c>
      <c r="C40" s="238">
        <f>NFM!C$72</f>
        <v>13.374169999999999</v>
      </c>
      <c r="D40" s="238">
        <f>NFM!D$72</f>
        <v>13.48395</v>
      </c>
      <c r="E40" s="238">
        <f>NFM!E$72</f>
        <v>13.235189999999999</v>
      </c>
      <c r="F40" s="238">
        <f>NFM!F$72</f>
        <v>13.69913</v>
      </c>
      <c r="G40" s="238">
        <f>NFM!G$72</f>
        <v>12.63354</v>
      </c>
      <c r="H40" s="238">
        <f>NFM!H$72</f>
        <v>13.691369999999999</v>
      </c>
      <c r="I40" s="238">
        <f>NFM!I$72</f>
        <v>14.72176</v>
      </c>
      <c r="J40" s="238">
        <f>NFM!J$72</f>
        <v>15.34262</v>
      </c>
      <c r="K40" s="238">
        <f>NFM!K$72</f>
        <v>15.7013</v>
      </c>
      <c r="L40" s="238">
        <f>NFM!L$72</f>
        <v>16.83935</v>
      </c>
      <c r="M40" s="238">
        <f>NFM!M$72</f>
        <v>20.425540000000002</v>
      </c>
      <c r="N40" s="238">
        <f>NFM!N$72</f>
        <v>21.151620000000001</v>
      </c>
      <c r="O40" s="238">
        <f>NFM!O$72</f>
        <v>21.901959999999999</v>
      </c>
      <c r="P40" s="238">
        <f>NFM!P$72</f>
        <v>20.040220000000001</v>
      </c>
      <c r="Q40" s="238">
        <f>NFM!Q$72</f>
        <v>20.45167</v>
      </c>
      <c r="R40" s="238">
        <f>NFM!R$72</f>
        <v>17.187139999999999</v>
      </c>
      <c r="S40" s="238">
        <f>NFM!S$72</f>
        <v>20.083749999999998</v>
      </c>
      <c r="T40" s="238">
        <f>NFM!T$72</f>
        <v>22.316500000000001</v>
      </c>
      <c r="U40" s="238">
        <f>NFM!U$72</f>
        <v>22.759419999999999</v>
      </c>
      <c r="V40" s="238">
        <f>NFM!V$72</f>
        <v>25.047650000000001</v>
      </c>
      <c r="W40" s="238">
        <f>NFM!W$72</f>
        <v>18.95355</v>
      </c>
      <c r="X40" s="238">
        <f>NFM!X$72</f>
        <v>17.428319999999999</v>
      </c>
      <c r="Y40" s="238">
        <f>NFM!Y$72</f>
        <v>21.734580000000001</v>
      </c>
      <c r="DA40" s="94"/>
    </row>
    <row r="41" spans="1:105" ht="12" customHeight="1" x14ac:dyDescent="0.25">
      <c r="A41" s="44" t="s">
        <v>108</v>
      </c>
      <c r="B41" s="238">
        <f>CHI!B$78</f>
        <v>275.18878999999998</v>
      </c>
      <c r="C41" s="238">
        <f>CHI!C$78</f>
        <v>282.98047000000003</v>
      </c>
      <c r="D41" s="238">
        <f>CHI!D$78</f>
        <v>313.38357999999999</v>
      </c>
      <c r="E41" s="238">
        <f>CHI!E$78</f>
        <v>311.29831999999999</v>
      </c>
      <c r="F41" s="238">
        <f>CHI!F$78</f>
        <v>332.18493999999998</v>
      </c>
      <c r="G41" s="238">
        <f>CHI!G$78</f>
        <v>301.50259</v>
      </c>
      <c r="H41" s="238">
        <f>CHI!H$78</f>
        <v>374.654</v>
      </c>
      <c r="I41" s="238">
        <f>CHI!I$78</f>
        <v>705.27958000000001</v>
      </c>
      <c r="J41" s="238">
        <f>CHI!J$78</f>
        <v>821.60730999999998</v>
      </c>
      <c r="K41" s="238">
        <f>CHI!K$78</f>
        <v>841.65151000000003</v>
      </c>
      <c r="L41" s="238">
        <f>CHI!L$78</f>
        <v>866.79822000000001</v>
      </c>
      <c r="M41" s="238">
        <f>CHI!M$78</f>
        <v>828.00747999999999</v>
      </c>
      <c r="N41" s="238">
        <f>CHI!N$78</f>
        <v>843.29507999999998</v>
      </c>
      <c r="O41" s="238">
        <f>CHI!O$78</f>
        <v>911.70226000000002</v>
      </c>
      <c r="P41" s="238">
        <f>CHI!P$78</f>
        <v>770.95840999999996</v>
      </c>
      <c r="Q41" s="238">
        <f>CHI!Q$78</f>
        <v>907.60362999999995</v>
      </c>
      <c r="R41" s="238">
        <f>CHI!R$78</f>
        <v>1033.6833899999999</v>
      </c>
      <c r="S41" s="238">
        <f>CHI!S$78</f>
        <v>1139.6079400000001</v>
      </c>
      <c r="T41" s="238">
        <f>CHI!T$78</f>
        <v>1101.1530299999999</v>
      </c>
      <c r="U41" s="238">
        <f>CHI!U$78</f>
        <v>1142.07528</v>
      </c>
      <c r="V41" s="238">
        <f>CHI!V$78</f>
        <v>1052.6768199999999</v>
      </c>
      <c r="W41" s="238">
        <f>CHI!W$78</f>
        <v>957.11105999999995</v>
      </c>
      <c r="X41" s="238">
        <f>CHI!X$78</f>
        <v>969.03635999999995</v>
      </c>
      <c r="Y41" s="238">
        <f>CHI!Y$78</f>
        <v>996.32879000000003</v>
      </c>
      <c r="DA41" s="94"/>
    </row>
    <row r="42" spans="1:105" ht="12" customHeight="1" x14ac:dyDescent="0.25">
      <c r="A42" s="44" t="s">
        <v>109</v>
      </c>
      <c r="B42" s="238">
        <f>NMM!B$58</f>
        <v>1080.4477099999999</v>
      </c>
      <c r="C42" s="238">
        <f>NMM!C$58</f>
        <v>1084.4870800000001</v>
      </c>
      <c r="D42" s="238">
        <f>NMM!D$58</f>
        <v>1084.3110099999999</v>
      </c>
      <c r="E42" s="238">
        <f>NMM!E$58</f>
        <v>1127.5817400000001</v>
      </c>
      <c r="F42" s="238">
        <f>NMM!F$58</f>
        <v>1189.3627799999999</v>
      </c>
      <c r="G42" s="238">
        <f>NMM!G$58</f>
        <v>1176.1353300000003</v>
      </c>
      <c r="H42" s="238">
        <f>NMM!H$58</f>
        <v>1270.1235300000003</v>
      </c>
      <c r="I42" s="238">
        <f>NMM!I$58</f>
        <v>1295.2966300000001</v>
      </c>
      <c r="J42" s="238">
        <f>NMM!J$58</f>
        <v>1227.45622</v>
      </c>
      <c r="K42" s="238">
        <f>NMM!K$58</f>
        <v>909.44069999999999</v>
      </c>
      <c r="L42" s="238">
        <f>NMM!L$58</f>
        <v>1167.52315</v>
      </c>
      <c r="M42" s="238">
        <f>NMM!M$58</f>
        <v>1257.1603600000001</v>
      </c>
      <c r="N42" s="238">
        <f>NMM!N$58</f>
        <v>1120.77296</v>
      </c>
      <c r="O42" s="238">
        <f>NMM!O$58</f>
        <v>1061.6750400000001</v>
      </c>
      <c r="P42" s="238">
        <f>NMM!P$58</f>
        <v>1032.6786999999999</v>
      </c>
      <c r="Q42" s="238">
        <f>NMM!Q$58</f>
        <v>966.70043999999996</v>
      </c>
      <c r="R42" s="238">
        <f>NMM!R$58</f>
        <v>1084.64743</v>
      </c>
      <c r="S42" s="238">
        <f>NMM!S$58</f>
        <v>1135.3549599999999</v>
      </c>
      <c r="T42" s="238">
        <f>NMM!T$58</f>
        <v>1061.52808</v>
      </c>
      <c r="U42" s="238">
        <f>NMM!U$58</f>
        <v>972.28142000000003</v>
      </c>
      <c r="V42" s="238">
        <f>NMM!V$58</f>
        <v>946.93960000000004</v>
      </c>
      <c r="W42" s="238">
        <f>NMM!W$58</f>
        <v>1016.96368</v>
      </c>
      <c r="X42" s="238">
        <f>NMM!X$58</f>
        <v>940.27386999999999</v>
      </c>
      <c r="Y42" s="238">
        <f>NMM!Y$58</f>
        <v>764.72916999999995</v>
      </c>
      <c r="DA42" s="94"/>
    </row>
    <row r="43" spans="1:105" ht="12" customHeight="1" x14ac:dyDescent="0.25">
      <c r="A43" s="45" t="s">
        <v>110</v>
      </c>
      <c r="B43" s="239">
        <v>136.64394999999999</v>
      </c>
      <c r="C43" s="239">
        <v>142.84291999999999</v>
      </c>
      <c r="D43" s="239">
        <v>142.24346</v>
      </c>
      <c r="E43" s="239">
        <v>117.15509</v>
      </c>
      <c r="F43" s="239">
        <v>110.11819</v>
      </c>
      <c r="G43" s="239">
        <v>102.33718</v>
      </c>
      <c r="H43" s="239">
        <v>113.65557</v>
      </c>
      <c r="I43" s="239">
        <v>130.42780999999999</v>
      </c>
      <c r="J43" s="239">
        <v>125.89073999999999</v>
      </c>
      <c r="K43" s="239">
        <v>130.32682</v>
      </c>
      <c r="L43" s="239">
        <v>114.34582</v>
      </c>
      <c r="M43" s="239">
        <v>112.13301</v>
      </c>
      <c r="N43" s="239">
        <v>116.05425</v>
      </c>
      <c r="O43" s="239">
        <v>125.76428</v>
      </c>
      <c r="P43" s="239">
        <v>114.16509000000001</v>
      </c>
      <c r="Q43" s="239">
        <v>138.36425</v>
      </c>
      <c r="R43" s="239">
        <v>144.51415</v>
      </c>
      <c r="S43" s="239">
        <v>140.58942999999999</v>
      </c>
      <c r="T43" s="239">
        <v>158.12870000000001</v>
      </c>
      <c r="U43" s="239">
        <v>154.82757000000001</v>
      </c>
      <c r="V43" s="239">
        <v>132.143</v>
      </c>
      <c r="W43" s="239">
        <v>152.87316000000001</v>
      </c>
      <c r="X43" s="239">
        <v>133.51315</v>
      </c>
      <c r="Y43" s="239">
        <v>120.98881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0.99999999999999989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1.0000000000000002</v>
      </c>
      <c r="J47" s="232">
        <f t="shared" si="5"/>
        <v>1</v>
      </c>
      <c r="K47" s="232">
        <f t="shared" si="5"/>
        <v>0.99999999999999989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0.99999999999999989</v>
      </c>
      <c r="V47" s="232">
        <f t="shared" si="5"/>
        <v>0.99999999999999989</v>
      </c>
      <c r="W47" s="232">
        <f t="shared" si="5"/>
        <v>1</v>
      </c>
      <c r="X47" s="232">
        <f t="shared" si="5"/>
        <v>1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6.9314976695489484E-3</v>
      </c>
      <c r="C52" s="233">
        <f t="shared" si="10"/>
        <v>6.8464700236656852E-3</v>
      </c>
      <c r="D52" s="233">
        <f t="shared" si="10"/>
        <v>6.4852622167473443E-3</v>
      </c>
      <c r="E52" s="233">
        <f t="shared" si="10"/>
        <v>5.9042809004499755E-3</v>
      </c>
      <c r="F52" s="233">
        <f t="shared" si="10"/>
        <v>6.800844879098455E-3</v>
      </c>
      <c r="G52" s="233">
        <f t="shared" si="10"/>
        <v>6.109907519664207E-3</v>
      </c>
      <c r="H52" s="233">
        <f t="shared" si="10"/>
        <v>5.744448022924559E-3</v>
      </c>
      <c r="I52" s="233">
        <f t="shared" si="10"/>
        <v>7.7891998379410266E-3</v>
      </c>
      <c r="J52" s="233">
        <f t="shared" si="10"/>
        <v>8.150151283011867E-3</v>
      </c>
      <c r="K52" s="233">
        <f t="shared" si="10"/>
        <v>8.3921778631402388E-3</v>
      </c>
      <c r="L52" s="233">
        <f t="shared" si="10"/>
        <v>8.2143005088481918E-3</v>
      </c>
      <c r="M52" s="233">
        <f t="shared" si="10"/>
        <v>8.6387050652384154E-3</v>
      </c>
      <c r="N52" s="233">
        <f t="shared" si="10"/>
        <v>9.3432972926440136E-3</v>
      </c>
      <c r="O52" s="233">
        <f t="shared" si="10"/>
        <v>9.8367658723872257E-3</v>
      </c>
      <c r="P52" s="233">
        <f t="shared" si="10"/>
        <v>1.0163877641469898E-2</v>
      </c>
      <c r="Q52" s="233">
        <f t="shared" si="10"/>
        <v>9.2221233784119012E-3</v>
      </c>
      <c r="R52" s="233">
        <f t="shared" si="10"/>
        <v>1.0164801273633409E-2</v>
      </c>
      <c r="S52" s="233">
        <f t="shared" si="10"/>
        <v>9.7210591443924761E-3</v>
      </c>
      <c r="T52" s="233">
        <f t="shared" si="10"/>
        <v>9.8897572457660073E-3</v>
      </c>
      <c r="U52" s="233">
        <f t="shared" si="10"/>
        <v>1.0509387644428407E-2</v>
      </c>
      <c r="V52" s="233">
        <f t="shared" si="10"/>
        <v>1.1499653029703199E-2</v>
      </c>
      <c r="W52" s="233">
        <f t="shared" si="10"/>
        <v>1.086165132715464E-2</v>
      </c>
      <c r="X52" s="233">
        <f t="shared" si="10"/>
        <v>1.0786975941478845E-2</v>
      </c>
      <c r="Y52" s="233">
        <f t="shared" si="10"/>
        <v>1.0938674848471653E-2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0.39418505447345514</v>
      </c>
      <c r="C53" s="234">
        <f t="shared" si="11"/>
        <v>0.39305843378495287</v>
      </c>
      <c r="D53" s="234">
        <f t="shared" si="11"/>
        <v>0.37155245291564243</v>
      </c>
      <c r="E53" s="234">
        <f t="shared" si="11"/>
        <v>0.37634416433452267</v>
      </c>
      <c r="F53" s="234">
        <f t="shared" si="11"/>
        <v>0.36237810980789542</v>
      </c>
      <c r="G53" s="234">
        <f t="shared" si="11"/>
        <v>0.3562373421934405</v>
      </c>
      <c r="H53" s="234">
        <f t="shared" si="11"/>
        <v>0.37105667944919085</v>
      </c>
      <c r="I53" s="234">
        <f t="shared" si="11"/>
        <v>0.34480546692283076</v>
      </c>
      <c r="J53" s="234">
        <f t="shared" si="11"/>
        <v>0.33118813733253594</v>
      </c>
      <c r="K53" s="234">
        <f t="shared" si="11"/>
        <v>0.34475745554889536</v>
      </c>
      <c r="L53" s="234">
        <f t="shared" si="11"/>
        <v>0.33103702441711169</v>
      </c>
      <c r="M53" s="234">
        <f t="shared" si="11"/>
        <v>0.32290410085532073</v>
      </c>
      <c r="N53" s="234">
        <f t="shared" si="11"/>
        <v>0.33841471672849571</v>
      </c>
      <c r="O53" s="234">
        <f t="shared" si="11"/>
        <v>0.32415373597408881</v>
      </c>
      <c r="P53" s="234">
        <f t="shared" si="11"/>
        <v>0.32385870236474956</v>
      </c>
      <c r="Q53" s="234">
        <f t="shared" si="11"/>
        <v>0.31779627818654616</v>
      </c>
      <c r="R53" s="234">
        <f t="shared" si="11"/>
        <v>0.30929195787578001</v>
      </c>
      <c r="S53" s="234">
        <f t="shared" si="11"/>
        <v>0.30555787709561494</v>
      </c>
      <c r="T53" s="234">
        <f t="shared" si="11"/>
        <v>0.29750765829445242</v>
      </c>
      <c r="U53" s="234">
        <f t="shared" si="11"/>
        <v>0.30523598906435306</v>
      </c>
      <c r="V53" s="234">
        <f t="shared" si="11"/>
        <v>0.2883237907102626</v>
      </c>
      <c r="W53" s="234">
        <f t="shared" si="11"/>
        <v>0.28223091023225277</v>
      </c>
      <c r="X53" s="234">
        <f t="shared" si="11"/>
        <v>0.27519466151779753</v>
      </c>
      <c r="Y53" s="234">
        <f t="shared" si="11"/>
        <v>0.23920709997693801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0.35836317892698705</v>
      </c>
      <c r="C54" s="235">
        <f t="shared" si="12"/>
        <v>0.35758868600470478</v>
      </c>
      <c r="D54" s="235">
        <f t="shared" si="12"/>
        <v>0.37249396103308968</v>
      </c>
      <c r="E54" s="235">
        <f t="shared" si="12"/>
        <v>0.34736854015627688</v>
      </c>
      <c r="F54" s="235">
        <f t="shared" si="12"/>
        <v>0.36031823415666914</v>
      </c>
      <c r="G54" s="235">
        <f t="shared" si="12"/>
        <v>0.36251214187309899</v>
      </c>
      <c r="H54" s="235">
        <f t="shared" si="12"/>
        <v>0.3325705603370766</v>
      </c>
      <c r="I54" s="235">
        <f t="shared" si="12"/>
        <v>0.34521457540908207</v>
      </c>
      <c r="J54" s="235">
        <f t="shared" si="12"/>
        <v>0.34220834793873617</v>
      </c>
      <c r="K54" s="235">
        <f t="shared" si="12"/>
        <v>0.33619495760153362</v>
      </c>
      <c r="L54" s="235">
        <f t="shared" si="12"/>
        <v>0.35129592894063899</v>
      </c>
      <c r="M54" s="235">
        <f t="shared" si="12"/>
        <v>0.34370900132302307</v>
      </c>
      <c r="N54" s="235">
        <f t="shared" si="12"/>
        <v>0.32196208602956861</v>
      </c>
      <c r="O54" s="235">
        <f t="shared" si="12"/>
        <v>0.33857072502685426</v>
      </c>
      <c r="P54" s="235">
        <f t="shared" si="12"/>
        <v>0.3387450079036039</v>
      </c>
      <c r="Q54" s="235">
        <f t="shared" si="12"/>
        <v>0.32619473924619741</v>
      </c>
      <c r="R54" s="235">
        <f t="shared" si="12"/>
        <v>0.31869263133396597</v>
      </c>
      <c r="S54" s="235">
        <f t="shared" si="12"/>
        <v>0.31493921453437768</v>
      </c>
      <c r="T54" s="235">
        <f t="shared" si="12"/>
        <v>0.32592520533260322</v>
      </c>
      <c r="U54" s="235">
        <f t="shared" si="12"/>
        <v>0.33190011480509374</v>
      </c>
      <c r="V54" s="235">
        <f t="shared" si="12"/>
        <v>0.33849875786477457</v>
      </c>
      <c r="W54" s="235">
        <f t="shared" si="12"/>
        <v>0.33141331507138699</v>
      </c>
      <c r="X54" s="235">
        <f t="shared" si="12"/>
        <v>0.35773181244139141</v>
      </c>
      <c r="Y54" s="235">
        <f t="shared" si="12"/>
        <v>0.35453471442285128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0.24052026893000886</v>
      </c>
      <c r="C55" s="240">
        <f t="shared" si="13"/>
        <v>0.24250641018667665</v>
      </c>
      <c r="D55" s="240">
        <f t="shared" si="13"/>
        <v>0.2494683238345205</v>
      </c>
      <c r="E55" s="240">
        <f t="shared" si="13"/>
        <v>0.27038301460875053</v>
      </c>
      <c r="F55" s="240">
        <f t="shared" si="13"/>
        <v>0.27050281115633701</v>
      </c>
      <c r="G55" s="240">
        <f t="shared" si="13"/>
        <v>0.27514060841379623</v>
      </c>
      <c r="H55" s="240">
        <f t="shared" si="13"/>
        <v>0.29062831219080809</v>
      </c>
      <c r="I55" s="240">
        <f t="shared" si="13"/>
        <v>0.30219075783014632</v>
      </c>
      <c r="J55" s="240">
        <f t="shared" si="13"/>
        <v>0.31845336344571601</v>
      </c>
      <c r="K55" s="240">
        <f t="shared" si="13"/>
        <v>0.31065540898643074</v>
      </c>
      <c r="L55" s="240">
        <f t="shared" si="13"/>
        <v>0.30945274613340124</v>
      </c>
      <c r="M55" s="240">
        <f t="shared" si="13"/>
        <v>0.32474819275641775</v>
      </c>
      <c r="N55" s="240">
        <f t="shared" si="13"/>
        <v>0.33027989994929169</v>
      </c>
      <c r="O55" s="240">
        <f t="shared" si="13"/>
        <v>0.32743877312666975</v>
      </c>
      <c r="P55" s="240">
        <f t="shared" si="13"/>
        <v>0.32723241209017673</v>
      </c>
      <c r="Q55" s="240">
        <f t="shared" si="13"/>
        <v>0.34678685918884455</v>
      </c>
      <c r="R55" s="240">
        <f t="shared" si="13"/>
        <v>0.36185060951662068</v>
      </c>
      <c r="S55" s="240">
        <f t="shared" si="13"/>
        <v>0.36978184922561486</v>
      </c>
      <c r="T55" s="240">
        <f t="shared" si="13"/>
        <v>0.36667737912717829</v>
      </c>
      <c r="U55" s="240">
        <f t="shared" si="13"/>
        <v>0.35235450848612471</v>
      </c>
      <c r="V55" s="240">
        <f t="shared" si="13"/>
        <v>0.3616777983952596</v>
      </c>
      <c r="W55" s="240">
        <f t="shared" si="13"/>
        <v>0.37549412336920551</v>
      </c>
      <c r="X55" s="240">
        <f t="shared" si="13"/>
        <v>0.35628655009933213</v>
      </c>
      <c r="Y55" s="240">
        <f t="shared" si="13"/>
        <v>0.39531951075173899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FI: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1809.4502467256564</v>
      </c>
      <c r="C3" s="203">
        <f t="shared" si="0"/>
        <v>1721.7600845399738</v>
      </c>
      <c r="D3" s="203">
        <f t="shared" si="0"/>
        <v>1506.51901277363</v>
      </c>
      <c r="E3" s="203">
        <f t="shared" si="0"/>
        <v>1629.5095250776121</v>
      </c>
      <c r="F3" s="203">
        <f t="shared" si="0"/>
        <v>1907.9104340635577</v>
      </c>
      <c r="G3" s="203">
        <f t="shared" si="0"/>
        <v>2244.7233080009637</v>
      </c>
      <c r="H3" s="203">
        <f t="shared" si="0"/>
        <v>2857.7479050565635</v>
      </c>
      <c r="I3" s="203">
        <f t="shared" si="0"/>
        <v>2691.0847750464309</v>
      </c>
      <c r="J3" s="203">
        <f t="shared" si="0"/>
        <v>2414.2724524245168</v>
      </c>
      <c r="K3" s="203">
        <f t="shared" si="0"/>
        <v>679.19926238530604</v>
      </c>
      <c r="L3" s="203">
        <f t="shared" si="0"/>
        <v>1033.858095899579</v>
      </c>
      <c r="M3" s="203">
        <f t="shared" si="0"/>
        <v>1137.8996220118443</v>
      </c>
      <c r="N3" s="203">
        <f t="shared" si="0"/>
        <v>860.0993702257806</v>
      </c>
      <c r="O3" s="203">
        <f t="shared" si="0"/>
        <v>1123.7351809907022</v>
      </c>
      <c r="P3" s="203">
        <f t="shared" si="0"/>
        <v>915.7435587834741</v>
      </c>
      <c r="Q3" s="203">
        <f t="shared" si="0"/>
        <v>1082.7863688872199</v>
      </c>
      <c r="R3" s="203">
        <f t="shared" si="0"/>
        <v>1045.7659547212411</v>
      </c>
      <c r="S3" s="203">
        <f t="shared" si="0"/>
        <v>1545.5380197377906</v>
      </c>
      <c r="T3" s="203">
        <f t="shared" si="0"/>
        <v>1271.6927853393029</v>
      </c>
      <c r="U3" s="203">
        <f t="shared" si="0"/>
        <v>840.08118755505438</v>
      </c>
      <c r="V3" s="203">
        <f t="shared" si="0"/>
        <v>863.54751987753707</v>
      </c>
      <c r="W3" s="203">
        <f t="shared" si="0"/>
        <v>1297.115404563094</v>
      </c>
      <c r="X3" s="203">
        <f t="shared" si="0"/>
        <v>1868.4356180160883</v>
      </c>
      <c r="Y3" s="203">
        <f t="shared" si="0"/>
        <v>975.25071198100341</v>
      </c>
      <c r="DA3" s="112"/>
    </row>
    <row r="4" spans="1:105" ht="12" customHeight="1" x14ac:dyDescent="0.25">
      <c r="A4" s="50" t="s">
        <v>43</v>
      </c>
      <c r="B4" s="241">
        <v>1436.3966617570641</v>
      </c>
      <c r="C4" s="241">
        <v>1395.058141480966</v>
      </c>
      <c r="D4" s="241">
        <v>1212.073116612441</v>
      </c>
      <c r="E4" s="241">
        <v>1224.5857865809251</v>
      </c>
      <c r="F4" s="241">
        <v>1384.935410627085</v>
      </c>
      <c r="G4" s="241">
        <v>1643.4774250135599</v>
      </c>
      <c r="H4" s="241">
        <v>2040.0731046001169</v>
      </c>
      <c r="I4" s="241">
        <v>1969.341689459028</v>
      </c>
      <c r="J4" s="241">
        <v>1792.6165652522941</v>
      </c>
      <c r="K4" s="241">
        <v>520.67637472794627</v>
      </c>
      <c r="L4" s="241">
        <v>752.49036304783726</v>
      </c>
      <c r="M4" s="241">
        <v>816.99347827679117</v>
      </c>
      <c r="N4" s="241">
        <v>564.90897599695415</v>
      </c>
      <c r="O4" s="241">
        <v>753.6725386986401</v>
      </c>
      <c r="P4" s="241">
        <v>651.07958184266533</v>
      </c>
      <c r="Q4" s="241">
        <v>757.48918765724648</v>
      </c>
      <c r="R4" s="241">
        <v>745.76935217195285</v>
      </c>
      <c r="S4" s="241">
        <v>1099.6372457270249</v>
      </c>
      <c r="T4" s="241">
        <v>907.93022880122692</v>
      </c>
      <c r="U4" s="241">
        <v>596.98240205396451</v>
      </c>
      <c r="V4" s="241">
        <v>624.50917914994318</v>
      </c>
      <c r="W4" s="241">
        <v>934.52695039086836</v>
      </c>
      <c r="X4" s="241">
        <v>1121.6033964379501</v>
      </c>
      <c r="Y4" s="241">
        <v>647.02058038151722</v>
      </c>
      <c r="DA4" s="83" t="s">
        <v>113</v>
      </c>
    </row>
    <row r="5" spans="1:105" ht="12" customHeight="1" x14ac:dyDescent="0.25">
      <c r="A5" s="49" t="s">
        <v>44</v>
      </c>
      <c r="B5" s="242">
        <v>373.0535849685923</v>
      </c>
      <c r="C5" s="242">
        <v>326.70194305900782</v>
      </c>
      <c r="D5" s="242">
        <v>294.44589616118901</v>
      </c>
      <c r="E5" s="242">
        <v>404.92373849668712</v>
      </c>
      <c r="F5" s="242">
        <v>522.97502343647261</v>
      </c>
      <c r="G5" s="242">
        <v>601.245882987404</v>
      </c>
      <c r="H5" s="242">
        <v>817.67480045644629</v>
      </c>
      <c r="I5" s="242">
        <v>721.7430855874029</v>
      </c>
      <c r="J5" s="242">
        <v>621.65588717222249</v>
      </c>
      <c r="K5" s="242">
        <v>158.5228876573598</v>
      </c>
      <c r="L5" s="242">
        <v>281.36773285174172</v>
      </c>
      <c r="M5" s="242">
        <v>320.90614373505309</v>
      </c>
      <c r="N5" s="242">
        <v>295.19039422882639</v>
      </c>
      <c r="O5" s="242">
        <v>370.06264229206221</v>
      </c>
      <c r="P5" s="242">
        <v>264.66397694080882</v>
      </c>
      <c r="Q5" s="242">
        <v>325.29718122997338</v>
      </c>
      <c r="R5" s="242">
        <v>299.99660254928818</v>
      </c>
      <c r="S5" s="242">
        <v>445.90077401076559</v>
      </c>
      <c r="T5" s="242">
        <v>363.76255653807601</v>
      </c>
      <c r="U5" s="242">
        <v>243.09878550108991</v>
      </c>
      <c r="V5" s="242">
        <v>239.03834072759389</v>
      </c>
      <c r="W5" s="242">
        <v>362.58845417222562</v>
      </c>
      <c r="X5" s="242">
        <v>746.83222157813816</v>
      </c>
      <c r="Y5" s="242">
        <v>328.23013159948619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4096.3999999999996</v>
      </c>
      <c r="C7" s="203">
        <f t="shared" si="1"/>
        <v>3938.1</v>
      </c>
      <c r="D7" s="203">
        <f t="shared" si="1"/>
        <v>4002.9</v>
      </c>
      <c r="E7" s="203">
        <f t="shared" si="1"/>
        <v>4766.2000000000007</v>
      </c>
      <c r="F7" s="203">
        <f t="shared" si="1"/>
        <v>4832.3999999999996</v>
      </c>
      <c r="G7" s="203">
        <f t="shared" si="1"/>
        <v>4739</v>
      </c>
      <c r="H7" s="203">
        <f t="shared" si="1"/>
        <v>5053.7</v>
      </c>
      <c r="I7" s="203">
        <f t="shared" si="1"/>
        <v>4430.7</v>
      </c>
      <c r="J7" s="203">
        <f t="shared" si="1"/>
        <v>4416.8</v>
      </c>
      <c r="K7" s="203">
        <f t="shared" si="1"/>
        <v>3066.2999999999997</v>
      </c>
      <c r="L7" s="203">
        <f t="shared" si="1"/>
        <v>4029.4</v>
      </c>
      <c r="M7" s="203">
        <f t="shared" si="1"/>
        <v>3989</v>
      </c>
      <c r="N7" s="203">
        <f t="shared" si="1"/>
        <v>3759.2</v>
      </c>
      <c r="O7" s="203">
        <f t="shared" si="1"/>
        <v>3516.6</v>
      </c>
      <c r="P7" s="203">
        <f t="shared" si="1"/>
        <v>3807.4</v>
      </c>
      <c r="Q7" s="203">
        <f t="shared" si="1"/>
        <v>3988.3</v>
      </c>
      <c r="R7" s="203">
        <f t="shared" si="1"/>
        <v>4101.2</v>
      </c>
      <c r="S7" s="203">
        <f t="shared" si="1"/>
        <v>4003.2</v>
      </c>
      <c r="T7" s="203">
        <f t="shared" si="1"/>
        <v>4146.3</v>
      </c>
      <c r="U7" s="203">
        <f t="shared" si="1"/>
        <v>3473.3</v>
      </c>
      <c r="V7" s="203">
        <f t="shared" si="1"/>
        <v>3440.1260000000002</v>
      </c>
      <c r="W7" s="203">
        <f t="shared" si="1"/>
        <v>4278.5769999999993</v>
      </c>
      <c r="X7" s="203">
        <f t="shared" si="1"/>
        <v>3495.3379999999997</v>
      </c>
      <c r="Y7" s="203">
        <f t="shared" si="1"/>
        <v>3777.7370000000001</v>
      </c>
      <c r="DA7" s="112"/>
    </row>
    <row r="8" spans="1:105" ht="12" customHeight="1" x14ac:dyDescent="0.25">
      <c r="A8" s="50" t="s">
        <v>43</v>
      </c>
      <c r="B8" s="241">
        <v>3131.4</v>
      </c>
      <c r="C8" s="241">
        <v>3079.1</v>
      </c>
      <c r="D8" s="241">
        <v>3094.9</v>
      </c>
      <c r="E8" s="241">
        <v>3409.3</v>
      </c>
      <c r="F8" s="241">
        <v>3337.5</v>
      </c>
      <c r="G8" s="241">
        <v>3317.4</v>
      </c>
      <c r="H8" s="241">
        <v>3454</v>
      </c>
      <c r="I8" s="241">
        <v>3117</v>
      </c>
      <c r="J8" s="241">
        <v>3150.1</v>
      </c>
      <c r="K8" s="241">
        <v>2220.6999999999998</v>
      </c>
      <c r="L8" s="241">
        <v>2764.8</v>
      </c>
      <c r="M8" s="241">
        <v>2702.6</v>
      </c>
      <c r="N8" s="241">
        <v>2299.1999999999998</v>
      </c>
      <c r="O8" s="241">
        <v>2216.6</v>
      </c>
      <c r="P8" s="241">
        <v>2542.4</v>
      </c>
      <c r="Q8" s="241">
        <v>2623.3</v>
      </c>
      <c r="R8" s="241">
        <v>2751.2</v>
      </c>
      <c r="S8" s="241">
        <v>2703.2</v>
      </c>
      <c r="T8" s="241">
        <v>2796.3</v>
      </c>
      <c r="U8" s="241">
        <v>2318.3000000000002</v>
      </c>
      <c r="V8" s="241">
        <v>2342.7260000000001</v>
      </c>
      <c r="W8" s="241">
        <v>2913.7109999999998</v>
      </c>
      <c r="X8" s="241">
        <v>1974.866</v>
      </c>
      <c r="Y8" s="241">
        <v>2342.1970000000001</v>
      </c>
      <c r="DA8" s="83" t="s">
        <v>116</v>
      </c>
    </row>
    <row r="9" spans="1:105" ht="12" customHeight="1" x14ac:dyDescent="0.25">
      <c r="A9" s="49" t="s">
        <v>44</v>
      </c>
      <c r="B9" s="242">
        <v>965</v>
      </c>
      <c r="C9" s="242">
        <v>859</v>
      </c>
      <c r="D9" s="242">
        <v>908</v>
      </c>
      <c r="E9" s="242">
        <v>1356.9</v>
      </c>
      <c r="F9" s="242">
        <v>1494.9</v>
      </c>
      <c r="G9" s="242">
        <v>1421.6</v>
      </c>
      <c r="H9" s="242">
        <v>1599.7</v>
      </c>
      <c r="I9" s="242">
        <v>1313.7</v>
      </c>
      <c r="J9" s="242">
        <v>1266.7</v>
      </c>
      <c r="K9" s="242">
        <v>845.6</v>
      </c>
      <c r="L9" s="242">
        <v>1264.5999999999999</v>
      </c>
      <c r="M9" s="242">
        <v>1286.4000000000001</v>
      </c>
      <c r="N9" s="242">
        <v>1460</v>
      </c>
      <c r="O9" s="242">
        <v>1300</v>
      </c>
      <c r="P9" s="242">
        <v>1265</v>
      </c>
      <c r="Q9" s="242">
        <v>1365</v>
      </c>
      <c r="R9" s="242">
        <v>1350</v>
      </c>
      <c r="S9" s="242">
        <v>1300</v>
      </c>
      <c r="T9" s="242">
        <v>1350</v>
      </c>
      <c r="U9" s="242">
        <v>1155</v>
      </c>
      <c r="V9" s="242">
        <v>1097.4000000000001</v>
      </c>
      <c r="W9" s="242">
        <v>1364.866</v>
      </c>
      <c r="X9" s="242">
        <v>1520.472</v>
      </c>
      <c r="Y9" s="242">
        <v>1435.54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4700.0000000000009</v>
      </c>
      <c r="C11" s="203">
        <f t="shared" si="2"/>
        <v>4317.5266338944875</v>
      </c>
      <c r="D11" s="203">
        <f t="shared" si="2"/>
        <v>4317.5266338944875</v>
      </c>
      <c r="E11" s="203">
        <f t="shared" si="2"/>
        <v>5162.7172338075416</v>
      </c>
      <c r="F11" s="203">
        <f t="shared" si="2"/>
        <v>5347.804127330558</v>
      </c>
      <c r="G11" s="203">
        <f t="shared" si="2"/>
        <v>5255.2606805690502</v>
      </c>
      <c r="H11" s="203">
        <f t="shared" si="2"/>
        <v>5440.3475740920658</v>
      </c>
      <c r="I11" s="203">
        <f t="shared" si="2"/>
        <v>5440.3475740920658</v>
      </c>
      <c r="J11" s="203">
        <f t="shared" si="2"/>
        <v>5440.3475740920658</v>
      </c>
      <c r="K11" s="203">
        <f t="shared" si="2"/>
        <v>4965.3307612250446</v>
      </c>
      <c r="L11" s="203">
        <f t="shared" si="2"/>
        <v>4965.3307612250446</v>
      </c>
      <c r="M11" s="203">
        <f t="shared" si="2"/>
        <v>4965.3307612250446</v>
      </c>
      <c r="N11" s="203">
        <f t="shared" si="2"/>
        <v>4872.7873144635359</v>
      </c>
      <c r="O11" s="203">
        <f t="shared" si="2"/>
        <v>4490.3139483580217</v>
      </c>
      <c r="P11" s="203">
        <f t="shared" si="2"/>
        <v>4490.3139483580217</v>
      </c>
      <c r="Q11" s="203">
        <f t="shared" si="2"/>
        <v>4397.7705015965139</v>
      </c>
      <c r="R11" s="203">
        <f t="shared" si="2"/>
        <v>4397.7705015965139</v>
      </c>
      <c r="S11" s="203">
        <f t="shared" si="2"/>
        <v>4397.7705015965139</v>
      </c>
      <c r="T11" s="203">
        <f t="shared" si="2"/>
        <v>4780.2438677020282</v>
      </c>
      <c r="U11" s="203">
        <f t="shared" si="2"/>
        <v>4780.2438677020282</v>
      </c>
      <c r="V11" s="203">
        <f t="shared" si="2"/>
        <v>4780.2438677020282</v>
      </c>
      <c r="W11" s="203">
        <f t="shared" si="2"/>
        <v>4780.2438677020282</v>
      </c>
      <c r="X11" s="203">
        <f t="shared" si="2"/>
        <v>4965.3307612250446</v>
      </c>
      <c r="Y11" s="203">
        <f t="shared" si="2"/>
        <v>4965.3307612250446</v>
      </c>
      <c r="DA11" s="112"/>
    </row>
    <row r="12" spans="1:105" ht="12" customHeight="1" x14ac:dyDescent="0.25">
      <c r="A12" s="50" t="s">
        <v>43</v>
      </c>
      <c r="B12" s="241">
        <v>3684.21052631579</v>
      </c>
      <c r="C12" s="241">
        <v>3301.7371602102762</v>
      </c>
      <c r="D12" s="241">
        <v>3301.7371602102762</v>
      </c>
      <c r="E12" s="241">
        <v>3684.21052631579</v>
      </c>
      <c r="F12" s="241">
        <v>3684.21052631579</v>
      </c>
      <c r="G12" s="241">
        <v>3684.21052631579</v>
      </c>
      <c r="H12" s="241">
        <v>3684.21052631579</v>
      </c>
      <c r="I12" s="241">
        <v>3684.21052631579</v>
      </c>
      <c r="J12" s="241">
        <v>3684.21052631579</v>
      </c>
      <c r="K12" s="241">
        <v>3301.7371602102762</v>
      </c>
      <c r="L12" s="241">
        <v>3301.7371602102762</v>
      </c>
      <c r="M12" s="241">
        <v>3301.7371602102762</v>
      </c>
      <c r="N12" s="241">
        <v>3301.7371602102762</v>
      </c>
      <c r="O12" s="241">
        <v>2919.2637941047619</v>
      </c>
      <c r="P12" s="241">
        <v>2919.2637941047619</v>
      </c>
      <c r="Q12" s="241">
        <v>2919.2637941047619</v>
      </c>
      <c r="R12" s="241">
        <v>2919.2637941047619</v>
      </c>
      <c r="S12" s="241">
        <v>2919.2637941047619</v>
      </c>
      <c r="T12" s="241">
        <v>3301.7371602102762</v>
      </c>
      <c r="U12" s="241">
        <v>3301.7371602102762</v>
      </c>
      <c r="V12" s="241">
        <v>3301.7371602102762</v>
      </c>
      <c r="W12" s="241">
        <v>3301.7371602102762</v>
      </c>
      <c r="X12" s="241">
        <v>3301.7371602102762</v>
      </c>
      <c r="Y12" s="241">
        <v>3301.7371602102762</v>
      </c>
      <c r="DA12" s="83" t="s">
        <v>119</v>
      </c>
    </row>
    <row r="13" spans="1:105" ht="12" customHeight="1" x14ac:dyDescent="0.25">
      <c r="A13" s="49" t="s">
        <v>44</v>
      </c>
      <c r="B13" s="242">
        <v>1015.789473684211</v>
      </c>
      <c r="C13" s="242">
        <v>1015.789473684211</v>
      </c>
      <c r="D13" s="242">
        <v>1015.789473684211</v>
      </c>
      <c r="E13" s="242">
        <v>1478.506707491752</v>
      </c>
      <c r="F13" s="242">
        <v>1663.593601014768</v>
      </c>
      <c r="G13" s="242">
        <v>1571.05015425326</v>
      </c>
      <c r="H13" s="242">
        <v>1756.1370477762759</v>
      </c>
      <c r="I13" s="242">
        <v>1756.1370477762759</v>
      </c>
      <c r="J13" s="242">
        <v>1756.1370477762759</v>
      </c>
      <c r="K13" s="242">
        <v>1663.593601014768</v>
      </c>
      <c r="L13" s="242">
        <v>1663.593601014768</v>
      </c>
      <c r="M13" s="242">
        <v>1663.593601014768</v>
      </c>
      <c r="N13" s="242">
        <v>1571.05015425326</v>
      </c>
      <c r="O13" s="242">
        <v>1571.05015425326</v>
      </c>
      <c r="P13" s="242">
        <v>1571.05015425326</v>
      </c>
      <c r="Q13" s="242">
        <v>1478.506707491752</v>
      </c>
      <c r="R13" s="242">
        <v>1478.506707491752</v>
      </c>
      <c r="S13" s="242">
        <v>1478.506707491752</v>
      </c>
      <c r="T13" s="242">
        <v>1478.506707491752</v>
      </c>
      <c r="U13" s="242">
        <v>1478.506707491752</v>
      </c>
      <c r="V13" s="242">
        <v>1478.506707491752</v>
      </c>
      <c r="W13" s="242">
        <v>1478.506707491752</v>
      </c>
      <c r="X13" s="242">
        <v>1663.593601014768</v>
      </c>
      <c r="Y13" s="242">
        <v>1663.593601014768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92.543446761508235</v>
      </c>
      <c r="E14" s="210">
        <f t="shared" si="3"/>
        <v>845.19059991305517</v>
      </c>
      <c r="F14" s="210">
        <f t="shared" si="3"/>
        <v>185.0868935230165</v>
      </c>
      <c r="G14" s="210">
        <f t="shared" si="3"/>
        <v>382.47336610551389</v>
      </c>
      <c r="H14" s="210">
        <f t="shared" si="3"/>
        <v>185.0868935230165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382.47336610551389</v>
      </c>
      <c r="T14" s="210">
        <f t="shared" si="3"/>
        <v>475.01681286702211</v>
      </c>
      <c r="U14" s="210">
        <f t="shared" si="3"/>
        <v>0</v>
      </c>
      <c r="V14" s="210">
        <f t="shared" si="3"/>
        <v>0</v>
      </c>
      <c r="W14" s="210">
        <f t="shared" si="3"/>
        <v>475.01681286702211</v>
      </c>
      <c r="X14" s="210">
        <f t="shared" si="3"/>
        <v>185.0868935230165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382.47336610551389</v>
      </c>
      <c r="F15" s="241">
        <v>0</v>
      </c>
      <c r="G15" s="241">
        <v>382.47336610551389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382.47336610551389</v>
      </c>
      <c r="T15" s="241">
        <v>382.47336610551389</v>
      </c>
      <c r="U15" s="241">
        <v>0</v>
      </c>
      <c r="V15" s="241">
        <v>0</v>
      </c>
      <c r="W15" s="241">
        <v>382.47336610551389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92.543446761508235</v>
      </c>
      <c r="E16" s="242">
        <v>462.71723380754122</v>
      </c>
      <c r="F16" s="242">
        <v>185.0868935230165</v>
      </c>
      <c r="G16" s="242">
        <v>0</v>
      </c>
      <c r="H16" s="242">
        <v>185.0868935230165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92.543446761508235</v>
      </c>
      <c r="U16" s="242">
        <v>0</v>
      </c>
      <c r="V16" s="242">
        <v>0</v>
      </c>
      <c r="W16" s="242">
        <v>92.543446761508235</v>
      </c>
      <c r="X16" s="242">
        <v>185.0868935230165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382.47336610551383</v>
      </c>
      <c r="D17" s="210">
        <f t="shared" si="4"/>
        <v>92.543446761508335</v>
      </c>
      <c r="E17" s="210">
        <f t="shared" si="4"/>
        <v>0</v>
      </c>
      <c r="F17" s="210">
        <f t="shared" si="4"/>
        <v>0</v>
      </c>
      <c r="G17" s="210">
        <f t="shared" si="4"/>
        <v>475.01681286702183</v>
      </c>
      <c r="H17" s="210">
        <f t="shared" si="4"/>
        <v>0</v>
      </c>
      <c r="I17" s="210">
        <f t="shared" si="4"/>
        <v>0</v>
      </c>
      <c r="J17" s="210">
        <f t="shared" si="4"/>
        <v>0</v>
      </c>
      <c r="K17" s="210">
        <f t="shared" si="4"/>
        <v>475.01681286702183</v>
      </c>
      <c r="L17" s="210">
        <f t="shared" si="4"/>
        <v>0</v>
      </c>
      <c r="M17" s="210">
        <f t="shared" si="4"/>
        <v>0</v>
      </c>
      <c r="N17" s="210">
        <f t="shared" si="4"/>
        <v>92.543446761507994</v>
      </c>
      <c r="O17" s="210">
        <f t="shared" si="4"/>
        <v>382.47336610551429</v>
      </c>
      <c r="P17" s="210">
        <f t="shared" si="4"/>
        <v>0</v>
      </c>
      <c r="Q17" s="210">
        <f t="shared" si="4"/>
        <v>92.543446761507994</v>
      </c>
      <c r="R17" s="210">
        <f t="shared" si="4"/>
        <v>0</v>
      </c>
      <c r="S17" s="210">
        <f t="shared" si="4"/>
        <v>382.47336610551383</v>
      </c>
      <c r="T17" s="210">
        <f t="shared" si="4"/>
        <v>92.543446761508221</v>
      </c>
      <c r="U17" s="210">
        <f t="shared" si="4"/>
        <v>0</v>
      </c>
      <c r="V17" s="210">
        <f t="shared" si="4"/>
        <v>0</v>
      </c>
      <c r="W17" s="210">
        <f t="shared" si="4"/>
        <v>475.01681286702205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382.47336610551383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382.47336610551383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382.47336610551383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382.47336610551429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382.47336610551383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382.47336610551383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92.543446761508335</v>
      </c>
      <c r="E19" s="242">
        <f t="shared" si="6"/>
        <v>0</v>
      </c>
      <c r="F19" s="242">
        <f t="shared" si="6"/>
        <v>0</v>
      </c>
      <c r="G19" s="242">
        <f t="shared" si="6"/>
        <v>92.543446761507994</v>
      </c>
      <c r="H19" s="242">
        <f t="shared" si="6"/>
        <v>0</v>
      </c>
      <c r="I19" s="242">
        <f t="shared" si="6"/>
        <v>0</v>
      </c>
      <c r="J19" s="242">
        <f t="shared" si="6"/>
        <v>0</v>
      </c>
      <c r="K19" s="242">
        <f t="shared" si="6"/>
        <v>92.543446761507994</v>
      </c>
      <c r="L19" s="242">
        <f t="shared" si="6"/>
        <v>0</v>
      </c>
      <c r="M19" s="242">
        <f t="shared" si="6"/>
        <v>0</v>
      </c>
      <c r="N19" s="242">
        <f t="shared" si="6"/>
        <v>92.543446761507994</v>
      </c>
      <c r="O19" s="242">
        <f t="shared" si="6"/>
        <v>0</v>
      </c>
      <c r="P19" s="242">
        <f t="shared" si="6"/>
        <v>0</v>
      </c>
      <c r="Q19" s="242">
        <f t="shared" si="6"/>
        <v>92.543446761507994</v>
      </c>
      <c r="R19" s="242">
        <f t="shared" si="6"/>
        <v>0</v>
      </c>
      <c r="S19" s="242">
        <f t="shared" si="6"/>
        <v>0</v>
      </c>
      <c r="T19" s="242">
        <f t="shared" si="6"/>
        <v>92.543446761508221</v>
      </c>
      <c r="U19" s="242">
        <f t="shared" si="6"/>
        <v>0</v>
      </c>
      <c r="V19" s="242">
        <f t="shared" si="6"/>
        <v>0</v>
      </c>
      <c r="W19" s="242">
        <f t="shared" si="6"/>
        <v>92.543446761508221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603.60000000000093</v>
      </c>
      <c r="C20" s="203">
        <f t="shared" si="7"/>
        <v>379.42663389448728</v>
      </c>
      <c r="D20" s="203">
        <f t="shared" si="7"/>
        <v>314.6266338944871</v>
      </c>
      <c r="E20" s="203">
        <f t="shared" si="7"/>
        <v>396.51723380754174</v>
      </c>
      <c r="F20" s="203">
        <f t="shared" si="7"/>
        <v>515.40412733055791</v>
      </c>
      <c r="G20" s="203">
        <f t="shared" si="7"/>
        <v>516.26068056905001</v>
      </c>
      <c r="H20" s="203">
        <f t="shared" si="7"/>
        <v>386.64757409206595</v>
      </c>
      <c r="I20" s="203">
        <f t="shared" si="7"/>
        <v>1009.647574092066</v>
      </c>
      <c r="J20" s="203">
        <f t="shared" si="7"/>
        <v>1023.547574092066</v>
      </c>
      <c r="K20" s="203">
        <f t="shared" si="7"/>
        <v>1899.0307612250444</v>
      </c>
      <c r="L20" s="203">
        <f t="shared" si="7"/>
        <v>935.93076122504408</v>
      </c>
      <c r="M20" s="203">
        <f t="shared" si="7"/>
        <v>976.33076122504417</v>
      </c>
      <c r="N20" s="203">
        <f t="shared" si="7"/>
        <v>1113.5873144635364</v>
      </c>
      <c r="O20" s="203">
        <f t="shared" si="7"/>
        <v>973.71394835802198</v>
      </c>
      <c r="P20" s="203">
        <f t="shared" si="7"/>
        <v>682.9139483580218</v>
      </c>
      <c r="Q20" s="203">
        <f t="shared" si="7"/>
        <v>409.47050159651371</v>
      </c>
      <c r="R20" s="203">
        <f t="shared" si="7"/>
        <v>296.57050159651408</v>
      </c>
      <c r="S20" s="203">
        <f t="shared" si="7"/>
        <v>394.57050159651408</v>
      </c>
      <c r="T20" s="203">
        <f t="shared" si="7"/>
        <v>633.943867702028</v>
      </c>
      <c r="U20" s="203">
        <f t="shared" si="7"/>
        <v>1306.943867702028</v>
      </c>
      <c r="V20" s="203">
        <f t="shared" si="7"/>
        <v>1340.117867702028</v>
      </c>
      <c r="W20" s="203">
        <f t="shared" si="7"/>
        <v>501.66686770202841</v>
      </c>
      <c r="X20" s="203">
        <f t="shared" si="7"/>
        <v>1469.9927612250442</v>
      </c>
      <c r="Y20" s="203">
        <f t="shared" si="7"/>
        <v>1187.5937612250441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552.81052631578996</v>
      </c>
      <c r="C21" s="241">
        <f t="shared" si="8"/>
        <v>222.63716021027631</v>
      </c>
      <c r="D21" s="241">
        <f t="shared" si="8"/>
        <v>206.83716021027612</v>
      </c>
      <c r="E21" s="241">
        <f t="shared" si="8"/>
        <v>274.91052631578987</v>
      </c>
      <c r="F21" s="241">
        <f t="shared" si="8"/>
        <v>346.71052631579005</v>
      </c>
      <c r="G21" s="241">
        <f t="shared" si="8"/>
        <v>366.81052631578996</v>
      </c>
      <c r="H21" s="241">
        <f t="shared" si="8"/>
        <v>230.21052631579005</v>
      </c>
      <c r="I21" s="241">
        <f t="shared" si="8"/>
        <v>567.21052631579005</v>
      </c>
      <c r="J21" s="241">
        <f t="shared" si="8"/>
        <v>534.11052631579014</v>
      </c>
      <c r="K21" s="241">
        <f t="shared" si="8"/>
        <v>1081.0371602102764</v>
      </c>
      <c r="L21" s="241">
        <f t="shared" si="8"/>
        <v>536.93716021027603</v>
      </c>
      <c r="M21" s="241">
        <f t="shared" si="8"/>
        <v>599.13716021027631</v>
      </c>
      <c r="N21" s="241">
        <f t="shared" si="8"/>
        <v>1002.5371602102764</v>
      </c>
      <c r="O21" s="241">
        <f t="shared" si="8"/>
        <v>702.66379410476202</v>
      </c>
      <c r="P21" s="241">
        <f t="shared" si="8"/>
        <v>376.86379410476184</v>
      </c>
      <c r="Q21" s="241">
        <f t="shared" si="8"/>
        <v>295.96379410476175</v>
      </c>
      <c r="R21" s="241">
        <f t="shared" si="8"/>
        <v>168.06379410476211</v>
      </c>
      <c r="S21" s="241">
        <f t="shared" si="8"/>
        <v>216.06379410476211</v>
      </c>
      <c r="T21" s="241">
        <f t="shared" si="8"/>
        <v>505.43716021027603</v>
      </c>
      <c r="U21" s="241">
        <f t="shared" si="8"/>
        <v>983.43716021027603</v>
      </c>
      <c r="V21" s="241">
        <f t="shared" si="8"/>
        <v>959.0111602102761</v>
      </c>
      <c r="W21" s="241">
        <f t="shared" si="8"/>
        <v>388.02616021027643</v>
      </c>
      <c r="X21" s="241">
        <f t="shared" si="8"/>
        <v>1326.8711602102762</v>
      </c>
      <c r="Y21" s="241">
        <f t="shared" si="8"/>
        <v>959.5401602102761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50.789473684210975</v>
      </c>
      <c r="C22" s="242">
        <f t="shared" si="9"/>
        <v>156.78947368421098</v>
      </c>
      <c r="D22" s="242">
        <f t="shared" si="9"/>
        <v>107.78947368421098</v>
      </c>
      <c r="E22" s="242">
        <f t="shared" si="9"/>
        <v>121.60670749175188</v>
      </c>
      <c r="F22" s="242">
        <f t="shared" si="9"/>
        <v>168.69360101476786</v>
      </c>
      <c r="G22" s="242">
        <f t="shared" si="9"/>
        <v>149.45015425326005</v>
      </c>
      <c r="H22" s="242">
        <f t="shared" si="9"/>
        <v>156.4370477762759</v>
      </c>
      <c r="I22" s="242">
        <f t="shared" si="9"/>
        <v>442.4370477762759</v>
      </c>
      <c r="J22" s="242">
        <f t="shared" si="9"/>
        <v>489.4370477762759</v>
      </c>
      <c r="K22" s="242">
        <f t="shared" si="9"/>
        <v>817.99360101476793</v>
      </c>
      <c r="L22" s="242">
        <f t="shared" si="9"/>
        <v>398.99360101476805</v>
      </c>
      <c r="M22" s="242">
        <f t="shared" si="9"/>
        <v>377.19360101476786</v>
      </c>
      <c r="N22" s="242">
        <f t="shared" si="9"/>
        <v>111.05015425325996</v>
      </c>
      <c r="O22" s="242">
        <f t="shared" si="9"/>
        <v>271.05015425325996</v>
      </c>
      <c r="P22" s="242">
        <f t="shared" si="9"/>
        <v>306.05015425325996</v>
      </c>
      <c r="Q22" s="242">
        <f t="shared" si="9"/>
        <v>113.50670749175197</v>
      </c>
      <c r="R22" s="242">
        <f t="shared" si="9"/>
        <v>128.50670749175197</v>
      </c>
      <c r="S22" s="242">
        <f t="shared" si="9"/>
        <v>178.50670749175197</v>
      </c>
      <c r="T22" s="242">
        <f t="shared" si="9"/>
        <v>128.50670749175197</v>
      </c>
      <c r="U22" s="242">
        <f t="shared" si="9"/>
        <v>323.50670749175197</v>
      </c>
      <c r="V22" s="242">
        <f t="shared" si="9"/>
        <v>381.10670749175188</v>
      </c>
      <c r="W22" s="242">
        <f t="shared" si="9"/>
        <v>113.64070749175198</v>
      </c>
      <c r="X22" s="242">
        <f t="shared" si="9"/>
        <v>143.12160101476798</v>
      </c>
      <c r="Y22" s="242">
        <f t="shared" si="9"/>
        <v>228.05360101476799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694.43731728288901</v>
      </c>
      <c r="C25" s="210">
        <v>683.40498710232157</v>
      </c>
      <c r="D25" s="210">
        <v>723.47618228718829</v>
      </c>
      <c r="E25" s="210">
        <v>694.07188306104888</v>
      </c>
      <c r="F25" s="210">
        <v>730.51986242476346</v>
      </c>
      <c r="G25" s="210">
        <v>741.43258813413581</v>
      </c>
      <c r="H25" s="210">
        <v>745.93714531384353</v>
      </c>
      <c r="I25" s="210">
        <v>724.34273430782457</v>
      </c>
      <c r="J25" s="210">
        <v>693.5741186586414</v>
      </c>
      <c r="K25" s="210">
        <v>565.17403267411873</v>
      </c>
      <c r="L25" s="210">
        <v>743.57601031814272</v>
      </c>
      <c r="M25" s="210">
        <v>721.05735167669809</v>
      </c>
      <c r="N25" s="210">
        <v>613.73147033533962</v>
      </c>
      <c r="O25" s="210">
        <v>657.21109200343938</v>
      </c>
      <c r="P25" s="210">
        <v>721.89329320722265</v>
      </c>
      <c r="Q25" s="210">
        <v>762.27970765262239</v>
      </c>
      <c r="R25" s="210">
        <v>777.67781599312116</v>
      </c>
      <c r="S25" s="210">
        <v>735.0023215821152</v>
      </c>
      <c r="T25" s="210">
        <v>766.24178847807389</v>
      </c>
      <c r="U25" s="210">
        <v>753.89871023215812</v>
      </c>
      <c r="V25" s="210">
        <v>733.97067927773003</v>
      </c>
      <c r="W25" s="210">
        <v>807.08572656921751</v>
      </c>
      <c r="X25" s="210">
        <v>739.72992261392949</v>
      </c>
      <c r="Y25" s="210">
        <v>699.33886500429912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106.34135855546002</v>
      </c>
      <c r="C26" s="213">
        <f t="shared" si="10"/>
        <v>88.14608770421323</v>
      </c>
      <c r="D26" s="213">
        <f t="shared" si="10"/>
        <v>102.14247635425622</v>
      </c>
      <c r="E26" s="213">
        <f t="shared" si="10"/>
        <v>102.84230438521062</v>
      </c>
      <c r="F26" s="213">
        <f t="shared" si="10"/>
        <v>110.75528804815136</v>
      </c>
      <c r="G26" s="213">
        <f t="shared" si="10"/>
        <v>111.45503009458295</v>
      </c>
      <c r="H26" s="213">
        <f t="shared" si="10"/>
        <v>104.45692175408426</v>
      </c>
      <c r="I26" s="213">
        <f t="shared" si="10"/>
        <v>97.458727429062748</v>
      </c>
      <c r="J26" s="213">
        <f t="shared" si="10"/>
        <v>94.475494411006011</v>
      </c>
      <c r="K26" s="213">
        <f t="shared" si="10"/>
        <v>80.663026655202046</v>
      </c>
      <c r="L26" s="213">
        <f t="shared" si="10"/>
        <v>97.642648323301799</v>
      </c>
      <c r="M26" s="213">
        <f t="shared" si="10"/>
        <v>100.25795356835768</v>
      </c>
      <c r="N26" s="213">
        <f t="shared" si="10"/>
        <v>14.69621668099742</v>
      </c>
      <c r="O26" s="213">
        <f t="shared" si="10"/>
        <v>22.412897678417888</v>
      </c>
      <c r="P26" s="213">
        <f t="shared" si="10"/>
        <v>24.549527085124677</v>
      </c>
      <c r="Q26" s="213">
        <f t="shared" si="10"/>
        <v>23.149957007738607</v>
      </c>
      <c r="R26" s="213">
        <f t="shared" si="10"/>
        <v>25.212123817712808</v>
      </c>
      <c r="S26" s="213">
        <f t="shared" si="10"/>
        <v>24.512295786758376</v>
      </c>
      <c r="T26" s="213">
        <f t="shared" si="10"/>
        <v>27.292949269131551</v>
      </c>
      <c r="U26" s="213">
        <f t="shared" si="10"/>
        <v>26.59312123817713</v>
      </c>
      <c r="V26" s="213">
        <f t="shared" si="10"/>
        <v>27.292949269131551</v>
      </c>
      <c r="W26" s="213">
        <f t="shared" si="10"/>
        <v>30.203955288048153</v>
      </c>
      <c r="X26" s="213">
        <f t="shared" si="10"/>
        <v>26.649011177987958</v>
      </c>
      <c r="Y26" s="213">
        <f t="shared" si="10"/>
        <v>25.911951848667236</v>
      </c>
      <c r="DA26" s="85"/>
    </row>
    <row r="27" spans="1:105" ht="12" customHeight="1" x14ac:dyDescent="0.25">
      <c r="A27" s="18" t="s">
        <v>41</v>
      </c>
      <c r="B27" s="204">
        <v>0.66878761822871979</v>
      </c>
      <c r="C27" s="204">
        <v>0.66878761822871979</v>
      </c>
      <c r="D27" s="204">
        <v>0.66878761822871979</v>
      </c>
      <c r="E27" s="204">
        <v>0.66878761822871979</v>
      </c>
      <c r="F27" s="204">
        <v>0.88374892519345849</v>
      </c>
      <c r="G27" s="204">
        <v>0.88374892519345849</v>
      </c>
      <c r="H27" s="204">
        <v>0.88374892519345849</v>
      </c>
      <c r="I27" s="204">
        <v>0.88374892519345849</v>
      </c>
      <c r="J27" s="204">
        <v>0</v>
      </c>
      <c r="K27" s="204">
        <v>0.88374892519345849</v>
      </c>
      <c r="L27" s="204">
        <v>1.767497850386931</v>
      </c>
      <c r="M27" s="204">
        <v>0.88374892519345849</v>
      </c>
      <c r="N27" s="204">
        <v>0</v>
      </c>
      <c r="O27" s="204">
        <v>0.71848667239896713</v>
      </c>
      <c r="P27" s="204">
        <v>2.1553740326741182</v>
      </c>
      <c r="Q27" s="204">
        <v>2.1553740326741182</v>
      </c>
      <c r="R27" s="204">
        <v>0.71848667239896713</v>
      </c>
      <c r="S27" s="204">
        <v>0.71848667239896713</v>
      </c>
      <c r="T27" s="204">
        <v>0</v>
      </c>
      <c r="U27" s="204">
        <v>0</v>
      </c>
      <c r="V27" s="204">
        <v>0</v>
      </c>
      <c r="W27" s="204">
        <v>4.3106620808254519</v>
      </c>
      <c r="X27" s="204">
        <v>2.1553740326741182</v>
      </c>
      <c r="Y27" s="204">
        <v>0.71848667239896713</v>
      </c>
      <c r="DA27" s="71" t="s">
        <v>127</v>
      </c>
    </row>
    <row r="28" spans="1:105" ht="12" customHeight="1" x14ac:dyDescent="0.25">
      <c r="A28" s="18" t="s">
        <v>42</v>
      </c>
      <c r="B28" s="204">
        <v>105.6725709372313</v>
      </c>
      <c r="C28" s="204">
        <v>87.47730008598451</v>
      </c>
      <c r="D28" s="204">
        <v>101.4736887360275</v>
      </c>
      <c r="E28" s="204">
        <v>102.1735167669819</v>
      </c>
      <c r="F28" s="204">
        <v>109.8715391229579</v>
      </c>
      <c r="G28" s="204">
        <v>110.57128116938949</v>
      </c>
      <c r="H28" s="204">
        <v>103.5731728288908</v>
      </c>
      <c r="I28" s="204">
        <v>96.574978503869289</v>
      </c>
      <c r="J28" s="204">
        <v>94.475494411006011</v>
      </c>
      <c r="K28" s="204">
        <v>79.779277730008587</v>
      </c>
      <c r="L28" s="204">
        <v>95.875150472914868</v>
      </c>
      <c r="M28" s="204">
        <v>99.374204643164219</v>
      </c>
      <c r="N28" s="204">
        <v>14.69621668099742</v>
      </c>
      <c r="O28" s="204">
        <v>21.694411006018921</v>
      </c>
      <c r="P28" s="204">
        <v>22.394153052450559</v>
      </c>
      <c r="Q28" s="204">
        <v>20.994582975064489</v>
      </c>
      <c r="R28" s="204">
        <v>24.493637145313841</v>
      </c>
      <c r="S28" s="204">
        <v>23.793809114359409</v>
      </c>
      <c r="T28" s="204">
        <v>27.292949269131551</v>
      </c>
      <c r="U28" s="204">
        <v>26.59312123817713</v>
      </c>
      <c r="V28" s="204">
        <v>27.292949269131551</v>
      </c>
      <c r="W28" s="204">
        <v>25.893293207222701</v>
      </c>
      <c r="X28" s="204">
        <v>24.493637145313841</v>
      </c>
      <c r="Y28" s="204">
        <v>25.193465176268269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103.16001719690456</v>
      </c>
      <c r="C29" s="204">
        <f t="shared" si="11"/>
        <v>109.49174548581256</v>
      </c>
      <c r="D29" s="204">
        <f t="shared" si="11"/>
        <v>119.43009458297504</v>
      </c>
      <c r="E29" s="204">
        <f t="shared" si="11"/>
        <v>125.35829750644882</v>
      </c>
      <c r="F29" s="204">
        <f t="shared" si="11"/>
        <v>131.70687876182285</v>
      </c>
      <c r="G29" s="204">
        <f t="shared" si="11"/>
        <v>147.31779879621664</v>
      </c>
      <c r="H29" s="204">
        <f t="shared" si="11"/>
        <v>156.75915735167669</v>
      </c>
      <c r="I29" s="204">
        <f t="shared" si="11"/>
        <v>129.28736027515049</v>
      </c>
      <c r="J29" s="204">
        <f t="shared" si="11"/>
        <v>136.11324161650896</v>
      </c>
      <c r="K29" s="204">
        <f t="shared" si="11"/>
        <v>108.08976784178847</v>
      </c>
      <c r="L29" s="204">
        <f t="shared" si="11"/>
        <v>123.13095442820291</v>
      </c>
      <c r="M29" s="204">
        <f t="shared" si="11"/>
        <v>113.73886500429923</v>
      </c>
      <c r="N29" s="204">
        <f t="shared" si="11"/>
        <v>117.11134995700772</v>
      </c>
      <c r="O29" s="204">
        <f t="shared" si="11"/>
        <v>110.05425623387789</v>
      </c>
      <c r="P29" s="204">
        <f t="shared" si="11"/>
        <v>107.84299226139295</v>
      </c>
      <c r="Q29" s="204">
        <f t="shared" si="11"/>
        <v>110.32975064488392</v>
      </c>
      <c r="R29" s="204">
        <f t="shared" si="11"/>
        <v>107.93938091143593</v>
      </c>
      <c r="S29" s="204">
        <f t="shared" si="11"/>
        <v>114.77128116938951</v>
      </c>
      <c r="T29" s="204">
        <f t="shared" si="11"/>
        <v>99.367755803955276</v>
      </c>
      <c r="U29" s="204">
        <f t="shared" si="11"/>
        <v>14.847463456577813</v>
      </c>
      <c r="V29" s="204">
        <f t="shared" si="11"/>
        <v>8.6883920894239033</v>
      </c>
      <c r="W29" s="204">
        <f t="shared" si="11"/>
        <v>7.6289767841788469</v>
      </c>
      <c r="X29" s="204">
        <f t="shared" si="11"/>
        <v>6.5171109200343933</v>
      </c>
      <c r="Y29" s="204">
        <f t="shared" si="11"/>
        <v>7.6183147033533958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78.346259673258814</v>
      </c>
      <c r="C31" s="204">
        <v>82.76010318142734</v>
      </c>
      <c r="D31" s="204">
        <v>83.863542562338765</v>
      </c>
      <c r="E31" s="204">
        <v>92.691315563198614</v>
      </c>
      <c r="F31" s="204">
        <v>98.208684436801363</v>
      </c>
      <c r="G31" s="204">
        <v>114.7607050730868</v>
      </c>
      <c r="H31" s="204">
        <v>120.2779879621668</v>
      </c>
      <c r="I31" s="204">
        <v>102.6225279449699</v>
      </c>
      <c r="J31" s="204">
        <v>111.4503009458297</v>
      </c>
      <c r="K31" s="204">
        <v>89.380911435941528</v>
      </c>
      <c r="L31" s="204">
        <v>99.312123817712802</v>
      </c>
      <c r="M31" s="204">
        <v>96.001719690455715</v>
      </c>
      <c r="N31" s="204">
        <v>99.312123817712802</v>
      </c>
      <c r="O31" s="204">
        <v>97.315391229578665</v>
      </c>
      <c r="P31" s="204">
        <v>95.10369733447979</v>
      </c>
      <c r="Q31" s="204">
        <v>99.527085124677555</v>
      </c>
      <c r="R31" s="204">
        <v>103.95047291487531</v>
      </c>
      <c r="S31" s="204">
        <v>111.6914875322442</v>
      </c>
      <c r="T31" s="204">
        <v>97.315391229578665</v>
      </c>
      <c r="U31" s="204">
        <v>6.635167669819432</v>
      </c>
      <c r="V31" s="204">
        <v>6.635167669819432</v>
      </c>
      <c r="W31" s="204">
        <v>6.635167669819432</v>
      </c>
      <c r="X31" s="204">
        <v>5.5293207222699907</v>
      </c>
      <c r="Y31" s="204">
        <v>6.635167669819432</v>
      </c>
      <c r="DA31" s="71" t="s">
        <v>130</v>
      </c>
    </row>
    <row r="32" spans="1:105" ht="12" customHeight="1" x14ac:dyDescent="0.25">
      <c r="A32" s="18" t="s">
        <v>71</v>
      </c>
      <c r="B32" s="204">
        <v>6.1622527944969896</v>
      </c>
      <c r="C32" s="204">
        <v>5.135167669819432</v>
      </c>
      <c r="D32" s="204">
        <v>5.135167669819432</v>
      </c>
      <c r="E32" s="204">
        <v>6.1622527944969896</v>
      </c>
      <c r="F32" s="204">
        <v>3.0668099742046429</v>
      </c>
      <c r="G32" s="204">
        <v>4.0890799656061896</v>
      </c>
      <c r="H32" s="204">
        <v>4.086500429922614</v>
      </c>
      <c r="I32" s="204">
        <v>4.086758383490972</v>
      </c>
      <c r="J32" s="204">
        <v>5.1085984522785894</v>
      </c>
      <c r="K32" s="204">
        <v>3.0654342218400692</v>
      </c>
      <c r="L32" s="204">
        <v>8.1754084264832318</v>
      </c>
      <c r="M32" s="204">
        <v>3.065348237317282</v>
      </c>
      <c r="N32" s="204">
        <v>4.0871023215821154</v>
      </c>
      <c r="O32" s="204">
        <v>3.0954428202923472</v>
      </c>
      <c r="P32" s="204">
        <v>3.0954428202923472</v>
      </c>
      <c r="Q32" s="204">
        <v>3.0914015477214098</v>
      </c>
      <c r="R32" s="204">
        <v>2.059071367153912</v>
      </c>
      <c r="S32" s="204">
        <v>3.079793637145313</v>
      </c>
      <c r="T32" s="204">
        <v>2.0523645743766119</v>
      </c>
      <c r="U32" s="204">
        <v>8.2122957867583821</v>
      </c>
      <c r="V32" s="204">
        <v>2.0532244196044709</v>
      </c>
      <c r="W32" s="204">
        <v>0.99380911435941521</v>
      </c>
      <c r="X32" s="204">
        <v>0.98779019776440236</v>
      </c>
      <c r="Y32" s="204">
        <v>0.98314703353396371</v>
      </c>
      <c r="DA32" s="71" t="s">
        <v>131</v>
      </c>
    </row>
    <row r="33" spans="1:105" ht="12" customHeight="1" x14ac:dyDescent="0.25">
      <c r="A33" s="18" t="s">
        <v>32</v>
      </c>
      <c r="B33" s="204">
        <v>18.651504729148751</v>
      </c>
      <c r="C33" s="204">
        <v>21.59647463456578</v>
      </c>
      <c r="D33" s="204">
        <v>30.431384350816849</v>
      </c>
      <c r="E33" s="204">
        <v>26.504729148753221</v>
      </c>
      <c r="F33" s="204">
        <v>30.431384350816849</v>
      </c>
      <c r="G33" s="204">
        <v>28.46801375752365</v>
      </c>
      <c r="H33" s="204">
        <v>32.394668959587271</v>
      </c>
      <c r="I33" s="204">
        <v>22.578073946689599</v>
      </c>
      <c r="J33" s="204">
        <v>19.554342218400691</v>
      </c>
      <c r="K33" s="204">
        <v>15.64342218400688</v>
      </c>
      <c r="L33" s="204">
        <v>15.64342218400688</v>
      </c>
      <c r="M33" s="204">
        <v>14.67179707652623</v>
      </c>
      <c r="N33" s="204">
        <v>13.71212381771281</v>
      </c>
      <c r="O33" s="204">
        <v>9.6434221840068783</v>
      </c>
      <c r="P33" s="204">
        <v>9.6438521066208072</v>
      </c>
      <c r="Q33" s="204">
        <v>7.7112639724849528</v>
      </c>
      <c r="R33" s="204">
        <v>1.9298366294067071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241.5997420464316</v>
      </c>
      <c r="C35" s="204">
        <f t="shared" si="12"/>
        <v>225.32003439380904</v>
      </c>
      <c r="D35" s="204">
        <f t="shared" si="12"/>
        <v>241.88641444539979</v>
      </c>
      <c r="E35" s="204">
        <f t="shared" si="12"/>
        <v>188.05528804815137</v>
      </c>
      <c r="F35" s="204">
        <f t="shared" si="12"/>
        <v>194.85047291487535</v>
      </c>
      <c r="G35" s="204">
        <f t="shared" si="12"/>
        <v>186.1612209802235</v>
      </c>
      <c r="H35" s="204">
        <f t="shared" si="12"/>
        <v>172.57334479793639</v>
      </c>
      <c r="I35" s="204">
        <f t="shared" si="12"/>
        <v>165.52914875322438</v>
      </c>
      <c r="J35" s="204">
        <f t="shared" si="12"/>
        <v>148.48744625967325</v>
      </c>
      <c r="K35" s="204">
        <f t="shared" si="12"/>
        <v>107.49028374892519</v>
      </c>
      <c r="L35" s="204">
        <f t="shared" si="12"/>
        <v>197.33662940670683</v>
      </c>
      <c r="M35" s="204">
        <f t="shared" si="12"/>
        <v>165.72031467291868</v>
      </c>
      <c r="N35" s="204">
        <f t="shared" si="12"/>
        <v>148.26372237462078</v>
      </c>
      <c r="O35" s="204">
        <f t="shared" si="12"/>
        <v>148.53158804184793</v>
      </c>
      <c r="P35" s="204">
        <f t="shared" si="12"/>
        <v>154.73253667646327</v>
      </c>
      <c r="Q35" s="204">
        <f t="shared" si="12"/>
        <v>158.90325080940886</v>
      </c>
      <c r="R35" s="204">
        <f t="shared" si="12"/>
        <v>168.38076623126744</v>
      </c>
      <c r="S35" s="204">
        <f t="shared" si="12"/>
        <v>144.64909602173196</v>
      </c>
      <c r="T35" s="204">
        <f t="shared" si="12"/>
        <v>181.70512585987092</v>
      </c>
      <c r="U35" s="204">
        <f t="shared" si="12"/>
        <v>255.23867683185671</v>
      </c>
      <c r="V35" s="204">
        <f t="shared" si="12"/>
        <v>248.69785408877502</v>
      </c>
      <c r="W35" s="204">
        <f t="shared" si="12"/>
        <v>269.88655829778128</v>
      </c>
      <c r="X35" s="204">
        <f t="shared" si="12"/>
        <v>242.86062238402332</v>
      </c>
      <c r="Y35" s="204">
        <f t="shared" si="12"/>
        <v>239.26616421024087</v>
      </c>
      <c r="DA35" s="71"/>
    </row>
    <row r="36" spans="1:105" ht="12" customHeight="1" x14ac:dyDescent="0.25">
      <c r="A36" s="18" t="s">
        <v>73</v>
      </c>
      <c r="B36" s="204">
        <v>63.628546861564907</v>
      </c>
      <c r="C36" s="204">
        <v>66.143594153052447</v>
      </c>
      <c r="D36" s="204">
        <v>60.941530524505588</v>
      </c>
      <c r="E36" s="204">
        <v>59.178847807394668</v>
      </c>
      <c r="F36" s="204">
        <v>60.554600171969042</v>
      </c>
      <c r="G36" s="204">
        <v>57.115219260533102</v>
      </c>
      <c r="H36" s="204">
        <v>55.846947549441097</v>
      </c>
      <c r="I36" s="204">
        <v>54.083662940670678</v>
      </c>
      <c r="J36" s="204">
        <v>50.902235597592437</v>
      </c>
      <c r="K36" s="204">
        <v>37.639810834049868</v>
      </c>
      <c r="L36" s="204">
        <v>48.73147033533963</v>
      </c>
      <c r="M36" s="204">
        <v>50.149979333279788</v>
      </c>
      <c r="N36" s="204">
        <v>47.391925298094577</v>
      </c>
      <c r="O36" s="204">
        <v>47.84371185956072</v>
      </c>
      <c r="P36" s="204">
        <v>52.043112772765973</v>
      </c>
      <c r="Q36" s="204">
        <v>51.77135055145537</v>
      </c>
      <c r="R36" s="204">
        <v>55.485495380020652</v>
      </c>
      <c r="S36" s="204">
        <v>54.46328346799163</v>
      </c>
      <c r="T36" s="204">
        <v>66.194463779045535</v>
      </c>
      <c r="U36" s="204">
        <v>139.94297605799599</v>
      </c>
      <c r="V36" s="204">
        <v>145.63826681448441</v>
      </c>
      <c r="W36" s="204">
        <v>154.20633473802209</v>
      </c>
      <c r="X36" s="204">
        <v>140.5079998560783</v>
      </c>
      <c r="Y36" s="204">
        <v>140.10932844067941</v>
      </c>
      <c r="DA36" s="71" t="s">
        <v>134</v>
      </c>
    </row>
    <row r="37" spans="1:105" ht="12" customHeight="1" x14ac:dyDescent="0.25">
      <c r="A37" s="18" t="s">
        <v>36</v>
      </c>
      <c r="B37" s="204">
        <v>177.9711951848667</v>
      </c>
      <c r="C37" s="204">
        <v>159.17644024075659</v>
      </c>
      <c r="D37" s="204">
        <v>180.9448839208942</v>
      </c>
      <c r="E37" s="204">
        <v>128.87644024075669</v>
      </c>
      <c r="F37" s="204">
        <v>134.29587274290631</v>
      </c>
      <c r="G37" s="204">
        <v>129.04600171969039</v>
      </c>
      <c r="H37" s="204">
        <v>116.7263972484953</v>
      </c>
      <c r="I37" s="204">
        <v>111.4454858125537</v>
      </c>
      <c r="J37" s="204">
        <v>97.585210662080812</v>
      </c>
      <c r="K37" s="204">
        <v>69.850472914875326</v>
      </c>
      <c r="L37" s="204">
        <v>148.60515907136721</v>
      </c>
      <c r="M37" s="204">
        <v>115.5703353396389</v>
      </c>
      <c r="N37" s="204">
        <v>100.87179707652621</v>
      </c>
      <c r="O37" s="204">
        <v>100.6878761822872</v>
      </c>
      <c r="P37" s="204">
        <v>102.6894239036973</v>
      </c>
      <c r="Q37" s="204">
        <v>107.1319002579535</v>
      </c>
      <c r="R37" s="204">
        <v>112.89527085124681</v>
      </c>
      <c r="S37" s="204">
        <v>90.185812553740334</v>
      </c>
      <c r="T37" s="204">
        <v>115.5106620808254</v>
      </c>
      <c r="U37" s="204">
        <v>115.2957007738607</v>
      </c>
      <c r="V37" s="204">
        <v>103.05958727429061</v>
      </c>
      <c r="W37" s="204">
        <v>115.6802235597592</v>
      </c>
      <c r="X37" s="204">
        <v>102.352622527945</v>
      </c>
      <c r="Y37" s="204">
        <v>99.156835769561468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2.3903697334479789E-2</v>
      </c>
      <c r="H38" s="204">
        <f t="shared" si="13"/>
        <v>2.3903697334479789E-2</v>
      </c>
      <c r="I38" s="204">
        <f t="shared" si="13"/>
        <v>2.3903697334479789E-2</v>
      </c>
      <c r="J38" s="204">
        <f t="shared" si="13"/>
        <v>2.3903697334479789E-2</v>
      </c>
      <c r="K38" s="204">
        <f t="shared" si="13"/>
        <v>2.3903697334479789E-2</v>
      </c>
      <c r="L38" s="204">
        <f t="shared" si="13"/>
        <v>2.3903697334479789E-2</v>
      </c>
      <c r="M38" s="204">
        <f t="shared" si="13"/>
        <v>2.4655232498366875E-2</v>
      </c>
      <c r="N38" s="204">
        <f t="shared" si="13"/>
        <v>3.0688631398097559E-2</v>
      </c>
      <c r="O38" s="204">
        <f t="shared" si="13"/>
        <v>7.3055122382534435E-2</v>
      </c>
      <c r="P38" s="204">
        <f t="shared" si="13"/>
        <v>8.7841655436949606E-2</v>
      </c>
      <c r="Q38" s="204">
        <f t="shared" si="13"/>
        <v>0.18720490856182298</v>
      </c>
      <c r="R38" s="204">
        <f t="shared" si="13"/>
        <v>0.23557082806188867</v>
      </c>
      <c r="S38" s="204">
        <f t="shared" si="13"/>
        <v>0.3148764632207518</v>
      </c>
      <c r="T38" s="204">
        <f t="shared" si="13"/>
        <v>0.3236789552622813</v>
      </c>
      <c r="U38" s="204">
        <f t="shared" si="13"/>
        <v>0.61299986633756709</v>
      </c>
      <c r="V38" s="204">
        <f t="shared" si="13"/>
        <v>0.65769191294472196</v>
      </c>
      <c r="W38" s="204">
        <f t="shared" si="13"/>
        <v>0.98558271683608056</v>
      </c>
      <c r="X38" s="204">
        <f t="shared" si="13"/>
        <v>1.808681141342223</v>
      </c>
      <c r="Y38" s="204">
        <f t="shared" si="13"/>
        <v>1.4779458499482532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2.3903697334479789E-2</v>
      </c>
      <c r="H39" s="204">
        <v>2.3903697334479789E-2</v>
      </c>
      <c r="I39" s="204">
        <v>2.3903697334479789E-2</v>
      </c>
      <c r="J39" s="204">
        <v>2.3903697334479789E-2</v>
      </c>
      <c r="K39" s="204">
        <v>2.3903697334479789E-2</v>
      </c>
      <c r="L39" s="204">
        <v>2.3903697334479789E-2</v>
      </c>
      <c r="M39" s="204">
        <v>2.3903697334479789E-2</v>
      </c>
      <c r="N39" s="204">
        <v>2.3903697334479789E-2</v>
      </c>
      <c r="O39" s="204">
        <v>2.3903697334479789E-2</v>
      </c>
      <c r="P39" s="204">
        <v>2.3903697334479789E-2</v>
      </c>
      <c r="Q39" s="204">
        <v>2.3903697334479789E-2</v>
      </c>
      <c r="R39" s="204">
        <v>2.3903697334479789E-2</v>
      </c>
      <c r="S39" s="204">
        <v>4.7807394668959592E-2</v>
      </c>
      <c r="T39" s="204">
        <v>2.3903697334479789E-2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7.5153516388708544E-4</v>
      </c>
      <c r="N40" s="204">
        <v>6.7849340636177711E-3</v>
      </c>
      <c r="O40" s="204">
        <v>4.9151425048054649E-2</v>
      </c>
      <c r="P40" s="204">
        <v>6.3937958102469813E-2</v>
      </c>
      <c r="Q40" s="204">
        <v>0.1633012112273432</v>
      </c>
      <c r="R40" s="204">
        <v>0.21166713072740889</v>
      </c>
      <c r="S40" s="204">
        <v>0.26706906855179219</v>
      </c>
      <c r="T40" s="204">
        <v>0.29977525792780152</v>
      </c>
      <c r="U40" s="204">
        <v>0.61299986633756709</v>
      </c>
      <c r="V40" s="204">
        <v>0.65769191294472196</v>
      </c>
      <c r="W40" s="204">
        <v>0.95247867556350962</v>
      </c>
      <c r="X40" s="204">
        <v>1.7696441679974251</v>
      </c>
      <c r="Y40" s="204">
        <v>1.434953588555304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3.3104041272570939E-2</v>
      </c>
      <c r="X41" s="204">
        <v>3.9036973344797943E-2</v>
      </c>
      <c r="Y41" s="204">
        <v>4.2992261392949267E-2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35.826913155631978</v>
      </c>
      <c r="J45" s="204">
        <v>32.100859845227859</v>
      </c>
      <c r="K45" s="204">
        <v>40.962080825451423</v>
      </c>
      <c r="L45" s="204">
        <v>43.756577815993118</v>
      </c>
      <c r="M45" s="204">
        <v>40.627687016337063</v>
      </c>
      <c r="N45" s="204">
        <v>45.667325881341363</v>
      </c>
      <c r="O45" s="204">
        <v>40.627687016337063</v>
      </c>
      <c r="P45" s="204">
        <v>90.570335339638859</v>
      </c>
      <c r="Q45" s="204">
        <v>95.418916595012888</v>
      </c>
      <c r="R45" s="204">
        <v>96.374290627687017</v>
      </c>
      <c r="S45" s="204">
        <v>87.72811693895099</v>
      </c>
      <c r="T45" s="204">
        <v>87.130954428202912</v>
      </c>
      <c r="U45" s="204">
        <v>86.271109200343929</v>
      </c>
      <c r="V45" s="204">
        <v>78.12648323301805</v>
      </c>
      <c r="W45" s="204">
        <v>88.922355975924319</v>
      </c>
      <c r="X45" s="204">
        <v>93.364832330180562</v>
      </c>
      <c r="Y45" s="204">
        <v>91.358555460017186</v>
      </c>
      <c r="DA45" s="71" t="s">
        <v>142</v>
      </c>
    </row>
    <row r="46" spans="1:105" ht="12" customHeight="1" x14ac:dyDescent="0.25">
      <c r="A46" s="21" t="s">
        <v>40</v>
      </c>
      <c r="B46" s="207">
        <v>243.33619948409279</v>
      </c>
      <c r="C46" s="207">
        <v>260.44711951848672</v>
      </c>
      <c r="D46" s="207">
        <v>260.01719690455718</v>
      </c>
      <c r="E46" s="207">
        <v>277.81599312123808</v>
      </c>
      <c r="F46" s="207">
        <v>293.20722269991398</v>
      </c>
      <c r="G46" s="207">
        <v>296.47463456577822</v>
      </c>
      <c r="H46" s="207">
        <v>312.12381771281167</v>
      </c>
      <c r="I46" s="207">
        <v>296.21668099742038</v>
      </c>
      <c r="J46" s="207">
        <v>282.3731728288908</v>
      </c>
      <c r="K46" s="207">
        <v>227.944969905417</v>
      </c>
      <c r="L46" s="207">
        <v>281.6852966466036</v>
      </c>
      <c r="M46" s="207">
        <v>300.68787618228708</v>
      </c>
      <c r="N46" s="207">
        <v>287.96216680997418</v>
      </c>
      <c r="O46" s="207">
        <v>335.51160791057612</v>
      </c>
      <c r="P46" s="207">
        <v>344.11006018916589</v>
      </c>
      <c r="Q46" s="207">
        <v>374.2906276870163</v>
      </c>
      <c r="R46" s="207">
        <v>379.5356835769561</v>
      </c>
      <c r="S46" s="207">
        <v>363.02665520206358</v>
      </c>
      <c r="T46" s="207">
        <v>370.42132416165089</v>
      </c>
      <c r="U46" s="207">
        <v>370.33533963886498</v>
      </c>
      <c r="V46" s="207">
        <v>370.50730868443679</v>
      </c>
      <c r="W46" s="207">
        <v>409.45829750644879</v>
      </c>
      <c r="X46" s="207">
        <v>368.52966466036111</v>
      </c>
      <c r="Y46" s="207">
        <v>333.70593293207219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694.4373172828889</v>
      </c>
      <c r="C47" s="210">
        <f t="shared" si="14"/>
        <v>683.40498710232146</v>
      </c>
      <c r="D47" s="210">
        <f t="shared" si="14"/>
        <v>723.47618228718818</v>
      </c>
      <c r="E47" s="210">
        <f t="shared" si="14"/>
        <v>694.07188306104865</v>
      </c>
      <c r="F47" s="210">
        <f t="shared" si="14"/>
        <v>730.51986242476323</v>
      </c>
      <c r="G47" s="210">
        <f t="shared" si="14"/>
        <v>741.43258813413581</v>
      </c>
      <c r="H47" s="210">
        <f t="shared" si="14"/>
        <v>745.93714531384342</v>
      </c>
      <c r="I47" s="210">
        <f t="shared" si="14"/>
        <v>724.34273430782468</v>
      </c>
      <c r="J47" s="210">
        <f t="shared" si="14"/>
        <v>693.57411865864128</v>
      </c>
      <c r="K47" s="210">
        <f t="shared" si="14"/>
        <v>565.17403267411873</v>
      </c>
      <c r="L47" s="210">
        <f t="shared" si="14"/>
        <v>743.57601031814283</v>
      </c>
      <c r="M47" s="210">
        <f t="shared" si="14"/>
        <v>721.0573516766982</v>
      </c>
      <c r="N47" s="210">
        <f t="shared" si="14"/>
        <v>613.73147033533974</v>
      </c>
      <c r="O47" s="210">
        <f t="shared" si="14"/>
        <v>657.21109200343926</v>
      </c>
      <c r="P47" s="210">
        <f t="shared" si="14"/>
        <v>721.89329320722254</v>
      </c>
      <c r="Q47" s="210">
        <f t="shared" si="14"/>
        <v>762.27970765262239</v>
      </c>
      <c r="R47" s="210">
        <f t="shared" si="14"/>
        <v>777.67781599312138</v>
      </c>
      <c r="S47" s="210">
        <f t="shared" si="14"/>
        <v>735.0023215821152</v>
      </c>
      <c r="T47" s="210">
        <f t="shared" si="14"/>
        <v>766.24178847807377</v>
      </c>
      <c r="U47" s="210">
        <f t="shared" si="14"/>
        <v>753.89871023215812</v>
      </c>
      <c r="V47" s="210">
        <f t="shared" si="14"/>
        <v>733.97067927772991</v>
      </c>
      <c r="W47" s="210">
        <f t="shared" si="14"/>
        <v>807.08572656921751</v>
      </c>
      <c r="X47" s="210">
        <f t="shared" si="14"/>
        <v>739.72992261392938</v>
      </c>
      <c r="Y47" s="210">
        <f t="shared" si="14"/>
        <v>699.33886500429901</v>
      </c>
      <c r="DA47" s="109"/>
    </row>
    <row r="48" spans="1:105" ht="12" customHeight="1" x14ac:dyDescent="0.25">
      <c r="A48" s="51" t="s">
        <v>43</v>
      </c>
      <c r="B48" s="241">
        <f>ISI_fec!B5</f>
        <v>593.97742736681425</v>
      </c>
      <c r="C48" s="241">
        <f>ISI_fec!C5</f>
        <v>593.00600538823767</v>
      </c>
      <c r="D48" s="241">
        <f>ISI_fec!D5</f>
        <v>624.67774307239722</v>
      </c>
      <c r="E48" s="241">
        <f>ISI_fec!E5</f>
        <v>565.66136192373415</v>
      </c>
      <c r="F48" s="241">
        <f>ISI_fec!F5</f>
        <v>583.62753190082844</v>
      </c>
      <c r="G48" s="241">
        <f>ISI_fec!G5</f>
        <v>598.57025385203167</v>
      </c>
      <c r="H48" s="241">
        <f>ISI_fec!H5</f>
        <v>591.14808927963043</v>
      </c>
      <c r="I48" s="241">
        <f>ISI_fec!I5</f>
        <v>588.0301393369316</v>
      </c>
      <c r="J48" s="241">
        <f>ISI_fec!J5</f>
        <v>566.55787047019703</v>
      </c>
      <c r="K48" s="241">
        <f>ISI_fec!K5</f>
        <v>469.92370966396828</v>
      </c>
      <c r="L48" s="241">
        <f>ISI_fec!L5</f>
        <v>598.75461392922773</v>
      </c>
      <c r="M48" s="241">
        <f>ISI_fec!M5</f>
        <v>575.5081903325738</v>
      </c>
      <c r="N48" s="241">
        <f>ISI_fec!N5</f>
        <v>456.64004456430212</v>
      </c>
      <c r="O48" s="241">
        <f>ISI_fec!O5</f>
        <v>503.20301720160091</v>
      </c>
      <c r="P48" s="241">
        <f>ISI_fec!P5</f>
        <v>572.83842118882478</v>
      </c>
      <c r="Q48" s="241">
        <f>ISI_fec!Q5</f>
        <v>599.74881332080099</v>
      </c>
      <c r="R48" s="241">
        <f>ISI_fec!R5</f>
        <v>618.80438728693423</v>
      </c>
      <c r="S48" s="241">
        <f>ISI_fec!S5</f>
        <v>586.00427602574473</v>
      </c>
      <c r="T48" s="241">
        <f>ISI_fec!T5</f>
        <v>610.68954918671511</v>
      </c>
      <c r="U48" s="241">
        <f>ISI_fec!U5</f>
        <v>603.03221312360313</v>
      </c>
      <c r="V48" s="241">
        <f>ISI_fec!V5</f>
        <v>593.34134196351681</v>
      </c>
      <c r="W48" s="241">
        <f>ISI_fec!W5</f>
        <v>647.77624256751164</v>
      </c>
      <c r="X48" s="241">
        <f>ISI_fec!X5</f>
        <v>534.98314677774988</v>
      </c>
      <c r="Y48" s="241">
        <f>ISI_fec!Y5</f>
        <v>529.60997644478459</v>
      </c>
      <c r="DA48" s="83"/>
    </row>
    <row r="49" spans="1:105" ht="12" customHeight="1" x14ac:dyDescent="0.25">
      <c r="A49" s="52" t="s">
        <v>44</v>
      </c>
      <c r="B49" s="242">
        <f>ISI_fec!B54</f>
        <v>100.4598899160746</v>
      </c>
      <c r="C49" s="242">
        <f>ISI_fec!C54</f>
        <v>90.398981714083789</v>
      </c>
      <c r="D49" s="242">
        <f>ISI_fec!D54</f>
        <v>98.798439214790932</v>
      </c>
      <c r="E49" s="242">
        <f>ISI_fec!E54</f>
        <v>128.4105211373145</v>
      </c>
      <c r="F49" s="242">
        <f>ISI_fec!F54</f>
        <v>146.89233052393479</v>
      </c>
      <c r="G49" s="242">
        <f>ISI_fec!G54</f>
        <v>142.86233428210409</v>
      </c>
      <c r="H49" s="242">
        <f>ISI_fec!H54</f>
        <v>154.78905603421299</v>
      </c>
      <c r="I49" s="242">
        <f>ISI_fec!I54</f>
        <v>136.31259497089309</v>
      </c>
      <c r="J49" s="242">
        <f>ISI_fec!J54</f>
        <v>127.01624818844429</v>
      </c>
      <c r="K49" s="242">
        <f>ISI_fec!K54</f>
        <v>95.250323010150453</v>
      </c>
      <c r="L49" s="242">
        <f>ISI_fec!L54</f>
        <v>144.8213963889151</v>
      </c>
      <c r="M49" s="242">
        <f>ISI_fec!M54</f>
        <v>145.5491613441244</v>
      </c>
      <c r="N49" s="242">
        <f>ISI_fec!N54</f>
        <v>157.09142577103759</v>
      </c>
      <c r="O49" s="242">
        <f>ISI_fec!O54</f>
        <v>154.00807480183829</v>
      </c>
      <c r="P49" s="242">
        <f>ISI_fec!P54</f>
        <v>149.05487201839779</v>
      </c>
      <c r="Q49" s="242">
        <f>ISI_fec!Q54</f>
        <v>162.5308943318214</v>
      </c>
      <c r="R49" s="242">
        <f>ISI_fec!R54</f>
        <v>158.8734287061871</v>
      </c>
      <c r="S49" s="242">
        <f>ISI_fec!S54</f>
        <v>148.99804555637041</v>
      </c>
      <c r="T49" s="242">
        <f>ISI_fec!T54</f>
        <v>155.55223929135869</v>
      </c>
      <c r="U49" s="242">
        <f>ISI_fec!U54</f>
        <v>150.866497108555</v>
      </c>
      <c r="V49" s="242">
        <f>ISI_fec!V54</f>
        <v>140.6293373142131</v>
      </c>
      <c r="W49" s="242">
        <f>ISI_fec!W54</f>
        <v>159.30948400170581</v>
      </c>
      <c r="X49" s="242">
        <f>ISI_fec!X54</f>
        <v>204.74677583617949</v>
      </c>
      <c r="Y49" s="242">
        <f>ISI_fec!Y54</f>
        <v>169.72888855951439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3767.2044800351105</v>
      </c>
      <c r="C51" s="203">
        <f t="shared" si="15"/>
        <v>3482.2086778439862</v>
      </c>
      <c r="D51" s="203">
        <f t="shared" si="15"/>
        <v>3745.2494208271464</v>
      </c>
      <c r="E51" s="203">
        <f t="shared" si="15"/>
        <v>3488.1787305503049</v>
      </c>
      <c r="F51" s="203">
        <f t="shared" si="15"/>
        <v>3562.1999203813129</v>
      </c>
      <c r="G51" s="203">
        <f t="shared" si="15"/>
        <v>3563.3909818317443</v>
      </c>
      <c r="H51" s="203">
        <f t="shared" si="15"/>
        <v>3510.0142015830033</v>
      </c>
      <c r="I51" s="203">
        <f t="shared" si="15"/>
        <v>3224.4220529041922</v>
      </c>
      <c r="J51" s="203">
        <f t="shared" si="15"/>
        <v>3132.1372800787158</v>
      </c>
      <c r="K51" s="203">
        <f t="shared" si="15"/>
        <v>2275.066991524769</v>
      </c>
      <c r="L51" s="203">
        <f t="shared" si="15"/>
        <v>3250.639736593761</v>
      </c>
      <c r="M51" s="203">
        <f t="shared" si="15"/>
        <v>2948.4890776696484</v>
      </c>
      <c r="N51" s="203">
        <f t="shared" si="15"/>
        <v>2246.6296066141404</v>
      </c>
      <c r="O51" s="203">
        <f t="shared" si="15"/>
        <v>2209.9901792442683</v>
      </c>
      <c r="P51" s="203">
        <f t="shared" si="15"/>
        <v>2446.8862002170545</v>
      </c>
      <c r="Q51" s="203">
        <f t="shared" si="15"/>
        <v>2485.760377465157</v>
      </c>
      <c r="R51" s="203">
        <f t="shared" si="15"/>
        <v>2595.4983135048533</v>
      </c>
      <c r="S51" s="203">
        <f t="shared" si="15"/>
        <v>2513.6686741782369</v>
      </c>
      <c r="T51" s="203">
        <f t="shared" si="15"/>
        <v>2641.9002374232914</v>
      </c>
      <c r="U51" s="203">
        <f t="shared" si="15"/>
        <v>2313.8306238828873</v>
      </c>
      <c r="V51" s="203">
        <f t="shared" si="15"/>
        <v>2291.6789676974222</v>
      </c>
      <c r="W51" s="203">
        <f t="shared" si="15"/>
        <v>2708.1756306443185</v>
      </c>
      <c r="X51" s="203">
        <f t="shared" si="15"/>
        <v>2079.664413194485</v>
      </c>
      <c r="Y51" s="203">
        <f t="shared" si="15"/>
        <v>2244.8300739496385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1971.143692499975</v>
      </c>
      <c r="C52" s="213">
        <f>(ISI_emi!C5-ISI_emi!C52)+(ISI_emi!C54-ISI_emi!C96)</f>
        <v>1722.1111424662586</v>
      </c>
      <c r="D52" s="213">
        <f>(ISI_emi!D5-ISI_emi!D52)+(ISI_emi!D54-ISI_emi!D96)</f>
        <v>1973.1604473261859</v>
      </c>
      <c r="E52" s="213">
        <f>(ISI_emi!E5-ISI_emi!E52)+(ISI_emi!E54-ISI_emi!E96)</f>
        <v>1512.3968172538312</v>
      </c>
      <c r="F52" s="213">
        <f>(ISI_emi!F5-ISI_emi!F52)+(ISI_emi!F54-ISI_emi!F96)</f>
        <v>1616.9718374320437</v>
      </c>
      <c r="G52" s="213">
        <f>(ISI_emi!G5-ISI_emi!G52)+(ISI_emi!G54-ISI_emi!G96)</f>
        <v>1634.14558320023</v>
      </c>
      <c r="H52" s="213">
        <f>(ISI_emi!H5-ISI_emi!H52)+(ISI_emi!H54-ISI_emi!H96)</f>
        <v>1493.3928129513354</v>
      </c>
      <c r="I52" s="213">
        <f>(ISI_emi!I5-ISI_emi!I52)+(ISI_emi!I54-ISI_emi!I96)</f>
        <v>1413.1816976636132</v>
      </c>
      <c r="J52" s="213">
        <f>(ISI_emi!J5-ISI_emi!J52)+(ISI_emi!J54-ISI_emi!J96)</f>
        <v>1305.7085073628616</v>
      </c>
      <c r="K52" s="213">
        <f>(ISI_emi!K5-ISI_emi!K52)+(ISI_emi!K54-ISI_emi!K96)</f>
        <v>990.64900953658253</v>
      </c>
      <c r="L52" s="213">
        <f>(ISI_emi!L5-ISI_emi!L52)+(ISI_emi!L54-ISI_emi!L96)</f>
        <v>1637.4638675351341</v>
      </c>
      <c r="M52" s="213">
        <f>(ISI_emi!M5-ISI_emi!M52)+(ISI_emi!M54-ISI_emi!M96)</f>
        <v>1368.2697514677889</v>
      </c>
      <c r="N52" s="213">
        <f>(ISI_emi!N5-ISI_emi!N52)+(ISI_emi!N54-ISI_emi!N96)</f>
        <v>878.01270199571911</v>
      </c>
      <c r="O52" s="213">
        <f>(ISI_emi!O5-ISI_emi!O52)+(ISI_emi!O54-ISI_emi!O96)</f>
        <v>897.67993518604555</v>
      </c>
      <c r="P52" s="213">
        <f>(ISI_emi!P5-ISI_emi!P52)+(ISI_emi!P54-ISI_emi!P96)</f>
        <v>956.69558252268257</v>
      </c>
      <c r="Q52" s="213">
        <f>(ISI_emi!Q5-ISI_emi!Q52)+(ISI_emi!Q54-ISI_emi!Q96)</f>
        <v>944.18578367999476</v>
      </c>
      <c r="R52" s="213">
        <f>(ISI_emi!R5-ISI_emi!R52)+(ISI_emi!R54-ISI_emi!R96)</f>
        <v>984.17647122616563</v>
      </c>
      <c r="S52" s="213">
        <f>(ISI_emi!S5-ISI_emi!S52)+(ISI_emi!S54-ISI_emi!S96)</f>
        <v>932.21480508472314</v>
      </c>
      <c r="T52" s="213">
        <f>(ISI_emi!T5-ISI_emi!T52)+(ISI_emi!T54-ISI_emi!T96)</f>
        <v>1005.6331064288378</v>
      </c>
      <c r="U52" s="213">
        <f>(ISI_emi!U5-ISI_emi!U52)+(ISI_emi!U54-ISI_emi!U96)</f>
        <v>954.89315501891997</v>
      </c>
      <c r="V52" s="213">
        <f>(ISI_emi!V5-ISI_emi!V52)+(ISI_emi!V54-ISI_emi!V96)</f>
        <v>923.05431953039715</v>
      </c>
      <c r="W52" s="213">
        <f>(ISI_emi!W5-ISI_emi!W52)+(ISI_emi!W54-ISI_emi!W96)</f>
        <v>1005.9805241985866</v>
      </c>
      <c r="X52" s="213">
        <f>(ISI_emi!X5-ISI_emi!X52)+(ISI_emi!X54-ISI_emi!X96)</f>
        <v>886.42636202246649</v>
      </c>
      <c r="Y52" s="213">
        <f>(ISI_emi!Y5-ISI_emi!Y52)+(ISI_emi!Y54-ISI_emi!Y96)</f>
        <v>854.05456251362807</v>
      </c>
      <c r="DA52" s="85"/>
    </row>
    <row r="53" spans="1:105" ht="12" customHeight="1" x14ac:dyDescent="0.25">
      <c r="A53" s="14" t="s">
        <v>146</v>
      </c>
      <c r="B53" s="204">
        <f>ISI_emi!B52+ISI_emi!B96</f>
        <v>1796.0607875351352</v>
      </c>
      <c r="C53" s="204">
        <f>ISI_emi!C52+ISI_emi!C96</f>
        <v>1760.0975353777278</v>
      </c>
      <c r="D53" s="204">
        <f>ISI_emi!D52+ISI_emi!D96</f>
        <v>1772.0889735009603</v>
      </c>
      <c r="E53" s="204">
        <f>ISI_emi!E52+ISI_emi!E96</f>
        <v>1975.7819132964739</v>
      </c>
      <c r="F53" s="204">
        <f>ISI_emi!F52+ISI_emi!F96</f>
        <v>1945.228082949269</v>
      </c>
      <c r="G53" s="204">
        <f>ISI_emi!G52+ISI_emi!G96</f>
        <v>1929.2453986315145</v>
      </c>
      <c r="H53" s="204">
        <f>ISI_emi!H52+ISI_emi!H96</f>
        <v>2016.6213886316682</v>
      </c>
      <c r="I53" s="204">
        <f>ISI_emi!I52+ISI_emi!I96</f>
        <v>1811.2403552405788</v>
      </c>
      <c r="J53" s="204">
        <f>ISI_emi!J52+ISI_emi!J96</f>
        <v>1826.4287727158542</v>
      </c>
      <c r="K53" s="204">
        <f>ISI_emi!K52+ISI_emi!K96</f>
        <v>1284.4179819881865</v>
      </c>
      <c r="L53" s="204">
        <f>ISI_emi!L52+ISI_emi!L96</f>
        <v>1613.1758690586269</v>
      </c>
      <c r="M53" s="204">
        <f>ISI_emi!M52+ISI_emi!M96</f>
        <v>1580.2193262018595</v>
      </c>
      <c r="N53" s="204">
        <f>ISI_emi!N52+ISI_emi!N96</f>
        <v>1368.6169046184214</v>
      </c>
      <c r="O53" s="204">
        <f>ISI_emi!O52+ISI_emi!O96</f>
        <v>1312.3102440582229</v>
      </c>
      <c r="P53" s="204">
        <f>ISI_emi!P52+ISI_emi!P96</f>
        <v>1490.1906176943717</v>
      </c>
      <c r="Q53" s="204">
        <f>ISI_emi!Q52+ISI_emi!Q96</f>
        <v>1541.5745937851623</v>
      </c>
      <c r="R53" s="204">
        <f>ISI_emi!R52+ISI_emi!R96</f>
        <v>1611.3218422786877</v>
      </c>
      <c r="S53" s="204">
        <f>ISI_emi!S52+ISI_emi!S96</f>
        <v>1581.453869093514</v>
      </c>
      <c r="T53" s="204">
        <f>ISI_emi!T52+ISI_emi!T96</f>
        <v>1636.2671309944537</v>
      </c>
      <c r="U53" s="204">
        <f>ISI_emi!U52+ISI_emi!U96</f>
        <v>1358.9374688639675</v>
      </c>
      <c r="V53" s="204">
        <f>ISI_emi!V52+ISI_emi!V96</f>
        <v>1368.6246481670253</v>
      </c>
      <c r="W53" s="204">
        <f>ISI_emi!W52+ISI_emi!W96</f>
        <v>1702.1951064457317</v>
      </c>
      <c r="X53" s="204">
        <f>ISI_emi!X52+ISI_emi!X96</f>
        <v>1193.2380511720185</v>
      </c>
      <c r="Y53" s="204">
        <f>ISI_emi!Y52+ISI_emi!Y96</f>
        <v>1390.7755114360104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3767.2044800351105</v>
      </c>
      <c r="C54" s="210">
        <f t="shared" si="16"/>
        <v>3482.2086778439862</v>
      </c>
      <c r="D54" s="210">
        <f t="shared" si="16"/>
        <v>3745.2494208271464</v>
      </c>
      <c r="E54" s="210">
        <f t="shared" si="16"/>
        <v>3488.1787305503049</v>
      </c>
      <c r="F54" s="210">
        <f t="shared" si="16"/>
        <v>3562.1999203813129</v>
      </c>
      <c r="G54" s="210">
        <f t="shared" si="16"/>
        <v>3563.3909818317443</v>
      </c>
      <c r="H54" s="210">
        <f t="shared" si="16"/>
        <v>3510.0142015830033</v>
      </c>
      <c r="I54" s="210">
        <f t="shared" si="16"/>
        <v>3224.4220529041918</v>
      </c>
      <c r="J54" s="210">
        <f t="shared" si="16"/>
        <v>3132.1372800787158</v>
      </c>
      <c r="K54" s="210">
        <f t="shared" si="16"/>
        <v>2275.066991524769</v>
      </c>
      <c r="L54" s="210">
        <f t="shared" si="16"/>
        <v>3250.639736593761</v>
      </c>
      <c r="M54" s="210">
        <f t="shared" si="16"/>
        <v>2948.4890776696484</v>
      </c>
      <c r="N54" s="210">
        <f t="shared" si="16"/>
        <v>2246.6296066141404</v>
      </c>
      <c r="O54" s="210">
        <f t="shared" si="16"/>
        <v>2209.9901792442683</v>
      </c>
      <c r="P54" s="210">
        <f t="shared" si="16"/>
        <v>2446.8862002170545</v>
      </c>
      <c r="Q54" s="210">
        <f t="shared" si="16"/>
        <v>2485.760377465157</v>
      </c>
      <c r="R54" s="210">
        <f t="shared" si="16"/>
        <v>2595.4983135048533</v>
      </c>
      <c r="S54" s="210">
        <f t="shared" si="16"/>
        <v>2513.6686741782369</v>
      </c>
      <c r="T54" s="210">
        <f t="shared" si="16"/>
        <v>2641.9002374232914</v>
      </c>
      <c r="U54" s="210">
        <f t="shared" si="16"/>
        <v>2313.8306238828873</v>
      </c>
      <c r="V54" s="210">
        <f t="shared" si="16"/>
        <v>2291.6789676974222</v>
      </c>
      <c r="W54" s="210">
        <f t="shared" si="16"/>
        <v>2708.1756306443185</v>
      </c>
      <c r="X54" s="210">
        <f t="shared" si="16"/>
        <v>2079.664413194485</v>
      </c>
      <c r="Y54" s="210">
        <f t="shared" si="16"/>
        <v>2244.8300739496385</v>
      </c>
      <c r="DA54" s="109"/>
    </row>
    <row r="55" spans="1:105" ht="12" customHeight="1" x14ac:dyDescent="0.25">
      <c r="A55" s="51" t="s">
        <v>43</v>
      </c>
      <c r="B55" s="241">
        <f>ISI_emi!B$5</f>
        <v>3611.8778367987452</v>
      </c>
      <c r="C55" s="241">
        <f>ISI_emi!C$5</f>
        <v>3355.6182378174653</v>
      </c>
      <c r="D55" s="241">
        <f>ISI_emi!D$5</f>
        <v>3598.8467331224788</v>
      </c>
      <c r="E55" s="241">
        <f>ISI_emi!E$5</f>
        <v>3314.5746740756163</v>
      </c>
      <c r="F55" s="241">
        <f>ISI_emi!F$5</f>
        <v>3362.2183183608067</v>
      </c>
      <c r="G55" s="241">
        <f>ISI_emi!G$5</f>
        <v>3367.4184156609349</v>
      </c>
      <c r="H55" s="241">
        <f>ISI_emi!H$5</f>
        <v>3306.8099375872443</v>
      </c>
      <c r="I55" s="241">
        <f>ISI_emi!I$5</f>
        <v>3055.5562688896821</v>
      </c>
      <c r="J55" s="241">
        <f>ISI_emi!J$5</f>
        <v>2973.7509073244196</v>
      </c>
      <c r="K55" s="241">
        <f>ISI_emi!K$5</f>
        <v>2165.8065295313136</v>
      </c>
      <c r="L55" s="241">
        <f>ISI_emi!L$5</f>
        <v>3059.5874570504784</v>
      </c>
      <c r="M55" s="241">
        <f>ISI_emi!M$5</f>
        <v>2777.2795563687814</v>
      </c>
      <c r="N55" s="241">
        <f>ISI_emi!N$5</f>
        <v>2072.4165382177757</v>
      </c>
      <c r="O55" s="241">
        <f>ISI_emi!O$5</f>
        <v>2055.5902155709591</v>
      </c>
      <c r="P55" s="241">
        <f>ISI_emi!P$5</f>
        <v>2302.4825463207071</v>
      </c>
      <c r="Q55" s="241">
        <f>ISI_emi!Q$5</f>
        <v>2334.2836533068166</v>
      </c>
      <c r="R55" s="241">
        <f>ISI_emi!R$5</f>
        <v>2445.9645371295892</v>
      </c>
      <c r="S55" s="241">
        <f>ISI_emi!S$5</f>
        <v>2367.7232313317213</v>
      </c>
      <c r="T55" s="241">
        <f>ISI_emi!T$5</f>
        <v>2493.7019619892899</v>
      </c>
      <c r="U55" s="241">
        <f>ISI_emi!U$5</f>
        <v>2199.9233495249528</v>
      </c>
      <c r="V55" s="241">
        <f>ISI_emi!V$5</f>
        <v>2188.2752877187895</v>
      </c>
      <c r="W55" s="241">
        <f>ISI_emi!W$5</f>
        <v>2588.4766120035729</v>
      </c>
      <c r="X55" s="241">
        <f>ISI_emi!X$5</f>
        <v>1927.4511088956738</v>
      </c>
      <c r="Y55" s="241">
        <f>ISI_emi!Y$5</f>
        <v>2112.4205646352593</v>
      </c>
      <c r="DA55" s="83"/>
    </row>
    <row r="56" spans="1:105" ht="12" customHeight="1" x14ac:dyDescent="0.25">
      <c r="A56" s="52" t="s">
        <v>44</v>
      </c>
      <c r="B56" s="242">
        <f>ISI_emi!B$54</f>
        <v>155.32664323636516</v>
      </c>
      <c r="C56" s="242">
        <f>ISI_emi!C$54</f>
        <v>126.59044002652087</v>
      </c>
      <c r="D56" s="242">
        <f>ISI_emi!D$54</f>
        <v>146.4026877046675</v>
      </c>
      <c r="E56" s="242">
        <f>ISI_emi!E$54</f>
        <v>173.60405647468883</v>
      </c>
      <c r="F56" s="242">
        <f>ISI_emi!F$54</f>
        <v>199.98160202050599</v>
      </c>
      <c r="G56" s="242">
        <f>ISI_emi!G$54</f>
        <v>195.97256617080947</v>
      </c>
      <c r="H56" s="242">
        <f>ISI_emi!H$54</f>
        <v>203.20426399575922</v>
      </c>
      <c r="I56" s="242">
        <f>ISI_emi!I$54</f>
        <v>168.86578401450984</v>
      </c>
      <c r="J56" s="242">
        <f>ISI_emi!J$54</f>
        <v>158.38637275429616</v>
      </c>
      <c r="K56" s="242">
        <f>ISI_emi!K$54</f>
        <v>109.26046199345532</v>
      </c>
      <c r="L56" s="242">
        <f>ISI_emi!L$54</f>
        <v>191.05227954328271</v>
      </c>
      <c r="M56" s="242">
        <f>ISI_emi!M$54</f>
        <v>171.20952130086692</v>
      </c>
      <c r="N56" s="242">
        <f>ISI_emi!N$54</f>
        <v>174.21306839636472</v>
      </c>
      <c r="O56" s="242">
        <f>ISI_emi!O$54</f>
        <v>154.39996367330934</v>
      </c>
      <c r="P56" s="242">
        <f>ISI_emi!P$54</f>
        <v>144.40365389634718</v>
      </c>
      <c r="Q56" s="242">
        <f>ISI_emi!Q$54</f>
        <v>151.47672415834037</v>
      </c>
      <c r="R56" s="242">
        <f>ISI_emi!R$54</f>
        <v>149.53377637526415</v>
      </c>
      <c r="S56" s="242">
        <f>ISI_emi!S$54</f>
        <v>145.9454428465157</v>
      </c>
      <c r="T56" s="242">
        <f>ISI_emi!T$54</f>
        <v>148.19827543400169</v>
      </c>
      <c r="U56" s="242">
        <f>ISI_emi!U$54</f>
        <v>113.90727435793471</v>
      </c>
      <c r="V56" s="242">
        <f>ISI_emi!V$54</f>
        <v>103.40367997863285</v>
      </c>
      <c r="W56" s="242">
        <f>ISI_emi!W$54</f>
        <v>119.69901864074541</v>
      </c>
      <c r="X56" s="242">
        <f>ISI_emi!X$54</f>
        <v>152.21330429881124</v>
      </c>
      <c r="Y56" s="242">
        <f>ISI_emi!Y$54</f>
        <v>132.40950931437916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441.7171776988713</v>
      </c>
      <c r="C58" s="250">
        <f t="shared" si="17"/>
        <v>437.2057805896178</v>
      </c>
      <c r="D58" s="250">
        <f t="shared" si="17"/>
        <v>376.35689444493494</v>
      </c>
      <c r="E58" s="250">
        <f t="shared" si="17"/>
        <v>341.88861673400447</v>
      </c>
      <c r="F58" s="250">
        <f t="shared" si="17"/>
        <v>394.81633020105079</v>
      </c>
      <c r="G58" s="250">
        <f t="shared" si="17"/>
        <v>473.67024857585221</v>
      </c>
      <c r="H58" s="250">
        <f t="shared" si="17"/>
        <v>565.47636485279372</v>
      </c>
      <c r="I58" s="250">
        <f t="shared" si="17"/>
        <v>607.37237345034214</v>
      </c>
      <c r="J58" s="250">
        <f t="shared" si="17"/>
        <v>546.61122360634772</v>
      </c>
      <c r="K58" s="250">
        <f t="shared" si="17"/>
        <v>221.50450457727752</v>
      </c>
      <c r="L58" s="250">
        <f t="shared" si="17"/>
        <v>256.57867074491958</v>
      </c>
      <c r="M58" s="250">
        <f t="shared" si="17"/>
        <v>285.25936876707055</v>
      </c>
      <c r="N58" s="250">
        <f t="shared" si="17"/>
        <v>228.79851304154624</v>
      </c>
      <c r="O58" s="250">
        <f t="shared" si="17"/>
        <v>319.55160694725083</v>
      </c>
      <c r="P58" s="250">
        <f t="shared" si="17"/>
        <v>240.51677228120872</v>
      </c>
      <c r="Q58" s="250">
        <f t="shared" si="17"/>
        <v>271.49070252669554</v>
      </c>
      <c r="R58" s="250">
        <f t="shared" si="17"/>
        <v>254.99023571667834</v>
      </c>
      <c r="S58" s="250">
        <f t="shared" si="17"/>
        <v>386.07564441891253</v>
      </c>
      <c r="T58" s="250">
        <f t="shared" si="17"/>
        <v>306.70544469510236</v>
      </c>
      <c r="U58" s="250">
        <f t="shared" si="17"/>
        <v>241.86830609364418</v>
      </c>
      <c r="V58" s="250">
        <f t="shared" si="17"/>
        <v>251.02206136564098</v>
      </c>
      <c r="W58" s="250">
        <f t="shared" si="17"/>
        <v>303.16514218701553</v>
      </c>
      <c r="X58" s="250">
        <f t="shared" si="17"/>
        <v>534.55076962974351</v>
      </c>
      <c r="Y58" s="250">
        <f t="shared" si="17"/>
        <v>258.1573868114703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0.16952380560562663</v>
      </c>
      <c r="C59" s="251">
        <f t="shared" si="18"/>
        <v>0.17353672763574349</v>
      </c>
      <c r="D59" s="251">
        <f t="shared" si="18"/>
        <v>0.18073801051417426</v>
      </c>
      <c r="E59" s="251">
        <f t="shared" si="18"/>
        <v>0.14562374282679044</v>
      </c>
      <c r="F59" s="251">
        <f t="shared" si="18"/>
        <v>0.15117123218789075</v>
      </c>
      <c r="G59" s="251">
        <f t="shared" si="18"/>
        <v>0.15645338428658701</v>
      </c>
      <c r="H59" s="251">
        <f t="shared" si="18"/>
        <v>0.14760218163204059</v>
      </c>
      <c r="I59" s="251">
        <f t="shared" si="18"/>
        <v>0.16348268542393407</v>
      </c>
      <c r="J59" s="251">
        <f t="shared" si="18"/>
        <v>0.15703090895187494</v>
      </c>
      <c r="K59" s="251">
        <f t="shared" si="18"/>
        <v>0.18431791823178384</v>
      </c>
      <c r="L59" s="251">
        <f t="shared" si="18"/>
        <v>0.18453765084581894</v>
      </c>
      <c r="M59" s="251">
        <f t="shared" si="18"/>
        <v>0.1807614318567807</v>
      </c>
      <c r="N59" s="251">
        <f t="shared" si="18"/>
        <v>0.16326119130010103</v>
      </c>
      <c r="O59" s="251">
        <f t="shared" si="18"/>
        <v>0.18688821361640201</v>
      </c>
      <c r="P59" s="251">
        <f t="shared" si="18"/>
        <v>0.18960269296822571</v>
      </c>
      <c r="Q59" s="251">
        <f t="shared" si="18"/>
        <v>0.19112897917724905</v>
      </c>
      <c r="R59" s="251">
        <f t="shared" si="18"/>
        <v>0.18962201696896552</v>
      </c>
      <c r="S59" s="251">
        <f t="shared" si="18"/>
        <v>0.18360369743757873</v>
      </c>
      <c r="T59" s="251">
        <f t="shared" si="18"/>
        <v>0.18480133817574071</v>
      </c>
      <c r="U59" s="251">
        <f t="shared" si="18"/>
        <v>0.21705545453377426</v>
      </c>
      <c r="V59" s="251">
        <f t="shared" si="18"/>
        <v>0.21335575478274049</v>
      </c>
      <c r="W59" s="251">
        <f t="shared" si="18"/>
        <v>0.18863414788823893</v>
      </c>
      <c r="X59" s="251">
        <f t="shared" si="18"/>
        <v>0.21163330201941255</v>
      </c>
      <c r="Y59" s="251">
        <f t="shared" si="18"/>
        <v>0.18512110954370276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0.18968430330421351</v>
      </c>
      <c r="C60" s="252">
        <f t="shared" si="19"/>
        <v>0.19259069383528879</v>
      </c>
      <c r="D60" s="252">
        <f t="shared" si="19"/>
        <v>0.20184101039529459</v>
      </c>
      <c r="E60" s="252">
        <f t="shared" si="19"/>
        <v>0.16591715657869185</v>
      </c>
      <c r="F60" s="252">
        <f t="shared" si="19"/>
        <v>0.17486967247964896</v>
      </c>
      <c r="G60" s="252">
        <f t="shared" si="19"/>
        <v>0.18043354851752325</v>
      </c>
      <c r="H60" s="252">
        <f t="shared" si="19"/>
        <v>0.17114883881865386</v>
      </c>
      <c r="I60" s="252">
        <f t="shared" si="19"/>
        <v>0.18865259523161104</v>
      </c>
      <c r="J60" s="252">
        <f t="shared" si="19"/>
        <v>0.17985393177048253</v>
      </c>
      <c r="K60" s="252">
        <f t="shared" si="19"/>
        <v>0.21161062262528407</v>
      </c>
      <c r="L60" s="252">
        <f t="shared" si="19"/>
        <v>0.21656344543157829</v>
      </c>
      <c r="M60" s="252">
        <f t="shared" si="19"/>
        <v>0.2129461223757026</v>
      </c>
      <c r="N60" s="252">
        <f t="shared" si="19"/>
        <v>0.19860823093436941</v>
      </c>
      <c r="O60" s="252">
        <f t="shared" si="19"/>
        <v>0.22701570748064645</v>
      </c>
      <c r="P60" s="252">
        <f t="shared" si="19"/>
        <v>0.22531404231781968</v>
      </c>
      <c r="Q60" s="252">
        <f t="shared" si="19"/>
        <v>0.22862379953524223</v>
      </c>
      <c r="R60" s="252">
        <f t="shared" si="19"/>
        <v>0.22492162957507061</v>
      </c>
      <c r="S60" s="252">
        <f t="shared" si="19"/>
        <v>0.21678169429777477</v>
      </c>
      <c r="T60" s="252">
        <f t="shared" si="19"/>
        <v>0.21839199985220295</v>
      </c>
      <c r="U60" s="252">
        <f t="shared" si="19"/>
        <v>0.26011828198404136</v>
      </c>
      <c r="V60" s="252">
        <f t="shared" si="19"/>
        <v>0.253269627759933</v>
      </c>
      <c r="W60" s="252">
        <f t="shared" si="19"/>
        <v>0.22232000447797043</v>
      </c>
      <c r="X60" s="252">
        <f t="shared" si="19"/>
        <v>0.27089592244625704</v>
      </c>
      <c r="Y60" s="252">
        <f t="shared" si="19"/>
        <v>0.22611675125738123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0.10410351286639855</v>
      </c>
      <c r="C61" s="253">
        <f t="shared" si="20"/>
        <v>0.10523746416074946</v>
      </c>
      <c r="D61" s="253">
        <f t="shared" si="20"/>
        <v>0.10880885376078296</v>
      </c>
      <c r="E61" s="253">
        <f t="shared" si="20"/>
        <v>9.4635213455165818E-2</v>
      </c>
      <c r="F61" s="253">
        <f t="shared" si="20"/>
        <v>9.8262312210806599E-2</v>
      </c>
      <c r="G61" s="253">
        <f t="shared" si="20"/>
        <v>0.10049404493676428</v>
      </c>
      <c r="H61" s="253">
        <f t="shared" si="20"/>
        <v>9.6761302765651674E-2</v>
      </c>
      <c r="I61" s="253">
        <f t="shared" si="20"/>
        <v>0.10376234678457265</v>
      </c>
      <c r="J61" s="253">
        <f t="shared" si="20"/>
        <v>0.10027334663964971</v>
      </c>
      <c r="K61" s="253">
        <f t="shared" si="20"/>
        <v>0.11264229305836146</v>
      </c>
      <c r="L61" s="253">
        <f t="shared" si="20"/>
        <v>0.11451952901226879</v>
      </c>
      <c r="M61" s="253">
        <f t="shared" si="20"/>
        <v>0.11314455950258426</v>
      </c>
      <c r="N61" s="253">
        <f t="shared" si="20"/>
        <v>0.1075968669664641</v>
      </c>
      <c r="O61" s="253">
        <f t="shared" si="20"/>
        <v>0.11846774984756792</v>
      </c>
      <c r="P61" s="253">
        <f t="shared" si="20"/>
        <v>0.11782993835446466</v>
      </c>
      <c r="Q61" s="253">
        <f t="shared" si="20"/>
        <v>0.11907025225774462</v>
      </c>
      <c r="R61" s="253">
        <f t="shared" si="20"/>
        <v>0.1176840212638423</v>
      </c>
      <c r="S61" s="253">
        <f t="shared" si="20"/>
        <v>0.11461388119720801</v>
      </c>
      <c r="T61" s="253">
        <f t="shared" si="20"/>
        <v>0.115223880956562</v>
      </c>
      <c r="U61" s="253">
        <f t="shared" si="20"/>
        <v>0.13062034381693075</v>
      </c>
      <c r="V61" s="253">
        <f t="shared" si="20"/>
        <v>0.1281477467780327</v>
      </c>
      <c r="W61" s="253">
        <f t="shared" si="20"/>
        <v>0.11672170308418982</v>
      </c>
      <c r="X61" s="253">
        <f t="shared" si="20"/>
        <v>0.13466001073099637</v>
      </c>
      <c r="Y61" s="253">
        <f t="shared" si="20"/>
        <v>0.1182334790807044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8.6946693030799618E-2</v>
      </c>
      <c r="C62" s="251">
        <f>IF(SUM(ISI_ued!C$5,ISI_ued!C$54)=0,"",SUM(ISI_ued!C$5,ISI_ued!C$54)/C$7)</f>
        <v>8.9448216695061269E-2</v>
      </c>
      <c r="D62" s="251">
        <f>IF(SUM(ISI_ued!D$5,ISI_ued!D$54)=0,"",SUM(ISI_ued!D$5,ISI_ued!D$54)/D$7)</f>
        <v>9.2714771487971831E-2</v>
      </c>
      <c r="E62" s="251">
        <f>IF(SUM(ISI_ued!E$5,ISI_ued!E$54)=0,"",SUM(ISI_ued!E$5,ISI_ued!E$54)/E$7)</f>
        <v>7.6223246259033234E-2</v>
      </c>
      <c r="F62" s="251">
        <f>IF(SUM(ISI_ued!F$5,ISI_ued!F$54)=0,"",SUM(ISI_ued!F$5,ISI_ued!F$54)/F$7)</f>
        <v>7.936221839437746E-2</v>
      </c>
      <c r="G62" s="251">
        <f>IF(SUM(ISI_ued!G$5,ISI_ued!G$54)=0,"",SUM(ISI_ued!G$5,ISI_ued!G$54)/G$7)</f>
        <v>8.2468501762696017E-2</v>
      </c>
      <c r="H62" s="251">
        <f>IF(SUM(ISI_ued!H$5,ISI_ued!H$54)=0,"",SUM(ISI_ued!H$5,ISI_ued!H$54)/H$7)</f>
        <v>7.8299302131096038E-2</v>
      </c>
      <c r="I62" s="251">
        <f>IF(SUM(ISI_ued!I$5,ISI_ued!I$54)=0,"",SUM(ISI_ued!I$5,ISI_ued!I$54)/I$7)</f>
        <v>8.6913497144168295E-2</v>
      </c>
      <c r="J62" s="251">
        <f>IF(SUM(ISI_ued!J$5,ISI_ued!J$54)=0,"",SUM(ISI_ued!J$5,ISI_ued!J$54)/J$7)</f>
        <v>8.33359580791104E-2</v>
      </c>
      <c r="K62" s="251">
        <f>IF(SUM(ISI_ued!K$5,ISI_ued!K$54)=0,"",SUM(ISI_ued!K$5,ISI_ued!K$54)/K$7)</f>
        <v>9.784675493106243E-2</v>
      </c>
      <c r="L62" s="251">
        <f>IF(SUM(ISI_ued!L$5,ISI_ued!L$54)=0,"",SUM(ISI_ued!L$5,ISI_ued!L$54)/L$7)</f>
        <v>9.7618599985810267E-2</v>
      </c>
      <c r="M62" s="251">
        <f>IF(SUM(ISI_ued!M$5,ISI_ued!M$54)=0,"",SUM(ISI_ued!M$5,ISI_ued!M$54)/M$7)</f>
        <v>9.6573403371570318E-2</v>
      </c>
      <c r="N62" s="251">
        <f>IF(SUM(ISI_ued!N$5,ISI_ued!N$54)=0,"",SUM(ISI_ued!N$5,ISI_ued!N$54)/N$7)</f>
        <v>8.8496341644909465E-2</v>
      </c>
      <c r="O62" s="251">
        <f>IF(SUM(ISI_ued!O$5,ISI_ued!O$54)=0,"",SUM(ISI_ued!O$5,ISI_ued!O$54)/O$7)</f>
        <v>0.10189544825473393</v>
      </c>
      <c r="P62" s="251">
        <f>IF(SUM(ISI_ued!P$5,ISI_ued!P$54)=0,"",SUM(ISI_ued!P$5,ISI_ued!P$54)/P$7)</f>
        <v>0.103051994093286</v>
      </c>
      <c r="Q62" s="251">
        <f>IF(SUM(ISI_ued!Q$5,ISI_ued!Q$54)=0,"",SUM(ISI_ued!Q$5,ISI_ued!Q$54)/Q$7)</f>
        <v>0.1042442212195146</v>
      </c>
      <c r="R62" s="251">
        <f>IF(SUM(ISI_ued!R$5,ISI_ued!R$54)=0,"",SUM(ISI_ued!R$5,ISI_ued!R$54)/R$7)</f>
        <v>0.10332226822050657</v>
      </c>
      <c r="S62" s="251">
        <f>IF(SUM(ISI_ued!S$5,ISI_ued!S$54)=0,"",SUM(ISI_ued!S$5,ISI_ued!S$54)/S$7)</f>
        <v>0.10255476427795751</v>
      </c>
      <c r="T62" s="251">
        <f>IF(SUM(ISI_ued!T$5,ISI_ued!T$54)=0,"",SUM(ISI_ued!T$5,ISI_ued!T$54)/T$7)</f>
        <v>0.10577035697496864</v>
      </c>
      <c r="U62" s="251">
        <f>IF(SUM(ISI_ued!U$5,ISI_ued!U$54)=0,"",SUM(ISI_ued!U$5,ISI_ued!U$54)/U$7)</f>
        <v>0.12568707596801798</v>
      </c>
      <c r="V62" s="251">
        <f>IF(SUM(ISI_ued!V$5,ISI_ued!V$54)=0,"",SUM(ISI_ued!V$5,ISI_ued!V$54)/V$7)</f>
        <v>0.1240465466909525</v>
      </c>
      <c r="W62" s="251">
        <f>IF(SUM(ISI_ued!W$5,ISI_ued!W$54)=0,"",SUM(ISI_ued!W$5,ISI_ued!W$54)/W$7)</f>
        <v>0.11259943889772513</v>
      </c>
      <c r="X62" s="251">
        <f>IF(SUM(ISI_ued!X$5,ISI_ued!X$54)=0,"",SUM(ISI_ued!X$5,ISI_ued!X$54)/X$7)</f>
        <v>0.12786132500483413</v>
      </c>
      <c r="Y62" s="251">
        <f>IF(SUM(ISI_ued!Y$5,ISI_ued!Y$54)=0,"",SUM(ISI_ued!Y$5,ISI_ued!Y$54)/Y$7)</f>
        <v>0.11148826741766051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9.5181647474828365E-2</v>
      </c>
      <c r="C63" s="252">
        <f>IF(ISI_ued!C$5=0,"",ISI_ued!C$5/C$8)</f>
        <v>9.7323096599848821E-2</v>
      </c>
      <c r="D63" s="252">
        <f>IF(ISI_ued!D$5=0,"",ISI_ued!D$5/D$8)</f>
        <v>0.10137925043779902</v>
      </c>
      <c r="E63" s="252">
        <f>IF(ISI_ued!E$5=0,"",ISI_ued!E$5/E$8)</f>
        <v>8.4340973604414948E-2</v>
      </c>
      <c r="F63" s="252">
        <f>IF(ISI_ued!F$5=0,"",ISI_ued!F$5/F$8)</f>
        <v>8.8831677194410125E-2</v>
      </c>
      <c r="G63" s="252">
        <f>IF(ISI_ued!G$5=0,"",ISI_ued!G$5/G$8)</f>
        <v>9.2338576050681312E-2</v>
      </c>
      <c r="H63" s="252">
        <f>IF(ISI_ued!H$5=0,"",ISI_ued!H$5/H$8)</f>
        <v>8.781960571650449E-2</v>
      </c>
      <c r="I63" s="252">
        <f>IF(ISI_ued!I$5=0,"",ISI_ued!I$5/I$8)</f>
        <v>9.736737729782996E-2</v>
      </c>
      <c r="J63" s="252">
        <f>IF(ISI_ued!J$5=0,"",ISI_ued!J$5/J$8)</f>
        <v>9.276736909701444E-2</v>
      </c>
      <c r="K63" s="252">
        <f>IF(ISI_ued!K$5=0,"",ISI_ued!K$5/K$8)</f>
        <v>0.10946845584349571</v>
      </c>
      <c r="L63" s="252">
        <f>IF(ISI_ued!L$5=0,"",ISI_ued!L$5/L$8)</f>
        <v>0.11106550485851906</v>
      </c>
      <c r="M63" s="252">
        <f>IF(ISI_ued!M$5=0,"",ISI_ued!M$5/M$8)</f>
        <v>0.11022562231726385</v>
      </c>
      <c r="N63" s="252">
        <f>IF(ISI_ued!N$5=0,"",ISI_ued!N$5/N$8)</f>
        <v>0.10356093350363914</v>
      </c>
      <c r="O63" s="252">
        <f>IF(ISI_ued!O$5=0,"",ISI_ued!O$5/O$8)</f>
        <v>0.11944843654749893</v>
      </c>
      <c r="P63" s="252">
        <f>IF(ISI_ued!P$5=0,"",ISI_ued!P$5/P$8)</f>
        <v>0.11873734496063058</v>
      </c>
      <c r="Q63" s="252">
        <f>IF(ISI_ued!Q$5=0,"",ISI_ued!Q$5/Q$8)</f>
        <v>0.12079748755501783</v>
      </c>
      <c r="R63" s="252">
        <f>IF(ISI_ued!R$5=0,"",ISI_ued!R$5/R$8)</f>
        <v>0.11889146121811089</v>
      </c>
      <c r="S63" s="252">
        <f>IF(ISI_ued!S$5=0,"",ISI_ued!S$5/S$8)</f>
        <v>0.11839057377015856</v>
      </c>
      <c r="T63" s="252">
        <f>IF(ISI_ued!T$5=0,"",ISI_ued!T$5/T$8)</f>
        <v>0.1224233368056402</v>
      </c>
      <c r="U63" s="252">
        <f>IF(ISI_ued!U$5=0,"",ISI_ued!U$5/U$8)</f>
        <v>0.14741002776917025</v>
      </c>
      <c r="V63" s="252">
        <f>IF(ISI_ued!V$5=0,"",ISI_ued!V$5/V$8)</f>
        <v>0.14429759339824508</v>
      </c>
      <c r="W63" s="252">
        <f>IF(ISI_ued!W$5=0,"",ISI_ued!W$5/W$8)</f>
        <v>0.13022466636573068</v>
      </c>
      <c r="X63" s="252">
        <f>IF(ISI_ued!X$5=0,"",ISI_ued!X$5/X$8)</f>
        <v>0.1583526497086071</v>
      </c>
      <c r="Y63" s="252">
        <f>IF(ISI_ued!Y$5=0,"",ISI_ued!Y$5/Y$8)</f>
        <v>0.13212090786145445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6.022447920071497E-2</v>
      </c>
      <c r="C64" s="253">
        <f>IF(ISI_ued!C$54=0,"",ISI_ued!C$54/C$9)</f>
        <v>6.1220576747644105E-2</v>
      </c>
      <c r="D64" s="253">
        <f>IF(ISI_ued!D$54=0,"",ISI_ued!D$54/D$9)</f>
        <v>6.3182066750284413E-2</v>
      </c>
      <c r="E64" s="253">
        <f>IF(ISI_ued!E$54=0,"",ISI_ued!E$54/E$9)</f>
        <v>5.5826925352105775E-2</v>
      </c>
      <c r="F64" s="253">
        <f>IF(ISI_ued!F$54=0,"",ISI_ued!F$54/F$9)</f>
        <v>5.8220791713590091E-2</v>
      </c>
      <c r="G64" s="253">
        <f>IF(ISI_ued!G$54=0,"",ISI_ued!G$54/G$9)</f>
        <v>5.9436014112891289E-2</v>
      </c>
      <c r="H64" s="253">
        <f>IF(ISI_ued!H$54=0,"",ISI_ued!H$54/H$9)</f>
        <v>5.7743492551799391E-2</v>
      </c>
      <c r="I64" s="253">
        <f>IF(ISI_ued!I$54=0,"",ISI_ued!I$54/I$9)</f>
        <v>6.2109702945368411E-2</v>
      </c>
      <c r="J64" s="253">
        <f>IF(ISI_ued!J$54=0,"",ISI_ued!J$54/J$9)</f>
        <v>5.9881400687857932E-2</v>
      </c>
      <c r="K64" s="253">
        <f>IF(ISI_ued!K$54=0,"",ISI_ued!K$54/K$9)</f>
        <v>6.732604630258493E-2</v>
      </c>
      <c r="L64" s="253">
        <f>IF(ISI_ued!L$54=0,"",ISI_ued!L$54/L$9)</f>
        <v>6.8219578483307272E-2</v>
      </c>
      <c r="M64" s="253">
        <f>IF(ISI_ued!M$54=0,"",ISI_ued!M$54/M$9)</f>
        <v>6.7891432816042263E-2</v>
      </c>
      <c r="N64" s="253">
        <f>IF(ISI_ued!N$54=0,"",ISI_ued!N$54/N$9)</f>
        <v>6.4772704931490788E-2</v>
      </c>
      <c r="O64" s="253">
        <f>IF(ISI_ued!O$54=0,"",ISI_ued!O$54/O$9)</f>
        <v>7.1966252985700946E-2</v>
      </c>
      <c r="P64" s="253">
        <f>IF(ISI_ued!P$54=0,"",ISI_ued!P$54/P$9)</f>
        <v>7.1527538721636322E-2</v>
      </c>
      <c r="Q64" s="253">
        <f>IF(ISI_ued!Q$54=0,"",ISI_ued!Q$54/Q$9)</f>
        <v>7.2431632517737571E-2</v>
      </c>
      <c r="R64" s="253">
        <f>IF(ISI_ued!R$54=0,"",ISI_ued!R$54/R$9)</f>
        <v>7.159340616494432E-2</v>
      </c>
      <c r="S64" s="253">
        <f>IF(ISI_ued!S$54=0,"",ISI_ued!S$54/S$9)</f>
        <v>6.9626025647712989E-2</v>
      </c>
      <c r="T64" s="253">
        <f>IF(ISI_ued!T$54=0,"",ISI_ued!T$54/T$9)</f>
        <v>7.1276484752370986E-2</v>
      </c>
      <c r="U64" s="253">
        <f>IF(ISI_ued!U$54=0,"",ISI_ued!U$54/U$9)</f>
        <v>8.2085068036752792E-2</v>
      </c>
      <c r="V64" s="253">
        <f>IF(ISI_ued!V$54=0,"",ISI_ued!V$54/V$9)</f>
        <v>8.0814677137108229E-2</v>
      </c>
      <c r="W64" s="253">
        <f>IF(ISI_ued!W$54=0,"",ISI_ued!W$54/W$9)</f>
        <v>7.4973167050503497E-2</v>
      </c>
      <c r="X64" s="253">
        <f>IF(ISI_ued!X$54=0,"",ISI_ued!X$54/X$9)</f>
        <v>8.825764900656434E-2</v>
      </c>
      <c r="Y64" s="253">
        <f>IF(ISI_ued!Y$54=0,"",ISI_ued!Y$54/Y$9)</f>
        <v>7.7824483371564362E-2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5.4248301268932044</v>
      </c>
      <c r="C65" s="254">
        <f t="shared" si="21"/>
        <v>5.0953808408814254</v>
      </c>
      <c r="D65" s="254">
        <f t="shared" si="21"/>
        <v>5.176741836872865</v>
      </c>
      <c r="E65" s="254">
        <f t="shared" si="21"/>
        <v>5.0256735875345839</v>
      </c>
      <c r="F65" s="254">
        <f t="shared" si="21"/>
        <v>4.8762533417743814</v>
      </c>
      <c r="G65" s="254">
        <f t="shared" si="21"/>
        <v>4.8060889673048406</v>
      </c>
      <c r="H65" s="254">
        <f t="shared" si="21"/>
        <v>4.7055093363211054</v>
      </c>
      <c r="I65" s="254">
        <f t="shared" si="21"/>
        <v>4.4515143179912204</v>
      </c>
      <c r="J65" s="254">
        <f t="shared" si="21"/>
        <v>4.5159373682169797</v>
      </c>
      <c r="K65" s="254">
        <f t="shared" si="21"/>
        <v>4.0254273197236232</v>
      </c>
      <c r="L65" s="254">
        <f t="shared" si="21"/>
        <v>4.3716307297258794</v>
      </c>
      <c r="M65" s="254">
        <f t="shared" si="21"/>
        <v>4.0891186683187275</v>
      </c>
      <c r="N65" s="254">
        <f t="shared" si="21"/>
        <v>3.6606068210688192</v>
      </c>
      <c r="O65" s="254">
        <f t="shared" si="21"/>
        <v>3.3626793676097955</v>
      </c>
      <c r="P65" s="254">
        <f t="shared" si="21"/>
        <v>3.389540009917595</v>
      </c>
      <c r="Q65" s="254">
        <f t="shared" si="21"/>
        <v>3.2609557259760349</v>
      </c>
      <c r="R65" s="254">
        <f t="shared" si="21"/>
        <v>3.3374982031476783</v>
      </c>
      <c r="S65" s="254">
        <f t="shared" si="21"/>
        <v>3.4199465775393572</v>
      </c>
      <c r="T65" s="254">
        <f t="shared" si="21"/>
        <v>3.4478676015186949</v>
      </c>
      <c r="U65" s="254">
        <f t="shared" si="21"/>
        <v>3.0691531799681133</v>
      </c>
      <c r="V65" s="254">
        <f t="shared" si="21"/>
        <v>3.1223031551513314</v>
      </c>
      <c r="W65" s="254">
        <f t="shared" si="21"/>
        <v>3.3554993496865655</v>
      </c>
      <c r="X65" s="254">
        <f t="shared" si="21"/>
        <v>2.8113833841488085</v>
      </c>
      <c r="Y65" s="254">
        <f t="shared" si="21"/>
        <v>3.209931817439946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6.0808334970079745</v>
      </c>
      <c r="C66" s="255">
        <f t="shared" si="22"/>
        <v>5.658658103505311</v>
      </c>
      <c r="D66" s="255">
        <f t="shared" si="22"/>
        <v>5.7611252730440077</v>
      </c>
      <c r="E66" s="255">
        <f t="shared" si="22"/>
        <v>5.8596448284945915</v>
      </c>
      <c r="F66" s="255">
        <f t="shared" si="22"/>
        <v>5.7608973781794175</v>
      </c>
      <c r="G66" s="255">
        <f t="shared" si="22"/>
        <v>5.6257697304373071</v>
      </c>
      <c r="H66" s="255">
        <f t="shared" si="22"/>
        <v>5.5938774015440078</v>
      </c>
      <c r="I66" s="255">
        <f t="shared" si="22"/>
        <v>5.1962579202745571</v>
      </c>
      <c r="J66" s="255">
        <f t="shared" si="22"/>
        <v>5.2488034538403783</v>
      </c>
      <c r="K66" s="255">
        <f t="shared" si="22"/>
        <v>4.6088471064378354</v>
      </c>
      <c r="L66" s="255">
        <f t="shared" si="22"/>
        <v>5.1099187979069489</v>
      </c>
      <c r="M66" s="255">
        <f t="shared" si="22"/>
        <v>4.8257863276695527</v>
      </c>
      <c r="N66" s="255">
        <f t="shared" si="22"/>
        <v>4.5384029782038677</v>
      </c>
      <c r="O66" s="255">
        <f t="shared" si="22"/>
        <v>4.0850117056182453</v>
      </c>
      <c r="P66" s="255">
        <f t="shared" si="22"/>
        <v>4.0194275753052873</v>
      </c>
      <c r="Q66" s="255">
        <f t="shared" si="22"/>
        <v>3.8921021625402141</v>
      </c>
      <c r="R66" s="255">
        <f t="shared" si="22"/>
        <v>3.9527265600904937</v>
      </c>
      <c r="S66" s="255">
        <f t="shared" si="22"/>
        <v>4.0404538468379725</v>
      </c>
      <c r="T66" s="255">
        <f t="shared" si="22"/>
        <v>4.0834200704928936</v>
      </c>
      <c r="U66" s="255">
        <f t="shared" si="22"/>
        <v>3.6481025418687474</v>
      </c>
      <c r="V66" s="255">
        <f t="shared" si="22"/>
        <v>3.6880546372805108</v>
      </c>
      <c r="W66" s="255">
        <f t="shared" si="22"/>
        <v>3.9959424904870606</v>
      </c>
      <c r="X66" s="255">
        <f t="shared" si="22"/>
        <v>3.6028258469540204</v>
      </c>
      <c r="Y66" s="255">
        <f t="shared" si="22"/>
        <v>3.9886343886792197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1.5461558176713801</v>
      </c>
      <c r="C67" s="256">
        <f t="shared" si="23"/>
        <v>1.4003524998423582</v>
      </c>
      <c r="D67" s="256">
        <f t="shared" si="23"/>
        <v>1.4818319891307536</v>
      </c>
      <c r="E67" s="256">
        <f t="shared" si="23"/>
        <v>1.351945735731787</v>
      </c>
      <c r="F67" s="256">
        <f t="shared" si="23"/>
        <v>1.3614162244360388</v>
      </c>
      <c r="G67" s="256">
        <f t="shared" si="23"/>
        <v>1.3717581135404864</v>
      </c>
      <c r="H67" s="256">
        <f t="shared" si="23"/>
        <v>1.3127818542342233</v>
      </c>
      <c r="I67" s="256">
        <f t="shared" si="23"/>
        <v>1.238812774788477</v>
      </c>
      <c r="J67" s="256">
        <f t="shared" si="23"/>
        <v>1.2469772569514919</v>
      </c>
      <c r="K67" s="256">
        <f t="shared" si="23"/>
        <v>1.1470875745147013</v>
      </c>
      <c r="L67" s="256">
        <f t="shared" si="23"/>
        <v>1.319226884335623</v>
      </c>
      <c r="M67" s="256">
        <f t="shared" si="23"/>
        <v>1.1763002941396088</v>
      </c>
      <c r="N67" s="256">
        <f t="shared" si="23"/>
        <v>1.1089915795295033</v>
      </c>
      <c r="O67" s="256">
        <f t="shared" si="23"/>
        <v>1.0025445995086641</v>
      </c>
      <c r="P67" s="256">
        <f t="shared" si="23"/>
        <v>0.96879526271723271</v>
      </c>
      <c r="Q67" s="256">
        <f t="shared" si="23"/>
        <v>0.9319872679041995</v>
      </c>
      <c r="R67" s="256">
        <f t="shared" si="23"/>
        <v>0.94121325128448474</v>
      </c>
      <c r="S67" s="256">
        <f t="shared" si="23"/>
        <v>0.97951246475444664</v>
      </c>
      <c r="T67" s="256">
        <f t="shared" si="23"/>
        <v>0.95272351017986578</v>
      </c>
      <c r="U67" s="256">
        <f t="shared" si="23"/>
        <v>0.75502034276021857</v>
      </c>
      <c r="V67" s="256">
        <f t="shared" si="23"/>
        <v>0.73529237891233423</v>
      </c>
      <c r="W67" s="256">
        <f t="shared" si="23"/>
        <v>0.75136153626273583</v>
      </c>
      <c r="X67" s="256">
        <f t="shared" si="23"/>
        <v>0.74342222815073311</v>
      </c>
      <c r="Y67" s="256">
        <f t="shared" si="23"/>
        <v>0.78012358672784565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FI: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593.97742736681425</v>
      </c>
      <c r="C5" s="223">
        <v>593.00600538823767</v>
      </c>
      <c r="D5" s="223">
        <v>624.67774307239722</v>
      </c>
      <c r="E5" s="223">
        <v>565.66136192373415</v>
      </c>
      <c r="F5" s="223">
        <v>583.62753190082844</v>
      </c>
      <c r="G5" s="223">
        <v>598.57025385203167</v>
      </c>
      <c r="H5" s="223">
        <v>591.14808927963043</v>
      </c>
      <c r="I5" s="223">
        <v>588.0301393369316</v>
      </c>
      <c r="J5" s="223">
        <v>566.55787047019703</v>
      </c>
      <c r="K5" s="223">
        <v>469.92370966396828</v>
      </c>
      <c r="L5" s="223">
        <v>598.75461392922773</v>
      </c>
      <c r="M5" s="223">
        <v>575.5081903325738</v>
      </c>
      <c r="N5" s="223">
        <v>456.64004456430212</v>
      </c>
      <c r="O5" s="223">
        <v>503.20301720160091</v>
      </c>
      <c r="P5" s="223">
        <v>572.83842118882478</v>
      </c>
      <c r="Q5" s="223">
        <v>599.74881332080099</v>
      </c>
      <c r="R5" s="223">
        <v>618.80438728693423</v>
      </c>
      <c r="S5" s="223">
        <v>586.00427602574473</v>
      </c>
      <c r="T5" s="223">
        <v>610.68954918671511</v>
      </c>
      <c r="U5" s="223">
        <v>603.03221312360313</v>
      </c>
      <c r="V5" s="223">
        <v>593.34134196351681</v>
      </c>
      <c r="W5" s="223">
        <v>647.77624256751164</v>
      </c>
      <c r="X5" s="223">
        <v>534.98314677774988</v>
      </c>
      <c r="Y5" s="223">
        <v>529.60997644478459</v>
      </c>
      <c r="DA5" s="89" t="s">
        <v>153</v>
      </c>
    </row>
    <row r="6" spans="1:105" ht="12" customHeight="1" x14ac:dyDescent="0.25">
      <c r="A6" s="55" t="s">
        <v>91</v>
      </c>
      <c r="B6" s="259">
        <v>1.845349979353947</v>
      </c>
      <c r="C6" s="259">
        <v>1.978759797797307</v>
      </c>
      <c r="D6" s="259">
        <v>1.994283418752582</v>
      </c>
      <c r="E6" s="259">
        <v>1.8548729226469329</v>
      </c>
      <c r="F6" s="259">
        <v>1.885572726167154</v>
      </c>
      <c r="G6" s="259">
        <v>1.9629460787221999</v>
      </c>
      <c r="H6" s="259">
        <v>1.9838351791555859</v>
      </c>
      <c r="I6" s="259">
        <v>1.920832030208264</v>
      </c>
      <c r="J6" s="259">
        <v>1.8738366942283831</v>
      </c>
      <c r="K6" s="259">
        <v>1.5320662637894851</v>
      </c>
      <c r="L6" s="259">
        <v>1.843095889315201</v>
      </c>
      <c r="M6" s="259">
        <v>1.847199940414969</v>
      </c>
      <c r="N6" s="259">
        <v>1.6275623020995169</v>
      </c>
      <c r="O6" s="259">
        <v>1.881387047998039</v>
      </c>
      <c r="P6" s="259">
        <v>2.0138307530708999</v>
      </c>
      <c r="Q6" s="259">
        <v>2.134431764683562</v>
      </c>
      <c r="R6" s="259">
        <v>2.202375540089653</v>
      </c>
      <c r="S6" s="259">
        <v>2.1370172312957001</v>
      </c>
      <c r="T6" s="259">
        <v>2.171151780351916</v>
      </c>
      <c r="U6" s="259">
        <v>2.1054648806445169</v>
      </c>
      <c r="V6" s="259">
        <v>2.1242041117315238</v>
      </c>
      <c r="W6" s="259">
        <v>2.3050730698506028</v>
      </c>
      <c r="X6" s="259">
        <v>1.7837999836049361</v>
      </c>
      <c r="Y6" s="259">
        <v>1.7633614076175319</v>
      </c>
      <c r="DA6" s="67" t="s">
        <v>154</v>
      </c>
    </row>
    <row r="7" spans="1:105" ht="12" customHeight="1" x14ac:dyDescent="0.25">
      <c r="A7" s="173" t="s">
        <v>92</v>
      </c>
      <c r="B7" s="224">
        <v>0.9841866556554385</v>
      </c>
      <c r="C7" s="224">
        <v>1.05533855882523</v>
      </c>
      <c r="D7" s="224">
        <v>1.0636178233347111</v>
      </c>
      <c r="E7" s="224">
        <v>0.98926555874503086</v>
      </c>
      <c r="F7" s="224">
        <v>1.0056387872891479</v>
      </c>
      <c r="G7" s="224">
        <v>1.0469045753185069</v>
      </c>
      <c r="H7" s="224">
        <v>1.058045428882979</v>
      </c>
      <c r="I7" s="224">
        <v>1.024443749444407</v>
      </c>
      <c r="J7" s="224">
        <v>0.99937957025513724</v>
      </c>
      <c r="K7" s="224">
        <v>0.8171020073543922</v>
      </c>
      <c r="L7" s="224">
        <v>0.98298447430144065</v>
      </c>
      <c r="M7" s="224">
        <v>0.98517330155465044</v>
      </c>
      <c r="N7" s="224">
        <v>0.86803322778640923</v>
      </c>
      <c r="O7" s="224">
        <v>1.003406425598955</v>
      </c>
      <c r="P7" s="224">
        <v>1.0740430683044799</v>
      </c>
      <c r="Q7" s="224">
        <v>1.1383636078312329</v>
      </c>
      <c r="R7" s="224">
        <v>1.174600288047815</v>
      </c>
      <c r="S7" s="224">
        <v>1.139742523357707</v>
      </c>
      <c r="T7" s="224">
        <v>1.1579476161876889</v>
      </c>
      <c r="U7" s="224">
        <v>1.1229146030104089</v>
      </c>
      <c r="V7" s="224">
        <v>1.132908859590146</v>
      </c>
      <c r="W7" s="224">
        <v>1.229372303920321</v>
      </c>
      <c r="X7" s="224">
        <v>0.95135999125596571</v>
      </c>
      <c r="Y7" s="224">
        <v>0.94045941739601746</v>
      </c>
      <c r="DA7" s="177" t="s">
        <v>155</v>
      </c>
    </row>
    <row r="8" spans="1:105" ht="12" customHeight="1" x14ac:dyDescent="0.25">
      <c r="A8" s="173" t="s">
        <v>93</v>
      </c>
      <c r="B8" s="224">
        <v>24.604666391385969</v>
      </c>
      <c r="C8" s="224">
        <v>26.38346397063075</v>
      </c>
      <c r="D8" s="224">
        <v>26.590445583367771</v>
      </c>
      <c r="E8" s="224">
        <v>24.73163896862577</v>
      </c>
      <c r="F8" s="224">
        <v>25.140969682228711</v>
      </c>
      <c r="G8" s="224">
        <v>26.17261438296266</v>
      </c>
      <c r="H8" s="224">
        <v>26.451135722074469</v>
      </c>
      <c r="I8" s="224">
        <v>25.611093736110188</v>
      </c>
      <c r="J8" s="224">
        <v>24.984489256378431</v>
      </c>
      <c r="K8" s="224">
        <v>20.4275501838598</v>
      </c>
      <c r="L8" s="224">
        <v>24.574611857536009</v>
      </c>
      <c r="M8" s="224">
        <v>24.629332538866269</v>
      </c>
      <c r="N8" s="224">
        <v>21.70083069466023</v>
      </c>
      <c r="O8" s="224">
        <v>25.085160639973871</v>
      </c>
      <c r="P8" s="224">
        <v>26.851076707611998</v>
      </c>
      <c r="Q8" s="224">
        <v>28.45909019578081</v>
      </c>
      <c r="R8" s="224">
        <v>29.365007201195361</v>
      </c>
      <c r="S8" s="224">
        <v>28.493563083942661</v>
      </c>
      <c r="T8" s="224">
        <v>28.948690404692211</v>
      </c>
      <c r="U8" s="224">
        <v>28.072865075260228</v>
      </c>
      <c r="V8" s="224">
        <v>28.322721489753651</v>
      </c>
      <c r="W8" s="224">
        <v>30.734307598008041</v>
      </c>
      <c r="X8" s="224">
        <v>23.783999781399149</v>
      </c>
      <c r="Y8" s="224">
        <v>23.51148543490044</v>
      </c>
      <c r="DA8" s="177" t="s">
        <v>156</v>
      </c>
    </row>
    <row r="9" spans="1:105" ht="12" customHeight="1" x14ac:dyDescent="0.25">
      <c r="A9" s="173" t="s">
        <v>94</v>
      </c>
      <c r="B9" s="224">
        <v>0.61511665978464902</v>
      </c>
      <c r="C9" s="224">
        <v>0.65958659926576868</v>
      </c>
      <c r="D9" s="224">
        <v>0.66476113958419403</v>
      </c>
      <c r="E9" s="224">
        <v>0.61829097421564427</v>
      </c>
      <c r="F9" s="224">
        <v>0.62852424205571766</v>
      </c>
      <c r="G9" s="224">
        <v>0.65431535957406661</v>
      </c>
      <c r="H9" s="224">
        <v>0.66127839305186187</v>
      </c>
      <c r="I9" s="224">
        <v>0.64027734340275466</v>
      </c>
      <c r="J9" s="224">
        <v>0.62461223140946065</v>
      </c>
      <c r="K9" s="224">
        <v>0.51068875459649488</v>
      </c>
      <c r="L9" s="224">
        <v>0.61436529643840043</v>
      </c>
      <c r="M9" s="224">
        <v>0.6157333134716565</v>
      </c>
      <c r="N9" s="224">
        <v>0.54252076736650556</v>
      </c>
      <c r="O9" s="224">
        <v>0.62712901599934656</v>
      </c>
      <c r="P9" s="224">
        <v>0.67127691769029996</v>
      </c>
      <c r="Q9" s="224">
        <v>0.71147725489452029</v>
      </c>
      <c r="R9" s="224">
        <v>0.73412518002988414</v>
      </c>
      <c r="S9" s="224">
        <v>0.71233907709856659</v>
      </c>
      <c r="T9" s="224">
        <v>0.72371726011730564</v>
      </c>
      <c r="U9" s="224">
        <v>0.70182162688150551</v>
      </c>
      <c r="V9" s="224">
        <v>0.70806803724384115</v>
      </c>
      <c r="W9" s="224">
        <v>0.76835768995020093</v>
      </c>
      <c r="X9" s="224">
        <v>0.59459999453497869</v>
      </c>
      <c r="Y9" s="224">
        <v>0.58778713587251086</v>
      </c>
      <c r="DA9" s="177" t="s">
        <v>157</v>
      </c>
    </row>
    <row r="10" spans="1:105" ht="12" customHeight="1" x14ac:dyDescent="0.25">
      <c r="A10" s="56" t="s">
        <v>95</v>
      </c>
      <c r="B10" s="260">
        <v>1.2203339152428929</v>
      </c>
      <c r="C10" s="260">
        <v>1.2922535736593439</v>
      </c>
      <c r="D10" s="260">
        <v>1.3132785662999611</v>
      </c>
      <c r="E10" s="260">
        <v>1.219899213313804</v>
      </c>
      <c r="F10" s="260">
        <v>1.238333426702984</v>
      </c>
      <c r="G10" s="260">
        <v>1.288472078181764</v>
      </c>
      <c r="H10" s="260">
        <v>1.29963823201276</v>
      </c>
      <c r="I10" s="260">
        <v>1.2579784969999801</v>
      </c>
      <c r="J10" s="260">
        <v>1.2271326768524979</v>
      </c>
      <c r="K10" s="260">
        <v>1.001510961540429</v>
      </c>
      <c r="L10" s="260">
        <v>1.2249975325408331</v>
      </c>
      <c r="M10" s="260">
        <v>1.211367314099455</v>
      </c>
      <c r="N10" s="260">
        <v>1.054312683818605</v>
      </c>
      <c r="O10" s="260">
        <v>1.2146699386121751</v>
      </c>
      <c r="P10" s="260">
        <v>1.297430451239735</v>
      </c>
      <c r="Q10" s="260">
        <v>1.37619879478346</v>
      </c>
      <c r="R10" s="260">
        <v>1.415161847559234</v>
      </c>
      <c r="S10" s="260">
        <v>1.3689930878614189</v>
      </c>
      <c r="T10" s="260">
        <v>1.388649677206105</v>
      </c>
      <c r="U10" s="260">
        <v>1.335280074445387</v>
      </c>
      <c r="V10" s="260">
        <v>1.331609423522758</v>
      </c>
      <c r="W10" s="260">
        <v>1.4467357472650639</v>
      </c>
      <c r="X10" s="260">
        <v>1.1346734263784171</v>
      </c>
      <c r="Y10" s="260">
        <v>1.11747173832408</v>
      </c>
      <c r="DA10" s="68" t="s">
        <v>158</v>
      </c>
    </row>
    <row r="11" spans="1:105" ht="12" customHeight="1" x14ac:dyDescent="0.25">
      <c r="A11" s="37" t="s">
        <v>159</v>
      </c>
      <c r="B11" s="226">
        <v>4.3917818479219523E-2</v>
      </c>
      <c r="C11" s="226">
        <v>3.6979152279303193E-2</v>
      </c>
      <c r="D11" s="226">
        <v>3.7775309442004613E-2</v>
      </c>
      <c r="E11" s="226">
        <v>4.1875129225320447E-2</v>
      </c>
      <c r="F11" s="226">
        <v>2.0548722423491001E-2</v>
      </c>
      <c r="G11" s="226">
        <v>2.899854341007194E-2</v>
      </c>
      <c r="H11" s="226">
        <v>2.8412730618128851E-2</v>
      </c>
      <c r="I11" s="226">
        <v>3.0236926377106819E-2</v>
      </c>
      <c r="J11" s="226">
        <v>3.9536220015404737E-2</v>
      </c>
      <c r="K11" s="226">
        <v>2.4935800396070591E-2</v>
      </c>
      <c r="L11" s="226">
        <v>6.0281536436532342E-2</v>
      </c>
      <c r="M11" s="226">
        <v>2.1671110817440449E-2</v>
      </c>
      <c r="N11" s="226">
        <v>2.8552865740632771E-2</v>
      </c>
      <c r="O11" s="226">
        <v>2.0671743471051999E-2</v>
      </c>
      <c r="P11" s="226">
        <v>2.2203687323568911E-2</v>
      </c>
      <c r="Q11" s="226">
        <v>2.1733407342223451E-2</v>
      </c>
      <c r="R11" s="226">
        <v>1.4684445215141499E-2</v>
      </c>
      <c r="S11" s="226">
        <v>2.2752761956478861E-2</v>
      </c>
      <c r="T11" s="226">
        <v>1.4299671108716669E-2</v>
      </c>
      <c r="U11" s="226">
        <v>4.3198666573293028E-2</v>
      </c>
      <c r="V11" s="226">
        <v>1.0879274783490109E-2</v>
      </c>
      <c r="W11" s="226">
        <v>5.4006640753908224E-3</v>
      </c>
      <c r="X11" s="226">
        <v>4.7925282941121469E-3</v>
      </c>
      <c r="Y11" s="226">
        <v>5.0909965003099276E-3</v>
      </c>
      <c r="DA11" s="69" t="s">
        <v>160</v>
      </c>
    </row>
    <row r="12" spans="1:105" ht="12" customHeight="1" x14ac:dyDescent="0.25">
      <c r="A12" s="37" t="s">
        <v>35</v>
      </c>
      <c r="B12" s="226">
        <v>0.21262592316171211</v>
      </c>
      <c r="C12" s="226">
        <v>0.19797961573954229</v>
      </c>
      <c r="D12" s="226">
        <v>0.20227082987520081</v>
      </c>
      <c r="E12" s="226">
        <v>0.16321086487955411</v>
      </c>
      <c r="F12" s="226">
        <v>0.169253331326782</v>
      </c>
      <c r="G12" s="226">
        <v>0.15779879866235921</v>
      </c>
      <c r="H12" s="226">
        <v>0.14214918406887581</v>
      </c>
      <c r="I12" s="226">
        <v>0.1381728018537354</v>
      </c>
      <c r="J12" s="226">
        <v>0.1263822767642456</v>
      </c>
      <c r="K12" s="226">
        <v>9.2763567087036453E-2</v>
      </c>
      <c r="L12" s="226">
        <v>0.139381923238966</v>
      </c>
      <c r="M12" s="226">
        <v>0.1260432658721066</v>
      </c>
      <c r="N12" s="226">
        <v>7.8464262360330855E-2</v>
      </c>
      <c r="O12" s="226">
        <v>6.972036468821631E-2</v>
      </c>
      <c r="P12" s="226">
        <v>7.8034951471712771E-2</v>
      </c>
      <c r="Q12" s="226">
        <v>7.1744848080433715E-2</v>
      </c>
      <c r="R12" s="226">
        <v>7.8343978983046417E-2</v>
      </c>
      <c r="S12" s="226">
        <v>6.727998490074516E-2</v>
      </c>
      <c r="T12" s="226">
        <v>0.10123292865771349</v>
      </c>
      <c r="U12" s="226">
        <v>0.2394357003540111</v>
      </c>
      <c r="V12" s="226">
        <v>0.2452989368079132</v>
      </c>
      <c r="W12" s="226">
        <v>0.25975234902135558</v>
      </c>
      <c r="X12" s="226">
        <v>0.2324890623873602</v>
      </c>
      <c r="Y12" s="226">
        <v>0.2458808667200334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0.96379017360196173</v>
      </c>
      <c r="C15" s="226">
        <v>1.057294805640498</v>
      </c>
      <c r="D15" s="226">
        <v>1.073232426982756</v>
      </c>
      <c r="E15" s="226">
        <v>1.014813219208929</v>
      </c>
      <c r="F15" s="226">
        <v>1.048531372952711</v>
      </c>
      <c r="G15" s="226">
        <v>1.1016747361093331</v>
      </c>
      <c r="H15" s="226">
        <v>1.129076317325755</v>
      </c>
      <c r="I15" s="226">
        <v>1.089568768769138</v>
      </c>
      <c r="J15" s="226">
        <v>1.0612141800728481</v>
      </c>
      <c r="K15" s="226">
        <v>0.88381159405732201</v>
      </c>
      <c r="L15" s="226">
        <v>1.0253340728653351</v>
      </c>
      <c r="M15" s="226">
        <v>1.063652937409908</v>
      </c>
      <c r="N15" s="226">
        <v>0.94729555571764101</v>
      </c>
      <c r="O15" s="226">
        <v>1.1242778304529071</v>
      </c>
      <c r="P15" s="226">
        <v>1.1971918124444541</v>
      </c>
      <c r="Q15" s="226">
        <v>1.2827205393608021</v>
      </c>
      <c r="R15" s="226">
        <v>1.322133423361046</v>
      </c>
      <c r="S15" s="226">
        <v>1.278960341004195</v>
      </c>
      <c r="T15" s="226">
        <v>1.2731170774396749</v>
      </c>
      <c r="U15" s="226">
        <v>1.052645707518082</v>
      </c>
      <c r="V15" s="226">
        <v>1.0754312119313549</v>
      </c>
      <c r="W15" s="226">
        <v>1.181582734168318</v>
      </c>
      <c r="X15" s="226">
        <v>0.89739183569694481</v>
      </c>
      <c r="Y15" s="226">
        <v>0.86649987510373672</v>
      </c>
      <c r="DA15" s="69" t="s">
        <v>164</v>
      </c>
    </row>
    <row r="16" spans="1:105" ht="12" customHeight="1" x14ac:dyDescent="0.25">
      <c r="A16" s="57" t="s">
        <v>165</v>
      </c>
      <c r="B16" s="261">
        <v>120.6705172318263</v>
      </c>
      <c r="C16" s="261">
        <v>121.8032117271479</v>
      </c>
      <c r="D16" s="261">
        <v>127.583768513254</v>
      </c>
      <c r="E16" s="261">
        <v>114.00562196905869</v>
      </c>
      <c r="F16" s="261">
        <v>117.07660916617171</v>
      </c>
      <c r="G16" s="261">
        <v>119.8707998581079</v>
      </c>
      <c r="H16" s="261">
        <v>119.13940391959061</v>
      </c>
      <c r="I16" s="261">
        <v>115.2913831971822</v>
      </c>
      <c r="J16" s="261">
        <v>111.0683518051231</v>
      </c>
      <c r="K16" s="261">
        <v>90.280670125164832</v>
      </c>
      <c r="L16" s="261">
        <v>115.53691481901591</v>
      </c>
      <c r="M16" s="261">
        <v>111.9188407338829</v>
      </c>
      <c r="N16" s="261">
        <v>92.180048054102741</v>
      </c>
      <c r="O16" s="261">
        <v>105.7136876481315</v>
      </c>
      <c r="P16" s="261">
        <v>112.87833336717949</v>
      </c>
      <c r="Q16" s="261">
        <v>119.3987988738934</v>
      </c>
      <c r="R16" s="261">
        <v>123.2396108202431</v>
      </c>
      <c r="S16" s="261">
        <v>118.9557204974768</v>
      </c>
      <c r="T16" s="261">
        <v>121.9796328524977</v>
      </c>
      <c r="U16" s="261">
        <v>121.3972072782246</v>
      </c>
      <c r="V16" s="261">
        <v>121.4783791305403</v>
      </c>
      <c r="W16" s="261">
        <v>132.1319336216693</v>
      </c>
      <c r="X16" s="261">
        <v>105.1639052298638</v>
      </c>
      <c r="Y16" s="261">
        <v>103.6385997553235</v>
      </c>
      <c r="DA16" s="70" t="s">
        <v>166</v>
      </c>
    </row>
    <row r="17" spans="1:105" ht="12" customHeight="1" x14ac:dyDescent="0.25">
      <c r="A17" s="18" t="s">
        <v>28</v>
      </c>
      <c r="B17" s="230">
        <v>0.2035692178643215</v>
      </c>
      <c r="C17" s="230">
        <v>0.18403888902937229</v>
      </c>
      <c r="D17" s="230">
        <v>0.19678415359166079</v>
      </c>
      <c r="E17" s="230">
        <v>0.1788526359857032</v>
      </c>
      <c r="F17" s="230">
        <v>0.237582306569915</v>
      </c>
      <c r="G17" s="230">
        <v>0.23342009024312321</v>
      </c>
      <c r="H17" s="230">
        <v>0.21689672199815219</v>
      </c>
      <c r="I17" s="230">
        <v>0.22239165101918729</v>
      </c>
      <c r="J17" s="230">
        <v>0</v>
      </c>
      <c r="K17" s="230">
        <v>0.21691042587271481</v>
      </c>
      <c r="L17" s="230">
        <v>0.48494802664490322</v>
      </c>
      <c r="M17" s="230">
        <v>0.22196836282841409</v>
      </c>
      <c r="N17" s="230">
        <v>0</v>
      </c>
      <c r="O17" s="230">
        <v>9.9009730733501694E-2</v>
      </c>
      <c r="P17" s="230">
        <v>0.30592590096388012</v>
      </c>
      <c r="Q17" s="230">
        <v>0.28179988951029178</v>
      </c>
      <c r="R17" s="230">
        <v>9.5795213232260118E-2</v>
      </c>
      <c r="S17" s="230">
        <v>8.4297023584946215E-2</v>
      </c>
      <c r="T17" s="230">
        <v>0</v>
      </c>
      <c r="U17" s="230">
        <v>0</v>
      </c>
      <c r="V17" s="230">
        <v>0</v>
      </c>
      <c r="W17" s="230">
        <v>0.78943345797880071</v>
      </c>
      <c r="X17" s="230">
        <v>0.40201956024753799</v>
      </c>
      <c r="Y17" s="230">
        <v>0.1419004649592405</v>
      </c>
      <c r="DA17" s="71" t="s">
        <v>167</v>
      </c>
    </row>
    <row r="18" spans="1:105" ht="12" customHeight="1" x14ac:dyDescent="0.25">
      <c r="A18" s="18" t="s">
        <v>32</v>
      </c>
      <c r="B18" s="230">
        <v>3.8822959600704752</v>
      </c>
      <c r="C18" s="230">
        <v>4.3513480391431489</v>
      </c>
      <c r="D18" s="230">
        <v>6.2845580176784219</v>
      </c>
      <c r="E18" s="230">
        <v>5.243445771458493</v>
      </c>
      <c r="F18" s="230">
        <v>5.9730327353816213</v>
      </c>
      <c r="G18" s="230">
        <v>5.652416999549243</v>
      </c>
      <c r="H18" s="230">
        <v>6.1241812263064483</v>
      </c>
      <c r="I18" s="230">
        <v>4.3634054170166472</v>
      </c>
      <c r="J18" s="230">
        <v>3.7895250060839549</v>
      </c>
      <c r="K18" s="230">
        <v>3.060227735442655</v>
      </c>
      <c r="L18" s="230">
        <v>3.1223141284405371</v>
      </c>
      <c r="M18" s="230">
        <v>2.7881429184245059</v>
      </c>
      <c r="N18" s="230">
        <v>1.786075140241328</v>
      </c>
      <c r="O18" s="230">
        <v>1.141271359888036</v>
      </c>
      <c r="P18" s="230">
        <v>1.1761371341659841</v>
      </c>
      <c r="Q18" s="230">
        <v>0.87513005110467468</v>
      </c>
      <c r="R18" s="230">
        <v>0.2232377537420541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11.28051668842792</v>
      </c>
      <c r="C19" s="230">
        <v>11.58679822822692</v>
      </c>
      <c r="D19" s="230">
        <v>10.761507094066429</v>
      </c>
      <c r="E19" s="230">
        <v>10.26879259704357</v>
      </c>
      <c r="F19" s="230">
        <v>10.39085272346232</v>
      </c>
      <c r="G19" s="230">
        <v>10.01071824229335</v>
      </c>
      <c r="H19" s="230">
        <v>9.4097473839503483</v>
      </c>
      <c r="I19" s="230">
        <v>9.3028331367003432</v>
      </c>
      <c r="J19" s="230">
        <v>8.8623811169484448</v>
      </c>
      <c r="K19" s="230">
        <v>6.6358307087197614</v>
      </c>
      <c r="L19" s="230">
        <v>8.515366458674464</v>
      </c>
      <c r="M19" s="230">
        <v>8.4630850410114871</v>
      </c>
      <c r="N19" s="230">
        <v>5.7198471479149724</v>
      </c>
      <c r="O19" s="230">
        <v>5.2902479300269327</v>
      </c>
      <c r="P19" s="230">
        <v>5.9247619154379363</v>
      </c>
      <c r="Q19" s="230">
        <v>5.5212438499920538</v>
      </c>
      <c r="R19" s="230">
        <v>6.0342534438585824</v>
      </c>
      <c r="S19" s="230">
        <v>5.4119384685084517</v>
      </c>
      <c r="T19" s="230">
        <v>7.7366279598628784</v>
      </c>
      <c r="U19" s="230">
        <v>18.44457286053488</v>
      </c>
      <c r="V19" s="230">
        <v>19.014775980968871</v>
      </c>
      <c r="W19" s="230">
        <v>19.852178636870899</v>
      </c>
      <c r="X19" s="230">
        <v>17.628049736580159</v>
      </c>
      <c r="Y19" s="230">
        <v>18.548216163141539</v>
      </c>
      <c r="DA19" s="71" t="s">
        <v>169</v>
      </c>
    </row>
    <row r="20" spans="1:105" ht="12" customHeight="1" x14ac:dyDescent="0.25">
      <c r="A20" s="18" t="s">
        <v>36</v>
      </c>
      <c r="B20" s="230">
        <v>54.171841730735594</v>
      </c>
      <c r="C20" s="230">
        <v>43.802627954066871</v>
      </c>
      <c r="D20" s="230">
        <v>53.241245589174682</v>
      </c>
      <c r="E20" s="230">
        <v>34.465188088500767</v>
      </c>
      <c r="F20" s="230">
        <v>36.103379930102818</v>
      </c>
      <c r="G20" s="230">
        <v>34.084261387169988</v>
      </c>
      <c r="H20" s="230">
        <v>28.647925006879721</v>
      </c>
      <c r="I20" s="230">
        <v>28.044781591178431</v>
      </c>
      <c r="J20" s="230">
        <v>24.000279497179491</v>
      </c>
      <c r="K20" s="230">
        <v>17.144344276355891</v>
      </c>
      <c r="L20" s="230">
        <v>40.772767347431397</v>
      </c>
      <c r="M20" s="230">
        <v>29.027427808474972</v>
      </c>
      <c r="N20" s="230">
        <v>15.618665106400989</v>
      </c>
      <c r="O20" s="230">
        <v>13.87510707143737</v>
      </c>
      <c r="P20" s="230">
        <v>14.57536095868436</v>
      </c>
      <c r="Q20" s="230">
        <v>14.006737205729079</v>
      </c>
      <c r="R20" s="230">
        <v>15.05222985973997</v>
      </c>
      <c r="S20" s="230">
        <v>10.58112260104482</v>
      </c>
      <c r="T20" s="230">
        <v>16.946272415378729</v>
      </c>
      <c r="U20" s="230">
        <v>21.86363883373896</v>
      </c>
      <c r="V20" s="230">
        <v>19.099672412971209</v>
      </c>
      <c r="W20" s="230">
        <v>21.185107343662199</v>
      </c>
      <c r="X20" s="230">
        <v>19.090772958703461</v>
      </c>
      <c r="Y20" s="230">
        <v>19.583384967473268</v>
      </c>
      <c r="DA20" s="71" t="s">
        <v>170</v>
      </c>
    </row>
    <row r="21" spans="1:105" ht="12" customHeight="1" x14ac:dyDescent="0.25">
      <c r="A21" s="18" t="s">
        <v>40</v>
      </c>
      <c r="B21" s="230">
        <v>51.132293634727993</v>
      </c>
      <c r="C21" s="230">
        <v>61.878398616681586</v>
      </c>
      <c r="D21" s="230">
        <v>57.099673658742788</v>
      </c>
      <c r="E21" s="230">
        <v>63.849342876070153</v>
      </c>
      <c r="F21" s="230">
        <v>64.371761470655059</v>
      </c>
      <c r="G21" s="230">
        <v>69.889983138852173</v>
      </c>
      <c r="H21" s="230">
        <v>74.740653580455984</v>
      </c>
      <c r="I21" s="230">
        <v>73.357971401267562</v>
      </c>
      <c r="J21" s="230">
        <v>74.416166184911205</v>
      </c>
      <c r="K21" s="230">
        <v>63.223356978773808</v>
      </c>
      <c r="L21" s="230">
        <v>62.641518857824643</v>
      </c>
      <c r="M21" s="230">
        <v>71.418216603143549</v>
      </c>
      <c r="N21" s="230">
        <v>69.05546065954546</v>
      </c>
      <c r="O21" s="230">
        <v>85.308051556045683</v>
      </c>
      <c r="P21" s="230">
        <v>90.89614745792737</v>
      </c>
      <c r="Q21" s="230">
        <v>98.713887877557326</v>
      </c>
      <c r="R21" s="230">
        <v>101.8340945496703</v>
      </c>
      <c r="S21" s="230">
        <v>102.8783624043386</v>
      </c>
      <c r="T21" s="230">
        <v>97.296732477256072</v>
      </c>
      <c r="U21" s="230">
        <v>81.088995583950719</v>
      </c>
      <c r="V21" s="230">
        <v>83.363930736600267</v>
      </c>
      <c r="W21" s="230">
        <v>90.305214183157389</v>
      </c>
      <c r="X21" s="230">
        <v>68.043062974332656</v>
      </c>
      <c r="Y21" s="230">
        <v>65.365098159749451</v>
      </c>
      <c r="DA21" s="71" t="s">
        <v>171</v>
      </c>
    </row>
    <row r="22" spans="1:105" ht="12" customHeight="1" x14ac:dyDescent="0.25">
      <c r="A22" s="57" t="s">
        <v>172</v>
      </c>
      <c r="B22" s="261">
        <v>233.2909483241863</v>
      </c>
      <c r="C22" s="261">
        <v>218.26474875253291</v>
      </c>
      <c r="D22" s="261">
        <v>239.3916562275792</v>
      </c>
      <c r="E22" s="261">
        <v>210.83967074204969</v>
      </c>
      <c r="F22" s="261">
        <v>221.1215960738129</v>
      </c>
      <c r="G22" s="261">
        <v>220.575249686093</v>
      </c>
      <c r="H22" s="261">
        <v>211.54264543660071</v>
      </c>
      <c r="I22" s="261">
        <v>201.64989172324519</v>
      </c>
      <c r="J22" s="261">
        <v>189.53192516017469</v>
      </c>
      <c r="K22" s="261">
        <v>151.57176316198851</v>
      </c>
      <c r="L22" s="261">
        <v>213.74255595202581</v>
      </c>
      <c r="M22" s="261">
        <v>199.8448901450889</v>
      </c>
      <c r="N22" s="261">
        <v>125.90803184382131</v>
      </c>
      <c r="O22" s="261">
        <v>134.73564425078811</v>
      </c>
      <c r="P22" s="261">
        <v>143.18514295816919</v>
      </c>
      <c r="Q22" s="261">
        <v>145.88855600842879</v>
      </c>
      <c r="R22" s="261">
        <v>151.16076428340659</v>
      </c>
      <c r="S22" s="261">
        <v>134.1742246574359</v>
      </c>
      <c r="T22" s="261">
        <v>157.46664295515231</v>
      </c>
      <c r="U22" s="261">
        <v>181.1048379908313</v>
      </c>
      <c r="V22" s="261">
        <v>177.79738934701851</v>
      </c>
      <c r="W22" s="261">
        <v>193.4630778692034</v>
      </c>
      <c r="X22" s="261">
        <v>163.86927307590011</v>
      </c>
      <c r="Y22" s="261">
        <v>161.69254420346471</v>
      </c>
      <c r="DA22" s="70" t="s">
        <v>173</v>
      </c>
    </row>
    <row r="23" spans="1:105" ht="12" customHeight="1" x14ac:dyDescent="0.25">
      <c r="A23" s="18" t="s">
        <v>28</v>
      </c>
      <c r="B23" s="230">
        <v>0.37359558421208983</v>
      </c>
      <c r="C23" s="230">
        <v>0.40166961734699541</v>
      </c>
      <c r="D23" s="230">
        <v>0.38505240868852791</v>
      </c>
      <c r="E23" s="230">
        <v>0.38749341921740837</v>
      </c>
      <c r="F23" s="230">
        <v>0.50149172784294715</v>
      </c>
      <c r="G23" s="230">
        <v>0.51373982947608099</v>
      </c>
      <c r="H23" s="230">
        <v>0.52745233831429317</v>
      </c>
      <c r="I23" s="230">
        <v>0.55725929350492587</v>
      </c>
      <c r="J23" s="230">
        <v>0</v>
      </c>
      <c r="K23" s="230">
        <v>0.57553898663749614</v>
      </c>
      <c r="L23" s="230">
        <v>1.080615139641468</v>
      </c>
      <c r="M23" s="230">
        <v>0.55064123212574179</v>
      </c>
      <c r="N23" s="230">
        <v>0</v>
      </c>
      <c r="O23" s="230">
        <v>0.54848484089509564</v>
      </c>
      <c r="P23" s="230">
        <v>1.6810472155851219</v>
      </c>
      <c r="Q23" s="230">
        <v>1.7014870311762571</v>
      </c>
      <c r="R23" s="230">
        <v>0.56686810541410348</v>
      </c>
      <c r="S23" s="230">
        <v>0.57874810266989896</v>
      </c>
      <c r="T23" s="230">
        <v>0</v>
      </c>
      <c r="U23" s="230">
        <v>0</v>
      </c>
      <c r="V23" s="230">
        <v>0</v>
      </c>
      <c r="W23" s="230">
        <v>3.162695911471892</v>
      </c>
      <c r="X23" s="230">
        <v>1.5094412858502111</v>
      </c>
      <c r="Y23" s="230">
        <v>0.50607553458618015</v>
      </c>
      <c r="DA23" s="71" t="s">
        <v>174</v>
      </c>
    </row>
    <row r="24" spans="1:105" ht="12" customHeight="1" x14ac:dyDescent="0.25">
      <c r="A24" s="18" t="s">
        <v>42</v>
      </c>
      <c r="B24" s="230">
        <v>105.6725709369728</v>
      </c>
      <c r="C24" s="230">
        <v>87.477300085475989</v>
      </c>
      <c r="D24" s="230">
        <v>101.473688735758</v>
      </c>
      <c r="E24" s="230">
        <v>102.17351676644761</v>
      </c>
      <c r="F24" s="230">
        <v>109.87153912251389</v>
      </c>
      <c r="G24" s="230">
        <v>110.57128116872521</v>
      </c>
      <c r="H24" s="230">
        <v>103.5731728283027</v>
      </c>
      <c r="I24" s="230">
        <v>96.574978503475037</v>
      </c>
      <c r="J24" s="230">
        <v>94.475494411458499</v>
      </c>
      <c r="K24" s="230">
        <v>79.779277730488687</v>
      </c>
      <c r="L24" s="230">
        <v>95.875150472617975</v>
      </c>
      <c r="M24" s="230">
        <v>99.374204642708463</v>
      </c>
      <c r="N24" s="230">
        <v>14.696216681100401</v>
      </c>
      <c r="O24" s="230">
        <v>21.694411006186879</v>
      </c>
      <c r="P24" s="230">
        <v>22.39415305246062</v>
      </c>
      <c r="Q24" s="230">
        <v>20.99458297507292</v>
      </c>
      <c r="R24" s="230">
        <v>24.493637145324151</v>
      </c>
      <c r="S24" s="230">
        <v>23.79380911439031</v>
      </c>
      <c r="T24" s="230">
        <v>27.29294926914368</v>
      </c>
      <c r="U24" s="230">
        <v>26.593121238189219</v>
      </c>
      <c r="V24" s="230">
        <v>27.29294926913866</v>
      </c>
      <c r="W24" s="230">
        <v>25.893293207231491</v>
      </c>
      <c r="X24" s="230">
        <v>24.493637145322491</v>
      </c>
      <c r="Y24" s="230">
        <v>25.193465176283329</v>
      </c>
      <c r="DA24" s="71" t="s">
        <v>175</v>
      </c>
    </row>
    <row r="25" spans="1:105" ht="12" customHeight="1" x14ac:dyDescent="0.25">
      <c r="A25" s="18" t="s">
        <v>32</v>
      </c>
      <c r="B25" s="230">
        <v>7.1248916830513167</v>
      </c>
      <c r="C25" s="230">
        <v>9.4969292144948803</v>
      </c>
      <c r="D25" s="230">
        <v>12.297149735294671</v>
      </c>
      <c r="E25" s="230">
        <v>11.360194493448381</v>
      </c>
      <c r="F25" s="230">
        <v>12.60795279823386</v>
      </c>
      <c r="G25" s="230">
        <v>12.44053904036943</v>
      </c>
      <c r="H25" s="230">
        <v>14.892865499845369</v>
      </c>
      <c r="I25" s="230">
        <v>10.93363086617167</v>
      </c>
      <c r="J25" s="230">
        <v>9.828028403105785</v>
      </c>
      <c r="K25" s="230">
        <v>8.1198511443159589</v>
      </c>
      <c r="L25" s="230">
        <v>6.957487673993322</v>
      </c>
      <c r="M25" s="230">
        <v>6.916600331600959</v>
      </c>
      <c r="N25" s="230">
        <v>8.5896736220253853</v>
      </c>
      <c r="O25" s="230">
        <v>6.3223082782762381</v>
      </c>
      <c r="P25" s="230">
        <v>6.4628135385288257</v>
      </c>
      <c r="Q25" s="230">
        <v>5.2839709594451021</v>
      </c>
      <c r="R25" s="230">
        <v>1.3210092472349391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20.70230099934026</v>
      </c>
      <c r="C26" s="230">
        <v>25.288485684490141</v>
      </c>
      <c r="D26" s="230">
        <v>21.057306455109611</v>
      </c>
      <c r="E26" s="230">
        <v>22.247866422169452</v>
      </c>
      <c r="F26" s="230">
        <v>21.933142923323111</v>
      </c>
      <c r="G26" s="230">
        <v>22.032827925703341</v>
      </c>
      <c r="H26" s="230">
        <v>22.882749056270669</v>
      </c>
      <c r="I26" s="230">
        <v>23.310633279594558</v>
      </c>
      <c r="J26" s="230">
        <v>22.98434056951254</v>
      </c>
      <c r="K26" s="230">
        <v>17.607172482505209</v>
      </c>
      <c r="L26" s="230">
        <v>18.974886811069972</v>
      </c>
      <c r="M26" s="230">
        <v>20.994539560441162</v>
      </c>
      <c r="N26" s="230">
        <v>27.50814848798797</v>
      </c>
      <c r="O26" s="230">
        <v>29.306420416459289</v>
      </c>
      <c r="P26" s="230">
        <v>32.556264407725472</v>
      </c>
      <c r="Q26" s="230">
        <v>33.336864762610404</v>
      </c>
      <c r="R26" s="230">
        <v>35.707690414709703</v>
      </c>
      <c r="S26" s="230">
        <v>37.156105722513821</v>
      </c>
      <c r="T26" s="230">
        <v>40.801746265604407</v>
      </c>
      <c r="U26" s="230">
        <v>70.702779847097233</v>
      </c>
      <c r="V26" s="230">
        <v>75.084602632660534</v>
      </c>
      <c r="W26" s="230">
        <v>79.533497819302312</v>
      </c>
      <c r="X26" s="230">
        <v>66.187093098234328</v>
      </c>
      <c r="Y26" s="230">
        <v>66.150582473976712</v>
      </c>
      <c r="DA26" s="71" t="s">
        <v>177</v>
      </c>
    </row>
    <row r="27" spans="1:105" ht="12" customHeight="1" x14ac:dyDescent="0.25">
      <c r="A27" s="18" t="s">
        <v>36</v>
      </c>
      <c r="B27" s="230">
        <v>99.417589120609833</v>
      </c>
      <c r="C27" s="230">
        <v>95.600364150724914</v>
      </c>
      <c r="D27" s="230">
        <v>104.1784588927284</v>
      </c>
      <c r="E27" s="230">
        <v>74.670599640766881</v>
      </c>
      <c r="F27" s="230">
        <v>76.207469501899112</v>
      </c>
      <c r="G27" s="230">
        <v>75.016861721818998</v>
      </c>
      <c r="H27" s="230">
        <v>69.666405713867618</v>
      </c>
      <c r="I27" s="230">
        <v>70.27338978049896</v>
      </c>
      <c r="J27" s="230">
        <v>62.244061776097887</v>
      </c>
      <c r="K27" s="230">
        <v>45.489922818041123</v>
      </c>
      <c r="L27" s="230">
        <v>90.85441585470312</v>
      </c>
      <c r="M27" s="230">
        <v>72.008904378212591</v>
      </c>
      <c r="N27" s="230">
        <v>75.113993052707585</v>
      </c>
      <c r="O27" s="230">
        <v>76.864019708970545</v>
      </c>
      <c r="P27" s="230">
        <v>80.09086474386919</v>
      </c>
      <c r="Q27" s="230">
        <v>84.571650280124146</v>
      </c>
      <c r="R27" s="230">
        <v>89.071559370723719</v>
      </c>
      <c r="S27" s="230">
        <v>72.645561717861895</v>
      </c>
      <c r="T27" s="230">
        <v>89.371947420404155</v>
      </c>
      <c r="U27" s="230">
        <v>83.80893690554484</v>
      </c>
      <c r="V27" s="230">
        <v>75.419837445219258</v>
      </c>
      <c r="W27" s="230">
        <v>84.873590931197725</v>
      </c>
      <c r="X27" s="230">
        <v>71.679101546493115</v>
      </c>
      <c r="Y27" s="230">
        <v>69.842421018618495</v>
      </c>
      <c r="DA27" s="71" t="s">
        <v>178</v>
      </c>
    </row>
    <row r="28" spans="1:105" ht="12" customHeight="1" x14ac:dyDescent="0.25">
      <c r="A28" s="57" t="s">
        <v>179</v>
      </c>
      <c r="B28" s="261">
        <v>115.92321631570719</v>
      </c>
      <c r="C28" s="261">
        <v>122.5783694401679</v>
      </c>
      <c r="D28" s="261">
        <v>124.5557565271401</v>
      </c>
      <c r="E28" s="261">
        <v>116.7643373353314</v>
      </c>
      <c r="F28" s="261">
        <v>118.8951197044257</v>
      </c>
      <c r="G28" s="261">
        <v>125.3552849062138</v>
      </c>
      <c r="H28" s="261">
        <v>126.5098205141559</v>
      </c>
      <c r="I28" s="261">
        <v>122.8217917206667</v>
      </c>
      <c r="J28" s="261">
        <v>121.6062798362269</v>
      </c>
      <c r="K28" s="261">
        <v>99.738529697535682</v>
      </c>
      <c r="L28" s="261">
        <v>119.64961475612159</v>
      </c>
      <c r="M28" s="261">
        <v>117.8558914990591</v>
      </c>
      <c r="N28" s="261">
        <v>104.5493099222379</v>
      </c>
      <c r="O28" s="261">
        <v>118.0358160798982</v>
      </c>
      <c r="P28" s="261">
        <v>126.4054845926254</v>
      </c>
      <c r="Q28" s="261">
        <v>133.818489662411</v>
      </c>
      <c r="R28" s="261">
        <v>138.45486403440299</v>
      </c>
      <c r="S28" s="261">
        <v>136.0266284327723</v>
      </c>
      <c r="T28" s="261">
        <v>135.279748645094</v>
      </c>
      <c r="U28" s="261">
        <v>118.477218154607</v>
      </c>
      <c r="V28" s="261">
        <v>118.1663932792699</v>
      </c>
      <c r="W28" s="261">
        <v>128.30596874540481</v>
      </c>
      <c r="X28" s="261">
        <v>100.6081579187623</v>
      </c>
      <c r="Y28" s="261">
        <v>99.256323051397302</v>
      </c>
      <c r="DA28" s="70" t="s">
        <v>180</v>
      </c>
    </row>
    <row r="29" spans="1:105" ht="12" customHeight="1" x14ac:dyDescent="0.25">
      <c r="A29" s="60" t="s">
        <v>181</v>
      </c>
      <c r="B29" s="262">
        <v>55.742167873095717</v>
      </c>
      <c r="C29" s="262">
        <v>56.705707712801143</v>
      </c>
      <c r="D29" s="262">
        <v>59.459248376106267</v>
      </c>
      <c r="E29" s="262">
        <v>55.630241612545348</v>
      </c>
      <c r="F29" s="262">
        <v>56.533421876542263</v>
      </c>
      <c r="G29" s="262">
        <v>62.53702203726688</v>
      </c>
      <c r="H29" s="262">
        <v>62.615836288682047</v>
      </c>
      <c r="I29" s="262">
        <v>58.755914609042222</v>
      </c>
      <c r="J29" s="262">
        <v>61.629895523321728</v>
      </c>
      <c r="K29" s="262">
        <v>50.169480682773873</v>
      </c>
      <c r="L29" s="262">
        <v>58.764980617690547</v>
      </c>
      <c r="M29" s="262">
        <v>53.15410967614735</v>
      </c>
      <c r="N29" s="262">
        <v>48.871834535790647</v>
      </c>
      <c r="O29" s="262">
        <v>47.634437408441407</v>
      </c>
      <c r="P29" s="262">
        <v>50.778458937018073</v>
      </c>
      <c r="Q29" s="262">
        <v>51.816372722325632</v>
      </c>
      <c r="R29" s="262">
        <v>53.932517370920401</v>
      </c>
      <c r="S29" s="262">
        <v>57.000646548200208</v>
      </c>
      <c r="T29" s="262">
        <v>52.173968795120523</v>
      </c>
      <c r="U29" s="262">
        <v>27.471589247727991</v>
      </c>
      <c r="V29" s="262">
        <v>25.20311773912103</v>
      </c>
      <c r="W29" s="262">
        <v>25.99876604050521</v>
      </c>
      <c r="X29" s="262">
        <v>22.819232599925211</v>
      </c>
      <c r="Y29" s="262">
        <v>24.50776890103981</v>
      </c>
      <c r="DA29" s="72" t="s">
        <v>182</v>
      </c>
    </row>
    <row r="30" spans="1:105" ht="12" customHeight="1" x14ac:dyDescent="0.25">
      <c r="A30" s="59" t="s">
        <v>31</v>
      </c>
      <c r="B30" s="230">
        <v>35.153710723254257</v>
      </c>
      <c r="C30" s="230">
        <v>37.434837944697477</v>
      </c>
      <c r="D30" s="230">
        <v>37.734627174111829</v>
      </c>
      <c r="E30" s="230">
        <v>38.255044374006111</v>
      </c>
      <c r="F30" s="230">
        <v>39.458371785908113</v>
      </c>
      <c r="G30" s="230">
        <v>46.805222047030412</v>
      </c>
      <c r="H30" s="230">
        <v>47.728389697665577</v>
      </c>
      <c r="I30" s="230">
        <v>45.042838695583278</v>
      </c>
      <c r="J30" s="230">
        <v>49.198518039811411</v>
      </c>
      <c r="K30" s="230">
        <v>41.16893599009407</v>
      </c>
      <c r="L30" s="230">
        <v>43.874162889737512</v>
      </c>
      <c r="M30" s="230">
        <v>41.642739991845197</v>
      </c>
      <c r="N30" s="230">
        <v>41.141820455668523</v>
      </c>
      <c r="O30" s="230">
        <v>41.032309528758063</v>
      </c>
      <c r="P30" s="230">
        <v>43.467784442204042</v>
      </c>
      <c r="Q30" s="230">
        <v>45.113493818624377</v>
      </c>
      <c r="R30" s="230">
        <v>47.800038382515083</v>
      </c>
      <c r="S30" s="230">
        <v>51.437591937319269</v>
      </c>
      <c r="T30" s="230">
        <v>44.632300419268418</v>
      </c>
      <c r="U30" s="230">
        <v>3.0366648194867172</v>
      </c>
      <c r="V30" s="230">
        <v>3.058358123315565</v>
      </c>
      <c r="W30" s="230">
        <v>3.040523444147615</v>
      </c>
      <c r="X30" s="230">
        <v>2.2508708176710832</v>
      </c>
      <c r="Y30" s="230">
        <v>2.8576977964178591</v>
      </c>
      <c r="DA30" s="71" t="s">
        <v>183</v>
      </c>
    </row>
    <row r="31" spans="1:105" ht="12" customHeight="1" x14ac:dyDescent="0.25">
      <c r="A31" s="59" t="s">
        <v>159</v>
      </c>
      <c r="B31" s="230">
        <v>2.7423192659393858</v>
      </c>
      <c r="C31" s="230">
        <v>2.303912944681187</v>
      </c>
      <c r="D31" s="230">
        <v>2.291247149429255</v>
      </c>
      <c r="E31" s="230">
        <v>2.5226298889369581</v>
      </c>
      <c r="F31" s="230">
        <v>1.222141036099061</v>
      </c>
      <c r="G31" s="230">
        <v>1.65351719799235</v>
      </c>
      <c r="H31" s="230">
        <v>1.6078652382127609</v>
      </c>
      <c r="I31" s="230">
        <v>1.7779099998408789</v>
      </c>
      <c r="J31" s="230">
        <v>2.2344589531970942</v>
      </c>
      <c r="K31" s="230">
        <v>1.398537788332038</v>
      </c>
      <c r="L31" s="230">
        <v>3.5795350884850672</v>
      </c>
      <c r="M31" s="230">
        <v>1.3182490591193801</v>
      </c>
      <c r="N31" s="230">
        <v>1.6782000822143299</v>
      </c>
      <c r="O31" s="230">
        <v>1.294448045211815</v>
      </c>
      <c r="P31" s="230">
        <v>1.4026146966708739</v>
      </c>
      <c r="Q31" s="230">
        <v>1.389379335323971</v>
      </c>
      <c r="R31" s="230">
        <v>0.93875833339111781</v>
      </c>
      <c r="S31" s="230">
        <v>1.405875769990574</v>
      </c>
      <c r="T31" s="230">
        <v>0.93344543101876964</v>
      </c>
      <c r="U31" s="230">
        <v>3.7347056007194799</v>
      </c>
      <c r="V31" s="230">
        <v>0.94043487686978244</v>
      </c>
      <c r="W31" s="230">
        <v>0.46761586668832472</v>
      </c>
      <c r="X31" s="230">
        <v>0.41543237940154631</v>
      </c>
      <c r="Y31" s="230">
        <v>0.43917447482279037</v>
      </c>
      <c r="DA31" s="71" t="s">
        <v>184</v>
      </c>
    </row>
    <row r="32" spans="1:105" ht="12" customHeight="1" x14ac:dyDescent="0.25">
      <c r="A32" s="59" t="s">
        <v>32</v>
      </c>
      <c r="B32" s="230">
        <v>4.5693362185277007</v>
      </c>
      <c r="C32" s="230">
        <v>4.6322284326738261</v>
      </c>
      <c r="D32" s="230">
        <v>7.1647131412424283</v>
      </c>
      <c r="E32" s="230">
        <v>5.0204638179560739</v>
      </c>
      <c r="F32" s="230">
        <v>5.7865196485221171</v>
      </c>
      <c r="G32" s="230">
        <v>5.0804850849248604</v>
      </c>
      <c r="H32" s="230">
        <v>5.2354149973594604</v>
      </c>
      <c r="I32" s="230">
        <v>3.810702366695419</v>
      </c>
      <c r="J32" s="230">
        <v>3.054202060927182</v>
      </c>
      <c r="K32" s="230">
        <v>2.399312308984459</v>
      </c>
      <c r="L32" s="230">
        <v>3.03474367865859</v>
      </c>
      <c r="M32" s="230">
        <v>2.5259355858944619</v>
      </c>
      <c r="N32" s="230">
        <v>1.44006214294055</v>
      </c>
      <c r="O32" s="230">
        <v>0.94184635223534141</v>
      </c>
      <c r="P32" s="230">
        <v>0.97856461145676377</v>
      </c>
      <c r="Q32" s="230">
        <v>0.72697487994274079</v>
      </c>
      <c r="R32" s="230">
        <v>0.18528744124061289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13.27680166537437</v>
      </c>
      <c r="C33" s="230">
        <v>12.33472839074865</v>
      </c>
      <c r="D33" s="230">
        <v>12.26866091132276</v>
      </c>
      <c r="E33" s="230">
        <v>9.8321035316462115</v>
      </c>
      <c r="F33" s="230">
        <v>10.066389406012981</v>
      </c>
      <c r="G33" s="230">
        <v>8.9977977073192612</v>
      </c>
      <c r="H33" s="230">
        <v>8.0441663554442453</v>
      </c>
      <c r="I33" s="230">
        <v>8.1244635469226516</v>
      </c>
      <c r="J33" s="230">
        <v>7.1427164693860421</v>
      </c>
      <c r="K33" s="230">
        <v>5.2026945953633046</v>
      </c>
      <c r="L33" s="230">
        <v>8.2765389608093898</v>
      </c>
      <c r="M33" s="230">
        <v>7.6671850392883032</v>
      </c>
      <c r="N33" s="230">
        <v>4.6117518549672454</v>
      </c>
      <c r="O33" s="230">
        <v>4.3658334822362006</v>
      </c>
      <c r="P33" s="230">
        <v>4.9294951866863981</v>
      </c>
      <c r="Q33" s="230">
        <v>4.5865246884345368</v>
      </c>
      <c r="R33" s="230">
        <v>5.0084332137735954</v>
      </c>
      <c r="S33" s="230">
        <v>4.157178840890368</v>
      </c>
      <c r="T33" s="230">
        <v>6.6082229448333321</v>
      </c>
      <c r="U33" s="230">
        <v>20.700218827521791</v>
      </c>
      <c r="V33" s="230">
        <v>21.204324738935689</v>
      </c>
      <c r="W33" s="230">
        <v>22.49062672966927</v>
      </c>
      <c r="X33" s="230">
        <v>20.152929402852589</v>
      </c>
      <c r="Y33" s="230">
        <v>21.210896629799169</v>
      </c>
      <c r="DA33" s="71" t="s">
        <v>186</v>
      </c>
    </row>
    <row r="34" spans="1:105" ht="12" customHeight="1" x14ac:dyDescent="0.25">
      <c r="A34" s="60" t="s">
        <v>187</v>
      </c>
      <c r="B34" s="262">
        <v>60.181048442611427</v>
      </c>
      <c r="C34" s="262">
        <v>65.872661727366761</v>
      </c>
      <c r="D34" s="262">
        <v>65.096508151033873</v>
      </c>
      <c r="E34" s="262">
        <v>61.1340957227861</v>
      </c>
      <c r="F34" s="262">
        <v>62.36169782788339</v>
      </c>
      <c r="G34" s="262">
        <v>62.818262868946917</v>
      </c>
      <c r="H34" s="262">
        <v>63.893984225473851</v>
      </c>
      <c r="I34" s="262">
        <v>64.065877111624502</v>
      </c>
      <c r="J34" s="262">
        <v>59.976384312905147</v>
      </c>
      <c r="K34" s="262">
        <v>49.569049014761809</v>
      </c>
      <c r="L34" s="262">
        <v>60.884634138431011</v>
      </c>
      <c r="M34" s="262">
        <v>64.701781822911798</v>
      </c>
      <c r="N34" s="262">
        <v>55.677475386447263</v>
      </c>
      <c r="O34" s="262">
        <v>70.40137867145674</v>
      </c>
      <c r="P34" s="262">
        <v>75.627025655607369</v>
      </c>
      <c r="Q34" s="262">
        <v>82.002116940085358</v>
      </c>
      <c r="R34" s="262">
        <v>84.522346663482594</v>
      </c>
      <c r="S34" s="262">
        <v>79.025981884572076</v>
      </c>
      <c r="T34" s="262">
        <v>83.105779849973473</v>
      </c>
      <c r="U34" s="262">
        <v>91.005628906878997</v>
      </c>
      <c r="V34" s="262">
        <v>92.963275540148871</v>
      </c>
      <c r="W34" s="262">
        <v>102.30720270489959</v>
      </c>
      <c r="X34" s="262">
        <v>77.788925318837045</v>
      </c>
      <c r="Y34" s="262">
        <v>74.748554150357492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94.823091893671844</v>
      </c>
      <c r="C35" s="261">
        <f t="shared" si="0"/>
        <v>98.990272968210647</v>
      </c>
      <c r="D35" s="261">
        <f t="shared" si="0"/>
        <v>101.52017527308475</v>
      </c>
      <c r="E35" s="261">
        <f t="shared" si="0"/>
        <v>94.637764239747156</v>
      </c>
      <c r="F35" s="261">
        <f t="shared" si="0"/>
        <v>96.635168091974563</v>
      </c>
      <c r="G35" s="261">
        <f t="shared" si="0"/>
        <v>101.64366692685783</v>
      </c>
      <c r="H35" s="261">
        <f t="shared" si="0"/>
        <v>102.50228645410559</v>
      </c>
      <c r="I35" s="261">
        <f t="shared" si="0"/>
        <v>117.81244733967188</v>
      </c>
      <c r="J35" s="261">
        <f t="shared" si="0"/>
        <v>114.64186323954839</v>
      </c>
      <c r="K35" s="261">
        <f t="shared" si="0"/>
        <v>104.04382850813877</v>
      </c>
      <c r="L35" s="261">
        <f t="shared" si="0"/>
        <v>120.58547335193239</v>
      </c>
      <c r="M35" s="261">
        <f t="shared" si="0"/>
        <v>116.59976154613577</v>
      </c>
      <c r="N35" s="261">
        <f t="shared" si="0"/>
        <v>108.20939506840875</v>
      </c>
      <c r="O35" s="261">
        <f t="shared" si="0"/>
        <v>114.90611615460082</v>
      </c>
      <c r="P35" s="261">
        <f t="shared" si="0"/>
        <v>158.46180237293319</v>
      </c>
      <c r="Q35" s="261">
        <f t="shared" si="0"/>
        <v>166.82340715809414</v>
      </c>
      <c r="R35" s="261">
        <f t="shared" si="0"/>
        <v>171.05787809195957</v>
      </c>
      <c r="S35" s="261">
        <f t="shared" si="0"/>
        <v>162.99604743450371</v>
      </c>
      <c r="T35" s="261">
        <f t="shared" si="0"/>
        <v>161.57336799541596</v>
      </c>
      <c r="U35" s="261">
        <f t="shared" si="0"/>
        <v>148.71460343969821</v>
      </c>
      <c r="V35" s="261">
        <f t="shared" si="0"/>
        <v>142.27966828484614</v>
      </c>
      <c r="W35" s="261">
        <f t="shared" si="0"/>
        <v>157.39141592223987</v>
      </c>
      <c r="X35" s="261">
        <f t="shared" si="0"/>
        <v>137.09337737605028</v>
      </c>
      <c r="Y35" s="261">
        <f t="shared" si="0"/>
        <v>137.1019443004885</v>
      </c>
      <c r="DA35" s="70"/>
    </row>
    <row r="36" spans="1:105" ht="12" customHeight="1" x14ac:dyDescent="0.25">
      <c r="A36" s="60" t="s">
        <v>190</v>
      </c>
      <c r="B36" s="262">
        <v>31.528262378264699</v>
      </c>
      <c r="C36" s="262">
        <v>32.12418652647554</v>
      </c>
      <c r="D36" s="262">
        <v>32.937497049210307</v>
      </c>
      <c r="E36" s="262">
        <v>31.43532526062349</v>
      </c>
      <c r="F36" s="262">
        <v>31.704576393480721</v>
      </c>
      <c r="G36" s="262">
        <v>35.632822545205102</v>
      </c>
      <c r="H36" s="262">
        <v>35.694378948066202</v>
      </c>
      <c r="I36" s="262">
        <v>33.73388075328689</v>
      </c>
      <c r="J36" s="262">
        <v>35.75213377315503</v>
      </c>
      <c r="K36" s="262">
        <v>29.144177386075519</v>
      </c>
      <c r="L36" s="262">
        <v>33.893199713017793</v>
      </c>
      <c r="M36" s="262">
        <v>30.68218576193723</v>
      </c>
      <c r="N36" s="262">
        <v>28.614399407837201</v>
      </c>
      <c r="O36" s="262">
        <v>27.931504921540508</v>
      </c>
      <c r="P36" s="262">
        <v>29.78049427420461</v>
      </c>
      <c r="Q36" s="262">
        <v>30.4423524305702</v>
      </c>
      <c r="R36" s="262">
        <v>31.78636466927291</v>
      </c>
      <c r="S36" s="262">
        <v>33.627988384685978</v>
      </c>
      <c r="T36" s="262">
        <v>30.780451150526101</v>
      </c>
      <c r="U36" s="262">
        <v>16.207084306496</v>
      </c>
      <c r="V36" s="262">
        <v>14.868781354477379</v>
      </c>
      <c r="W36" s="262">
        <v>15.33818044830376</v>
      </c>
      <c r="X36" s="262">
        <v>13.462389205863531</v>
      </c>
      <c r="Y36" s="262">
        <v>14.458554733091139</v>
      </c>
      <c r="DA36" s="72" t="s">
        <v>191</v>
      </c>
    </row>
    <row r="37" spans="1:105" ht="12" customHeight="1" x14ac:dyDescent="0.25">
      <c r="A37" s="59" t="s">
        <v>31</v>
      </c>
      <c r="B37" s="230">
        <v>21.65866885643489</v>
      </c>
      <c r="C37" s="230">
        <v>23.09359261851316</v>
      </c>
      <c r="D37" s="230">
        <v>23.766999087349209</v>
      </c>
      <c r="E37" s="230">
        <v>23.761411631509539</v>
      </c>
      <c r="F37" s="230">
        <v>24.651967070374909</v>
      </c>
      <c r="G37" s="230">
        <v>29.02719620526614</v>
      </c>
      <c r="H37" s="230">
        <v>29.690183343200509</v>
      </c>
      <c r="I37" s="230">
        <v>27.654270269162279</v>
      </c>
      <c r="J37" s="230">
        <v>30.028701231331759</v>
      </c>
      <c r="K37" s="230">
        <v>25.11682110690689</v>
      </c>
      <c r="L37" s="230">
        <v>26.682746148919868</v>
      </c>
      <c r="M37" s="230">
        <v>25.23674430344176</v>
      </c>
      <c r="N37" s="230">
        <v>24.819829061700531</v>
      </c>
      <c r="O37" s="230">
        <v>24.545524881347269</v>
      </c>
      <c r="P37" s="230">
        <v>25.99387254179333</v>
      </c>
      <c r="Q37" s="230">
        <v>26.88152407742017</v>
      </c>
      <c r="R37" s="230">
        <v>28.269167605842391</v>
      </c>
      <c r="S37" s="230">
        <v>30.34601971999923</v>
      </c>
      <c r="T37" s="230">
        <v>26.33118343336341</v>
      </c>
      <c r="U37" s="230">
        <v>1.791504754100165</v>
      </c>
      <c r="V37" s="230">
        <v>1.804302892601368</v>
      </c>
      <c r="W37" s="230">
        <v>1.7937811806520609</v>
      </c>
      <c r="X37" s="230">
        <v>1.327919283302617</v>
      </c>
      <c r="Y37" s="230">
        <v>1.685921724126773</v>
      </c>
      <c r="DA37" s="71" t="s">
        <v>192</v>
      </c>
    </row>
    <row r="38" spans="1:105" ht="12" customHeight="1" x14ac:dyDescent="0.25">
      <c r="A38" s="59" t="s">
        <v>159</v>
      </c>
      <c r="B38" s="230">
        <v>1.689579383160619</v>
      </c>
      <c r="C38" s="230">
        <v>1.4212864244687551</v>
      </c>
      <c r="D38" s="230">
        <v>1.4431325545661311</v>
      </c>
      <c r="E38" s="230">
        <v>1.5668847903809959</v>
      </c>
      <c r="F38" s="230">
        <v>0.76354343105530065</v>
      </c>
      <c r="G38" s="230">
        <v>1.0254618189115301</v>
      </c>
      <c r="H38" s="230">
        <v>1.000197450952981</v>
      </c>
      <c r="I38" s="230">
        <v>1.091556506510035</v>
      </c>
      <c r="J38" s="230">
        <v>1.3638195415750991</v>
      </c>
      <c r="K38" s="230">
        <v>0.85323612563698803</v>
      </c>
      <c r="L38" s="230">
        <v>2.1769492522793961</v>
      </c>
      <c r="M38" s="230">
        <v>0.79889830591750943</v>
      </c>
      <c r="N38" s="230">
        <v>1.012416045536277</v>
      </c>
      <c r="O38" s="230">
        <v>0.7743387361388826</v>
      </c>
      <c r="P38" s="230">
        <v>0.83876802368398162</v>
      </c>
      <c r="Q38" s="230">
        <v>0.82788165787688517</v>
      </c>
      <c r="R38" s="230">
        <v>0.5551860953677008</v>
      </c>
      <c r="S38" s="230">
        <v>0.82940768090370398</v>
      </c>
      <c r="T38" s="230">
        <v>0.55069361512406401</v>
      </c>
      <c r="U38" s="230">
        <v>2.203319508929007</v>
      </c>
      <c r="V38" s="230">
        <v>0.55481709473572938</v>
      </c>
      <c r="W38" s="230">
        <v>0.27587372926011772</v>
      </c>
      <c r="X38" s="230">
        <v>0.2450876625991317</v>
      </c>
      <c r="Y38" s="230">
        <v>0.25909450212468987</v>
      </c>
      <c r="DA38" s="71" t="s">
        <v>193</v>
      </c>
    </row>
    <row r="39" spans="1:105" ht="12" customHeight="1" x14ac:dyDescent="0.25">
      <c r="A39" s="59" t="s">
        <v>35</v>
      </c>
      <c r="B39" s="230">
        <v>8.1800141386691916</v>
      </c>
      <c r="C39" s="230">
        <v>7.6093074834936232</v>
      </c>
      <c r="D39" s="230">
        <v>7.7273654072949807</v>
      </c>
      <c r="E39" s="230">
        <v>6.1070288387329557</v>
      </c>
      <c r="F39" s="230">
        <v>6.2890658920505098</v>
      </c>
      <c r="G39" s="230">
        <v>5.58016452102743</v>
      </c>
      <c r="H39" s="230">
        <v>5.003998153912705</v>
      </c>
      <c r="I39" s="230">
        <v>4.988053977614574</v>
      </c>
      <c r="J39" s="230">
        <v>4.3596130002481761</v>
      </c>
      <c r="K39" s="230">
        <v>3.1741201535316361</v>
      </c>
      <c r="L39" s="230">
        <v>5.0335043118185228</v>
      </c>
      <c r="M39" s="230">
        <v>4.6465431525779666</v>
      </c>
      <c r="N39" s="230">
        <v>2.7821543006003941</v>
      </c>
      <c r="O39" s="230">
        <v>2.611641304054356</v>
      </c>
      <c r="P39" s="230">
        <v>2.9478537087272998</v>
      </c>
      <c r="Q39" s="230">
        <v>2.7329466952731472</v>
      </c>
      <c r="R39" s="230">
        <v>2.9620109680628208</v>
      </c>
      <c r="S39" s="230">
        <v>2.4525609837830462</v>
      </c>
      <c r="T39" s="230">
        <v>3.8985741020386229</v>
      </c>
      <c r="U39" s="230">
        <v>12.212260043466831</v>
      </c>
      <c r="V39" s="230">
        <v>12.509661367140289</v>
      </c>
      <c r="W39" s="230">
        <v>13.268525538391581</v>
      </c>
      <c r="X39" s="230">
        <v>11.88938225996178</v>
      </c>
      <c r="Y39" s="230">
        <v>12.513538506839669</v>
      </c>
      <c r="DA39" s="71" t="s">
        <v>194</v>
      </c>
    </row>
    <row r="40" spans="1:105" ht="12" customHeight="1" x14ac:dyDescent="0.25">
      <c r="A40" s="60" t="s">
        <v>195</v>
      </c>
      <c r="B40" s="262">
        <v>26.21648493002721</v>
      </c>
      <c r="C40" s="262">
        <v>26.22916911685568</v>
      </c>
      <c r="D40" s="262">
        <v>27.581911403613489</v>
      </c>
      <c r="E40" s="262">
        <v>25.23012873979026</v>
      </c>
      <c r="F40" s="262">
        <v>25.969568936406969</v>
      </c>
      <c r="G40" s="262">
        <v>27.0528400859206</v>
      </c>
      <c r="H40" s="262">
        <v>27.06166594627722</v>
      </c>
      <c r="I40" s="262">
        <v>44.745009200057837</v>
      </c>
      <c r="J40" s="262">
        <v>42.282673050377262</v>
      </c>
      <c r="K40" s="262">
        <v>44.657991807796712</v>
      </c>
      <c r="L40" s="262">
        <v>49.664348088097661</v>
      </c>
      <c r="M40" s="262">
        <v>46.706363357694883</v>
      </c>
      <c r="N40" s="262">
        <v>46.00617031513741</v>
      </c>
      <c r="O40" s="262">
        <v>44.860511107882793</v>
      </c>
      <c r="P40" s="262">
        <v>83.456107623635901</v>
      </c>
      <c r="Q40" s="262">
        <v>87.51891406099233</v>
      </c>
      <c r="R40" s="262">
        <v>89.284599915455672</v>
      </c>
      <c r="S40" s="262">
        <v>82.746047514288861</v>
      </c>
      <c r="T40" s="262">
        <v>81.763995793407176</v>
      </c>
      <c r="U40" s="262">
        <v>78.818018800364328</v>
      </c>
      <c r="V40" s="262">
        <v>72.566457272488051</v>
      </c>
      <c r="W40" s="262">
        <v>81.69628107832483</v>
      </c>
      <c r="X40" s="262">
        <v>77.738788072648518</v>
      </c>
      <c r="Y40" s="262">
        <v>78.544880814260068</v>
      </c>
      <c r="DA40" s="72" t="s">
        <v>196</v>
      </c>
    </row>
    <row r="41" spans="1:105" ht="12" customHeight="1" x14ac:dyDescent="0.25">
      <c r="A41" s="64" t="s">
        <v>28</v>
      </c>
      <c r="B41" s="229">
        <v>5.2457893613889778E-2</v>
      </c>
      <c r="C41" s="229">
        <v>4.9634864663543887E-2</v>
      </c>
      <c r="D41" s="229">
        <v>5.1401942134825962E-2</v>
      </c>
      <c r="E41" s="229">
        <v>4.8654603903327313E-2</v>
      </c>
      <c r="F41" s="229">
        <v>6.5154512627769015E-2</v>
      </c>
      <c r="G41" s="229">
        <v>6.0733491141613423E-2</v>
      </c>
      <c r="H41" s="229">
        <v>5.7439713667389369E-2</v>
      </c>
      <c r="I41" s="229">
        <v>3.2160804628146668E-2</v>
      </c>
      <c r="J41" s="229">
        <v>0</v>
      </c>
      <c r="K41" s="229">
        <v>2.2991047353655088E-2</v>
      </c>
      <c r="L41" s="229">
        <v>5.8682844512242142E-2</v>
      </c>
      <c r="M41" s="229">
        <v>3.06276454797034E-2</v>
      </c>
      <c r="N41" s="229">
        <v>0</v>
      </c>
      <c r="O41" s="229">
        <v>1.474760112618006E-2</v>
      </c>
      <c r="P41" s="229">
        <v>2.2804175027933079E-2</v>
      </c>
      <c r="Q41" s="229">
        <v>2.1824137262338401E-2</v>
      </c>
      <c r="R41" s="229">
        <v>7.4749564030933786E-3</v>
      </c>
      <c r="S41" s="229">
        <v>6.789719868622218E-3</v>
      </c>
      <c r="T41" s="229">
        <v>0</v>
      </c>
      <c r="U41" s="229">
        <v>0</v>
      </c>
      <c r="V41" s="229">
        <v>0</v>
      </c>
      <c r="W41" s="229">
        <v>9.0179855091178804E-2</v>
      </c>
      <c r="X41" s="229">
        <v>3.7016102002186309E-2</v>
      </c>
      <c r="Y41" s="229">
        <v>1.213079315549671E-2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7.6967156005544082</v>
      </c>
      <c r="C43" s="229">
        <v>9.48390183243637</v>
      </c>
      <c r="D43" s="229">
        <v>8.6458043141956793</v>
      </c>
      <c r="E43" s="229">
        <v>10.86901643377867</v>
      </c>
      <c r="F43" s="229">
        <v>11.1698419862396</v>
      </c>
      <c r="G43" s="229">
        <v>13.549190120871559</v>
      </c>
      <c r="H43" s="229">
        <v>14.785396684542411</v>
      </c>
      <c r="I43" s="229">
        <v>7.4585553396872797</v>
      </c>
      <c r="J43" s="229">
        <v>8.7453208163861778</v>
      </c>
      <c r="K43" s="229">
        <v>5.5656377572992941</v>
      </c>
      <c r="L43" s="229">
        <v>5.4623482216987229</v>
      </c>
      <c r="M43" s="229">
        <v>6.3424140446484838</v>
      </c>
      <c r="N43" s="229">
        <v>5.6715088928341562</v>
      </c>
      <c r="O43" s="229">
        <v>7.4059081985990893</v>
      </c>
      <c r="P43" s="229">
        <v>3.8943419134412092</v>
      </c>
      <c r="Q43" s="229">
        <v>4.2058707400482369</v>
      </c>
      <c r="R43" s="229">
        <v>4.493810564921934</v>
      </c>
      <c r="S43" s="229">
        <v>5.3935459963387249</v>
      </c>
      <c r="T43" s="229">
        <v>4.4815150436506119</v>
      </c>
      <c r="U43" s="229">
        <v>0.28036559533882971</v>
      </c>
      <c r="V43" s="229">
        <v>0.3246633481126282</v>
      </c>
      <c r="W43" s="229">
        <v>0.30658364085098838</v>
      </c>
      <c r="X43" s="229">
        <v>0.18128428304158359</v>
      </c>
      <c r="Y43" s="229">
        <v>0.21363125908185729</v>
      </c>
      <c r="DA43" s="73" t="s">
        <v>199</v>
      </c>
    </row>
    <row r="44" spans="1:105" ht="12" customHeight="1" x14ac:dyDescent="0.25">
      <c r="A44" s="64" t="s">
        <v>159</v>
      </c>
      <c r="B44" s="229">
        <v>0.60041603124117282</v>
      </c>
      <c r="C44" s="229">
        <v>0.58368315177736096</v>
      </c>
      <c r="D44" s="229">
        <v>0.52497337254771104</v>
      </c>
      <c r="E44" s="229">
        <v>0.71672915736643672</v>
      </c>
      <c r="F44" s="229">
        <v>0.34596263455049442</v>
      </c>
      <c r="G44" s="229">
        <v>0.47866066870097468</v>
      </c>
      <c r="H44" s="229">
        <v>0.49808773170121667</v>
      </c>
      <c r="I44" s="229">
        <v>0.29440063075102929</v>
      </c>
      <c r="J44" s="229">
        <v>0.39718798808009609</v>
      </c>
      <c r="K44" s="229">
        <v>0.1890686395592914</v>
      </c>
      <c r="L44" s="229">
        <v>0.44565333757440417</v>
      </c>
      <c r="M44" s="229">
        <v>0.2007764462314606</v>
      </c>
      <c r="N44" s="229">
        <v>0.23134432518583911</v>
      </c>
      <c r="O44" s="229">
        <v>0.2336345065825717</v>
      </c>
      <c r="P44" s="229">
        <v>0.12566228694993151</v>
      </c>
      <c r="Q44" s="229">
        <v>0.12952997869684699</v>
      </c>
      <c r="R44" s="229">
        <v>8.8255203536502749E-2</v>
      </c>
      <c r="S44" s="229">
        <v>0.14741466979679649</v>
      </c>
      <c r="T44" s="229">
        <v>9.3726957881193507E-2</v>
      </c>
      <c r="U44" s="229">
        <v>0.34481347840620918</v>
      </c>
      <c r="V44" s="229">
        <v>9.9832891864026899E-2</v>
      </c>
      <c r="W44" s="229">
        <v>4.7150886208406698E-2</v>
      </c>
      <c r="X44" s="229">
        <v>3.3458766474208923E-2</v>
      </c>
      <c r="Y44" s="229">
        <v>3.2831111858857773E-2</v>
      </c>
      <c r="DA44" s="73" t="s">
        <v>200</v>
      </c>
    </row>
    <row r="45" spans="1:105" ht="12" customHeight="1" x14ac:dyDescent="0.25">
      <c r="A45" s="64" t="s">
        <v>32</v>
      </c>
      <c r="B45" s="229">
        <v>1.000431551428115</v>
      </c>
      <c r="C45" s="229">
        <v>1.173548548167868</v>
      </c>
      <c r="D45" s="229">
        <v>1.641587910772468</v>
      </c>
      <c r="E45" s="229">
        <v>1.4264132909916001</v>
      </c>
      <c r="F45" s="229">
        <v>1.638043010871165</v>
      </c>
      <c r="G45" s="229">
        <v>1.470700390070399</v>
      </c>
      <c r="H45" s="229">
        <v>1.621837401900619</v>
      </c>
      <c r="I45" s="229">
        <v>0.63100673288298004</v>
      </c>
      <c r="J45" s="229">
        <v>0.54290206138449859</v>
      </c>
      <c r="K45" s="229">
        <v>0.32436357309914388</v>
      </c>
      <c r="L45" s="229">
        <v>0.37782662151508828</v>
      </c>
      <c r="M45" s="229">
        <v>0.38471362208614751</v>
      </c>
      <c r="N45" s="229">
        <v>0.19851637967069691</v>
      </c>
      <c r="O45" s="229">
        <v>0.16999354172232681</v>
      </c>
      <c r="P45" s="229">
        <v>8.7671024192029337E-2</v>
      </c>
      <c r="Q45" s="229">
        <v>6.7774896544124164E-2</v>
      </c>
      <c r="R45" s="229">
        <v>1.741937222583894E-2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2.9068842065584879</v>
      </c>
      <c r="C47" s="229">
        <v>3.1249328061855821</v>
      </c>
      <c r="D47" s="229">
        <v>2.8110107182744368</v>
      </c>
      <c r="E47" s="229">
        <v>2.793495514455334</v>
      </c>
      <c r="F47" s="229">
        <v>2.849584864960832</v>
      </c>
      <c r="G47" s="229">
        <v>2.604685256767107</v>
      </c>
      <c r="H47" s="229">
        <v>2.4919380543758458</v>
      </c>
      <c r="I47" s="229">
        <v>1.345313988301907</v>
      </c>
      <c r="J47" s="229">
        <v>1.2696591180799219</v>
      </c>
      <c r="K47" s="229">
        <v>0.70335345772886526</v>
      </c>
      <c r="L47" s="229">
        <v>1.030431919305568</v>
      </c>
      <c r="M47" s="229">
        <v>1.167753660917213</v>
      </c>
      <c r="N47" s="229">
        <v>0.63574220506782253</v>
      </c>
      <c r="O47" s="229">
        <v>0.7879878649567722</v>
      </c>
      <c r="P47" s="229">
        <v>0.44164063027285411</v>
      </c>
      <c r="Q47" s="229">
        <v>0.42759556737394538</v>
      </c>
      <c r="R47" s="229">
        <v>0.47085631834962238</v>
      </c>
      <c r="S47" s="229">
        <v>0.43590561783434989</v>
      </c>
      <c r="T47" s="229">
        <v>0.66352955731321794</v>
      </c>
      <c r="U47" s="229">
        <v>1.9111853036856321</v>
      </c>
      <c r="V47" s="229">
        <v>2.2509682602987851</v>
      </c>
      <c r="W47" s="229">
        <v>2.2677865684852798</v>
      </c>
      <c r="X47" s="229">
        <v>1.623109300321316</v>
      </c>
      <c r="Y47" s="229">
        <v>1.5856507146973839</v>
      </c>
      <c r="DA47" s="73" t="s">
        <v>203</v>
      </c>
    </row>
    <row r="48" spans="1:105" ht="12" customHeight="1" x14ac:dyDescent="0.25">
      <c r="A48" s="64" t="s">
        <v>36</v>
      </c>
      <c r="B48" s="229">
        <v>13.959579646631139</v>
      </c>
      <c r="C48" s="229">
        <v>11.813467913624949</v>
      </c>
      <c r="D48" s="229">
        <v>13.90713314568837</v>
      </c>
      <c r="E48" s="229">
        <v>9.3758197392948937</v>
      </c>
      <c r="F48" s="229">
        <v>9.9009819271571047</v>
      </c>
      <c r="G48" s="229">
        <v>8.8683719763368156</v>
      </c>
      <c r="H48" s="229">
        <v>7.5866919260035344</v>
      </c>
      <c r="I48" s="229">
        <v>4.0556501894718924</v>
      </c>
      <c r="J48" s="229">
        <v>3.4383731976709369</v>
      </c>
      <c r="K48" s="229">
        <v>1.8171852713818579</v>
      </c>
      <c r="L48" s="229">
        <v>4.9338523617400663</v>
      </c>
      <c r="M48" s="229">
        <v>4.0052634383436958</v>
      </c>
      <c r="N48" s="229">
        <v>1.7359632763226449</v>
      </c>
      <c r="O48" s="229">
        <v>2.0667114550929728</v>
      </c>
      <c r="P48" s="229">
        <v>1.086469244185976</v>
      </c>
      <c r="Q48" s="229">
        <v>1.084758961071806</v>
      </c>
      <c r="R48" s="229">
        <v>1.1745342817714619</v>
      </c>
      <c r="S48" s="229">
        <v>0.8522585413024153</v>
      </c>
      <c r="T48" s="229">
        <v>1.453391928915337</v>
      </c>
      <c r="U48" s="229">
        <v>2.2654612573620021</v>
      </c>
      <c r="V48" s="229">
        <v>2.261018295810175</v>
      </c>
      <c r="W48" s="229">
        <v>2.4200518625520782</v>
      </c>
      <c r="X48" s="229">
        <v>1.757790090374775</v>
      </c>
      <c r="Y48" s="229">
        <v>1.674145270722821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2.049818203212973E-2</v>
      </c>
      <c r="H49" s="229">
        <v>2.0274434086204701E-2</v>
      </c>
      <c r="I49" s="229">
        <v>2.0621334183129721E-2</v>
      </c>
      <c r="J49" s="229">
        <v>2.075208145241875E-2</v>
      </c>
      <c r="K49" s="229">
        <v>2.101643074318579E-2</v>
      </c>
      <c r="L49" s="229">
        <v>2.0395751636156569E-2</v>
      </c>
      <c r="M49" s="229">
        <v>2.0330468911406E-2</v>
      </c>
      <c r="N49" s="229">
        <v>1.9635710328259781E-2</v>
      </c>
      <c r="O49" s="229">
        <v>2.0099210976959998E-2</v>
      </c>
      <c r="P49" s="229">
        <v>2.0527225039582288E-2</v>
      </c>
      <c r="Q49" s="229">
        <v>2.0432138395350109E-2</v>
      </c>
      <c r="R49" s="229">
        <v>2.058936651470971E-2</v>
      </c>
      <c r="S49" s="229">
        <v>4.1344659299010669E-2</v>
      </c>
      <c r="T49" s="229">
        <v>2.0589722665766079E-2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30.907300180151481</v>
      </c>
      <c r="J50" s="229">
        <v>27.868477787323211</v>
      </c>
      <c r="K50" s="229">
        <v>36.01437563063142</v>
      </c>
      <c r="L50" s="229">
        <v>37.335157030115411</v>
      </c>
      <c r="M50" s="229">
        <v>34.554484031076768</v>
      </c>
      <c r="N50" s="229">
        <v>37.513459525728003</v>
      </c>
      <c r="O50" s="229">
        <v>34.161428728825918</v>
      </c>
      <c r="P50" s="229">
        <v>77.77699112452639</v>
      </c>
      <c r="Q50" s="229">
        <v>81.561127641599683</v>
      </c>
      <c r="R50" s="229">
        <v>83.011659851732503</v>
      </c>
      <c r="S50" s="229">
        <v>75.868788309848938</v>
      </c>
      <c r="T50" s="229">
        <v>75.051242582981047</v>
      </c>
      <c r="U50" s="229">
        <v>74.01619316557165</v>
      </c>
      <c r="V50" s="229">
        <v>67.629974476402438</v>
      </c>
      <c r="W50" s="229">
        <v>76.5645282651369</v>
      </c>
      <c r="X50" s="229">
        <v>74.106129530434444</v>
      </c>
      <c r="Y50" s="229">
        <v>75.026491664743645</v>
      </c>
      <c r="DA50" s="73" t="s">
        <v>206</v>
      </c>
    </row>
    <row r="51" spans="1:105" ht="12" customHeight="1" x14ac:dyDescent="0.25">
      <c r="A51" s="61" t="s">
        <v>207</v>
      </c>
      <c r="B51" s="263">
        <v>37.078344585379938</v>
      </c>
      <c r="C51" s="263">
        <v>40.636917324879427</v>
      </c>
      <c r="D51" s="263">
        <v>41.000766820260949</v>
      </c>
      <c r="E51" s="263">
        <v>37.972310239333417</v>
      </c>
      <c r="F51" s="263">
        <v>38.96102276208687</v>
      </c>
      <c r="G51" s="263">
        <v>38.958004295732131</v>
      </c>
      <c r="H51" s="263">
        <v>39.746241559762169</v>
      </c>
      <c r="I51" s="263">
        <v>39.333557386327151</v>
      </c>
      <c r="J51" s="263">
        <v>36.607056416016093</v>
      </c>
      <c r="K51" s="263">
        <v>30.241659314266538</v>
      </c>
      <c r="L51" s="263">
        <v>37.027925550816938</v>
      </c>
      <c r="M51" s="263">
        <v>39.211212426503643</v>
      </c>
      <c r="N51" s="263">
        <v>33.588825345434138</v>
      </c>
      <c r="O51" s="263">
        <v>42.114100125177522</v>
      </c>
      <c r="P51" s="263">
        <v>45.22520047509267</v>
      </c>
      <c r="Q51" s="263">
        <v>48.862140666531609</v>
      </c>
      <c r="R51" s="263">
        <v>49.986913507230987</v>
      </c>
      <c r="S51" s="263">
        <v>46.62201153552887</v>
      </c>
      <c r="T51" s="263">
        <v>49.028921051482683</v>
      </c>
      <c r="U51" s="263">
        <v>53.689500332837873</v>
      </c>
      <c r="V51" s="263">
        <v>54.844429657880717</v>
      </c>
      <c r="W51" s="263">
        <v>60.356954395611282</v>
      </c>
      <c r="X51" s="263">
        <v>45.89220009753825</v>
      </c>
      <c r="Y51" s="263">
        <v>44.098508753137303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100.4598899160746</v>
      </c>
      <c r="C54" s="223">
        <v>90.398981714083789</v>
      </c>
      <c r="D54" s="223">
        <v>98.798439214790932</v>
      </c>
      <c r="E54" s="223">
        <v>128.4105211373145</v>
      </c>
      <c r="F54" s="223">
        <v>146.89233052393479</v>
      </c>
      <c r="G54" s="223">
        <v>142.86233428210409</v>
      </c>
      <c r="H54" s="223">
        <v>154.78905603421299</v>
      </c>
      <c r="I54" s="223">
        <v>136.31259497089309</v>
      </c>
      <c r="J54" s="223">
        <v>127.01624818844429</v>
      </c>
      <c r="K54" s="223">
        <v>95.250323010150453</v>
      </c>
      <c r="L54" s="223">
        <v>144.8213963889151</v>
      </c>
      <c r="M54" s="223">
        <v>145.5491613441244</v>
      </c>
      <c r="N54" s="223">
        <v>157.09142577103759</v>
      </c>
      <c r="O54" s="223">
        <v>154.00807480183829</v>
      </c>
      <c r="P54" s="223">
        <v>149.05487201839779</v>
      </c>
      <c r="Q54" s="223">
        <v>162.5308943318214</v>
      </c>
      <c r="R54" s="223">
        <v>158.8734287061871</v>
      </c>
      <c r="S54" s="223">
        <v>148.99804555637041</v>
      </c>
      <c r="T54" s="223">
        <v>155.55223929135869</v>
      </c>
      <c r="U54" s="223">
        <v>150.866497108555</v>
      </c>
      <c r="V54" s="223">
        <v>140.6293373142131</v>
      </c>
      <c r="W54" s="223">
        <v>159.30948400170581</v>
      </c>
      <c r="X54" s="223">
        <v>204.74677583617949</v>
      </c>
      <c r="Y54" s="223">
        <v>169.72888855951439</v>
      </c>
      <c r="DA54" s="89" t="s">
        <v>209</v>
      </c>
    </row>
    <row r="55" spans="1:105" ht="12" customHeight="1" x14ac:dyDescent="0.25">
      <c r="A55" s="55" t="s">
        <v>91</v>
      </c>
      <c r="B55" s="259">
        <v>0.27696911266974289</v>
      </c>
      <c r="C55" s="259">
        <v>0.25413382581340499</v>
      </c>
      <c r="D55" s="259">
        <v>0.27435363134852092</v>
      </c>
      <c r="E55" s="259">
        <v>0.35829458969855399</v>
      </c>
      <c r="F55" s="259">
        <v>0.40846680662159413</v>
      </c>
      <c r="G55" s="259">
        <v>0.39657553673196649</v>
      </c>
      <c r="H55" s="259">
        <v>0.43184249626994547</v>
      </c>
      <c r="I55" s="259">
        <v>0.37179994177156278</v>
      </c>
      <c r="J55" s="259">
        <v>0.34606160405530262</v>
      </c>
      <c r="K55" s="259">
        <v>0.25595023601256789</v>
      </c>
      <c r="L55" s="259">
        <v>0.38548824380616081</v>
      </c>
      <c r="M55" s="259">
        <v>0.39480018774088921</v>
      </c>
      <c r="N55" s="259">
        <v>0.43019380715243499</v>
      </c>
      <c r="O55" s="259">
        <v>0.43305716885658652</v>
      </c>
      <c r="P55" s="259">
        <v>0.40281531674069743</v>
      </c>
      <c r="Q55" s="259">
        <v>0.44100453662261002</v>
      </c>
      <c r="R55" s="259">
        <v>0.43111616367570987</v>
      </c>
      <c r="S55" s="259">
        <v>0.40621414295344871</v>
      </c>
      <c r="T55" s="259">
        <v>0.42495107559521239</v>
      </c>
      <c r="U55" s="259">
        <v>0.42391780468520063</v>
      </c>
      <c r="V55" s="259">
        <v>0.40091467582559848</v>
      </c>
      <c r="W55" s="259">
        <v>0.45242779929057431</v>
      </c>
      <c r="X55" s="259">
        <v>0.56372736308464522</v>
      </c>
      <c r="Y55" s="259">
        <v>0.46678599870273602</v>
      </c>
      <c r="DA55" s="67" t="s">
        <v>210</v>
      </c>
    </row>
    <row r="56" spans="1:105" ht="12" customHeight="1" x14ac:dyDescent="0.25">
      <c r="A56" s="173" t="s">
        <v>92</v>
      </c>
      <c r="B56" s="224">
        <v>0.2046508257534512</v>
      </c>
      <c r="C56" s="224">
        <v>0.18777796846470779</v>
      </c>
      <c r="D56" s="224">
        <v>0.20271826220161199</v>
      </c>
      <c r="E56" s="224">
        <v>0.26474173577699961</v>
      </c>
      <c r="F56" s="224">
        <v>0.30181368767881589</v>
      </c>
      <c r="G56" s="224">
        <v>0.29302729926636062</v>
      </c>
      <c r="H56" s="224">
        <v>0.31908584536809498</v>
      </c>
      <c r="I56" s="224">
        <v>0.27472075988980021</v>
      </c>
      <c r="J56" s="224">
        <v>0.2557028556318815</v>
      </c>
      <c r="K56" s="224">
        <v>0.1891201031294093</v>
      </c>
      <c r="L56" s="224">
        <v>0.28483496463826752</v>
      </c>
      <c r="M56" s="224">
        <v>0.29171550448346101</v>
      </c>
      <c r="N56" s="224">
        <v>0.31786763881048669</v>
      </c>
      <c r="O56" s="224">
        <v>0.31998335969913361</v>
      </c>
      <c r="P56" s="224">
        <v>0.29763783550629619</v>
      </c>
      <c r="Q56" s="224">
        <v>0.32585562235039328</v>
      </c>
      <c r="R56" s="224">
        <v>0.31854916254541787</v>
      </c>
      <c r="S56" s="224">
        <v>0.30014920792731209</v>
      </c>
      <c r="T56" s="224">
        <v>0.31399381572585749</v>
      </c>
      <c r="U56" s="224">
        <v>0.31323033801196137</v>
      </c>
      <c r="V56" s="224">
        <v>0.29623346326786681</v>
      </c>
      <c r="W56" s="224">
        <v>0.3342962030175417</v>
      </c>
      <c r="X56" s="224">
        <v>0.41653478701306251</v>
      </c>
      <c r="Y56" s="224">
        <v>0.34490539094361689</v>
      </c>
      <c r="DA56" s="177" t="s">
        <v>211</v>
      </c>
    </row>
    <row r="57" spans="1:105" ht="12" customHeight="1" x14ac:dyDescent="0.25">
      <c r="A57" s="173" t="s">
        <v>93</v>
      </c>
      <c r="B57" s="224">
        <v>5.1162706438362822</v>
      </c>
      <c r="C57" s="224">
        <v>4.6944492116176937</v>
      </c>
      <c r="D57" s="224">
        <v>5.0679565550403014</v>
      </c>
      <c r="E57" s="224">
        <v>6.6185433944249894</v>
      </c>
      <c r="F57" s="224">
        <v>7.5453421919703967</v>
      </c>
      <c r="G57" s="224">
        <v>7.3256824816590136</v>
      </c>
      <c r="H57" s="224">
        <v>7.9771461342023748</v>
      </c>
      <c r="I57" s="224">
        <v>6.8680189972450023</v>
      </c>
      <c r="J57" s="224">
        <v>6.3925713907970394</v>
      </c>
      <c r="K57" s="224">
        <v>4.7280025782352313</v>
      </c>
      <c r="L57" s="224">
        <v>7.1208741159566893</v>
      </c>
      <c r="M57" s="224">
        <v>7.2928876120865223</v>
      </c>
      <c r="N57" s="224">
        <v>7.9466909702621669</v>
      </c>
      <c r="O57" s="224">
        <v>7.9995839924783407</v>
      </c>
      <c r="P57" s="224">
        <v>7.4409458876574073</v>
      </c>
      <c r="Q57" s="224">
        <v>8.1463905587598333</v>
      </c>
      <c r="R57" s="224">
        <v>7.963729063635447</v>
      </c>
      <c r="S57" s="224">
        <v>7.5037301981828044</v>
      </c>
      <c r="T57" s="224">
        <v>7.8498453931464391</v>
      </c>
      <c r="U57" s="224">
        <v>7.8307584502990339</v>
      </c>
      <c r="V57" s="224">
        <v>7.4058365816966729</v>
      </c>
      <c r="W57" s="224">
        <v>8.3574050754385443</v>
      </c>
      <c r="X57" s="224">
        <v>10.41336967532656</v>
      </c>
      <c r="Y57" s="224">
        <v>8.6226347735904216</v>
      </c>
      <c r="DA57" s="177" t="s">
        <v>212</v>
      </c>
    </row>
    <row r="58" spans="1:105" ht="12" customHeight="1" x14ac:dyDescent="0.25">
      <c r="A58" s="173" t="s">
        <v>94</v>
      </c>
      <c r="B58" s="224">
        <v>0.12790676609590701</v>
      </c>
      <c r="C58" s="224">
        <v>0.1173612302904424</v>
      </c>
      <c r="D58" s="224">
        <v>0.12669891387600751</v>
      </c>
      <c r="E58" s="224">
        <v>0.16546358486062471</v>
      </c>
      <c r="F58" s="224">
        <v>0.18863355479925989</v>
      </c>
      <c r="G58" s="224">
        <v>0.1831420620414754</v>
      </c>
      <c r="H58" s="224">
        <v>0.19942865335505941</v>
      </c>
      <c r="I58" s="224">
        <v>0.17170047493112511</v>
      </c>
      <c r="J58" s="224">
        <v>0.15981428476992601</v>
      </c>
      <c r="K58" s="224">
        <v>0.1182000644558808</v>
      </c>
      <c r="L58" s="224">
        <v>0.17802185289891731</v>
      </c>
      <c r="M58" s="224">
        <v>0.1823221903021631</v>
      </c>
      <c r="N58" s="224">
        <v>0.19866727425655431</v>
      </c>
      <c r="O58" s="224">
        <v>0.1999895998119586</v>
      </c>
      <c r="P58" s="224">
        <v>0.18602364719143519</v>
      </c>
      <c r="Q58" s="224">
        <v>0.20365976396899579</v>
      </c>
      <c r="R58" s="224">
        <v>0.19909322659088621</v>
      </c>
      <c r="S58" s="224">
        <v>0.18759325495457019</v>
      </c>
      <c r="T58" s="224">
        <v>0.19624613482866099</v>
      </c>
      <c r="U58" s="224">
        <v>0.19576896125747589</v>
      </c>
      <c r="V58" s="224">
        <v>0.1851459145424168</v>
      </c>
      <c r="W58" s="224">
        <v>0.20893512688596369</v>
      </c>
      <c r="X58" s="224">
        <v>0.26033424188316412</v>
      </c>
      <c r="Y58" s="224">
        <v>0.2155658693397606</v>
      </c>
      <c r="DA58" s="177" t="s">
        <v>213</v>
      </c>
    </row>
    <row r="59" spans="1:105" ht="12" customHeight="1" x14ac:dyDescent="0.25">
      <c r="A59" s="56" t="s">
        <v>95</v>
      </c>
      <c r="B59" s="260">
        <v>0.18316027065172141</v>
      </c>
      <c r="C59" s="260">
        <v>0.1659652399248582</v>
      </c>
      <c r="D59" s="260">
        <v>0.18066777281934271</v>
      </c>
      <c r="E59" s="260">
        <v>0.2356405567040859</v>
      </c>
      <c r="F59" s="260">
        <v>0.26825700929941432</v>
      </c>
      <c r="G59" s="260">
        <v>0.26031102510045062</v>
      </c>
      <c r="H59" s="260">
        <v>0.2829060721663072</v>
      </c>
      <c r="I59" s="260">
        <v>0.2434967371320641</v>
      </c>
      <c r="J59" s="260">
        <v>0.22662780798789031</v>
      </c>
      <c r="K59" s="260">
        <v>0.1673145431330175</v>
      </c>
      <c r="L59" s="260">
        <v>0.25621138337056337</v>
      </c>
      <c r="M59" s="260">
        <v>0.2589043192163617</v>
      </c>
      <c r="N59" s="260">
        <v>0.27867368689723698</v>
      </c>
      <c r="O59" s="260">
        <v>0.27959240246196299</v>
      </c>
      <c r="P59" s="260">
        <v>0.25951776601296161</v>
      </c>
      <c r="Q59" s="260">
        <v>0.28434261607048877</v>
      </c>
      <c r="R59" s="260">
        <v>0.27701867169989158</v>
      </c>
      <c r="S59" s="260">
        <v>0.26022455305970971</v>
      </c>
      <c r="T59" s="260">
        <v>0.27179498885979753</v>
      </c>
      <c r="U59" s="260">
        <v>0.26884751344107088</v>
      </c>
      <c r="V59" s="260">
        <v>0.25132319319482288</v>
      </c>
      <c r="W59" s="260">
        <v>0.28395779676197441</v>
      </c>
      <c r="X59" s="260">
        <v>0.35858642476374691</v>
      </c>
      <c r="Y59" s="260">
        <v>0.29581012669458739</v>
      </c>
      <c r="DA59" s="68" t="s">
        <v>214</v>
      </c>
    </row>
    <row r="60" spans="1:105" ht="12" customHeight="1" x14ac:dyDescent="0.25">
      <c r="A60" s="37" t="s">
        <v>159</v>
      </c>
      <c r="B60" s="226">
        <v>6.5916380906990962E-3</v>
      </c>
      <c r="C60" s="226">
        <v>4.7492643900169133E-3</v>
      </c>
      <c r="D60" s="226">
        <v>5.1967504835448864E-3</v>
      </c>
      <c r="E60" s="226">
        <v>8.088765575891688E-3</v>
      </c>
      <c r="F60" s="226">
        <v>4.4514172866397554E-3</v>
      </c>
      <c r="G60" s="226">
        <v>5.8585984821246983E-3</v>
      </c>
      <c r="H60" s="226">
        <v>6.1849011676468509E-3</v>
      </c>
      <c r="I60" s="226">
        <v>5.8527176190103607E-3</v>
      </c>
      <c r="J60" s="226">
        <v>7.3015795661149421E-3</v>
      </c>
      <c r="K60" s="226">
        <v>4.1658276455681566E-3</v>
      </c>
      <c r="L60" s="226">
        <v>1.2608038328103449E-2</v>
      </c>
      <c r="M60" s="226">
        <v>4.6317447462439132E-3</v>
      </c>
      <c r="N60" s="226">
        <v>7.54703276318825E-3</v>
      </c>
      <c r="O60" s="226">
        <v>4.7582163980713962E-3</v>
      </c>
      <c r="P60" s="226">
        <v>4.441279550635573E-3</v>
      </c>
      <c r="Q60" s="226">
        <v>4.4904369363190349E-3</v>
      </c>
      <c r="R60" s="226">
        <v>2.8744878299003622E-3</v>
      </c>
      <c r="S60" s="226">
        <v>4.3249504789304189E-3</v>
      </c>
      <c r="T60" s="226">
        <v>2.7988188911057992E-3</v>
      </c>
      <c r="U60" s="226">
        <v>8.697691453999715E-3</v>
      </c>
      <c r="V60" s="226">
        <v>2.053315356538494E-3</v>
      </c>
      <c r="W60" s="226">
        <v>1.060014363230185E-3</v>
      </c>
      <c r="X60" s="226">
        <v>1.514564055712394E-3</v>
      </c>
      <c r="Y60" s="226">
        <v>1.347656739862563E-3</v>
      </c>
      <c r="DA60" s="69" t="s">
        <v>215</v>
      </c>
    </row>
    <row r="61" spans="1:105" ht="12" customHeight="1" x14ac:dyDescent="0.25">
      <c r="A61" s="37" t="s">
        <v>35</v>
      </c>
      <c r="B61" s="226">
        <v>3.1913086367119307E-2</v>
      </c>
      <c r="C61" s="226">
        <v>2.5426692636956211E-2</v>
      </c>
      <c r="D61" s="226">
        <v>2.782640429656252E-2</v>
      </c>
      <c r="E61" s="226">
        <v>3.1526456153620257E-2</v>
      </c>
      <c r="F61" s="226">
        <v>3.6664917135096828E-2</v>
      </c>
      <c r="G61" s="226">
        <v>3.1880215128436529E-2</v>
      </c>
      <c r="H61" s="226">
        <v>3.094312427566092E-2</v>
      </c>
      <c r="I61" s="226">
        <v>2.6744993250691719E-2</v>
      </c>
      <c r="J61" s="226">
        <v>2.3340376221635411E-2</v>
      </c>
      <c r="K61" s="226">
        <v>1.549727805543343E-2</v>
      </c>
      <c r="L61" s="226">
        <v>2.9152087593053811E-2</v>
      </c>
      <c r="M61" s="226">
        <v>2.693910060358902E-2</v>
      </c>
      <c r="N61" s="226">
        <v>2.0739506995618721E-2</v>
      </c>
      <c r="O61" s="226">
        <v>1.6048214946337371E-2</v>
      </c>
      <c r="P61" s="226">
        <v>1.56088954575699E-2</v>
      </c>
      <c r="Q61" s="226">
        <v>1.4823525402069699E-2</v>
      </c>
      <c r="R61" s="226">
        <v>1.533587485487899E-2</v>
      </c>
      <c r="S61" s="226">
        <v>1.278889145306826E-2</v>
      </c>
      <c r="T61" s="226">
        <v>1.9813926556427081E-2</v>
      </c>
      <c r="U61" s="226">
        <v>4.8208382571674507E-2</v>
      </c>
      <c r="V61" s="226">
        <v>4.6296842750457007E-2</v>
      </c>
      <c r="W61" s="226">
        <v>5.0982845257875407E-2</v>
      </c>
      <c r="X61" s="226">
        <v>7.3472613123801059E-2</v>
      </c>
      <c r="Y61" s="226">
        <v>6.5088044593691802E-2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0.144655546193903</v>
      </c>
      <c r="C64" s="226">
        <v>0.13578928289788511</v>
      </c>
      <c r="D64" s="226">
        <v>0.14764461803923529</v>
      </c>
      <c r="E64" s="226">
        <v>0.196025334974574</v>
      </c>
      <c r="F64" s="226">
        <v>0.2271406748776777</v>
      </c>
      <c r="G64" s="226">
        <v>0.22257221148988929</v>
      </c>
      <c r="H64" s="226">
        <v>0.24577804672299941</v>
      </c>
      <c r="I64" s="226">
        <v>0.21089902626236201</v>
      </c>
      <c r="J64" s="226">
        <v>0.19598585220014</v>
      </c>
      <c r="K64" s="226">
        <v>0.14765143743201589</v>
      </c>
      <c r="L64" s="226">
        <v>0.2144512574494061</v>
      </c>
      <c r="M64" s="226">
        <v>0.2273334738665288</v>
      </c>
      <c r="N64" s="226">
        <v>0.25038714713843002</v>
      </c>
      <c r="O64" s="226">
        <v>0.25878597111755419</v>
      </c>
      <c r="P64" s="226">
        <v>0.23946759100475609</v>
      </c>
      <c r="Q64" s="226">
        <v>0.26502865373210011</v>
      </c>
      <c r="R64" s="226">
        <v>0.25880830901511231</v>
      </c>
      <c r="S64" s="226">
        <v>0.24311071112771099</v>
      </c>
      <c r="T64" s="226">
        <v>0.24918224341226469</v>
      </c>
      <c r="U64" s="226">
        <v>0.2119414394153967</v>
      </c>
      <c r="V64" s="226">
        <v>0.20297303508782741</v>
      </c>
      <c r="W64" s="226">
        <v>0.23191493714086869</v>
      </c>
      <c r="X64" s="226">
        <v>0.28359924758423338</v>
      </c>
      <c r="Y64" s="226">
        <v>0.229374425361033</v>
      </c>
      <c r="DA64" s="69" t="s">
        <v>219</v>
      </c>
    </row>
    <row r="65" spans="1:105" ht="12" customHeight="1" x14ac:dyDescent="0.25">
      <c r="A65" s="57" t="s">
        <v>220</v>
      </c>
      <c r="B65" s="261">
        <v>11.16684794276714</v>
      </c>
      <c r="C65" s="261">
        <v>9.1828839779406088</v>
      </c>
      <c r="D65" s="261">
        <v>10.650139648450811</v>
      </c>
      <c r="E65" s="261">
        <v>12.916313310612299</v>
      </c>
      <c r="F65" s="261">
        <v>15.065857780350409</v>
      </c>
      <c r="G65" s="261">
        <v>14.08194473390501</v>
      </c>
      <c r="H65" s="261">
        <v>14.67249338406841</v>
      </c>
      <c r="I65" s="261">
        <v>12.598981674690901</v>
      </c>
      <c r="J65" s="261">
        <v>11.2708906281871</v>
      </c>
      <c r="K65" s="261">
        <v>8.1267733683225671</v>
      </c>
      <c r="L65" s="261">
        <v>14.524205076106419</v>
      </c>
      <c r="M65" s="261">
        <v>13.70806754075023</v>
      </c>
      <c r="N65" s="261">
        <v>11.88286288803859</v>
      </c>
      <c r="O65" s="261">
        <v>11.01651675455768</v>
      </c>
      <c r="P65" s="261">
        <v>10.19227007013226</v>
      </c>
      <c r="Q65" s="261">
        <v>10.757545670025911</v>
      </c>
      <c r="R65" s="261">
        <v>10.534617009487519</v>
      </c>
      <c r="S65" s="261">
        <v>9.0765899185776568</v>
      </c>
      <c r="T65" s="261">
        <v>10.93150117104425</v>
      </c>
      <c r="U65" s="261">
        <v>12.873195481904389</v>
      </c>
      <c r="V65" s="261">
        <v>11.82992557487772</v>
      </c>
      <c r="W65" s="261">
        <v>13.44700432004948</v>
      </c>
      <c r="X65" s="261">
        <v>18.215782782570681</v>
      </c>
      <c r="Y65" s="261">
        <v>15.03401968456985</v>
      </c>
      <c r="DA65" s="70" t="s">
        <v>221</v>
      </c>
    </row>
    <row r="66" spans="1:105" ht="12" customHeight="1" x14ac:dyDescent="0.25">
      <c r="A66" s="18" t="s">
        <v>28</v>
      </c>
      <c r="B66" s="230">
        <v>3.2690315974850011E-2</v>
      </c>
      <c r="C66" s="230">
        <v>2.8202136605256108E-2</v>
      </c>
      <c r="D66" s="230">
        <v>2.973406582973584E-2</v>
      </c>
      <c r="E66" s="230">
        <v>4.6058374436774581E-2</v>
      </c>
      <c r="F66" s="230">
        <v>6.7913700511735439E-2</v>
      </c>
      <c r="G66" s="230">
        <v>6.5765408137486964E-2</v>
      </c>
      <c r="H66" s="230">
        <v>7.1678047112486321E-2</v>
      </c>
      <c r="I66" s="230">
        <v>6.6818038785672371E-2</v>
      </c>
      <c r="J66" s="230">
        <v>0</v>
      </c>
      <c r="K66" s="230">
        <v>6.5149923155951306E-2</v>
      </c>
      <c r="L66" s="230">
        <v>0.13315874590316731</v>
      </c>
      <c r="M66" s="230">
        <v>7.5128652332353718E-2</v>
      </c>
      <c r="N66" s="230">
        <v>0</v>
      </c>
      <c r="O66" s="230">
        <v>5.3452994680861801E-2</v>
      </c>
      <c r="P66" s="230">
        <v>0.14184573895174021</v>
      </c>
      <c r="Q66" s="230">
        <v>0.14655490573549859</v>
      </c>
      <c r="R66" s="230">
        <v>4.7145131656151522E-2</v>
      </c>
      <c r="S66" s="230">
        <v>4.7590500255373563E-2</v>
      </c>
      <c r="T66" s="230">
        <v>0</v>
      </c>
      <c r="U66" s="230">
        <v>0</v>
      </c>
      <c r="V66" s="230">
        <v>0</v>
      </c>
      <c r="W66" s="230">
        <v>0.25379745919203778</v>
      </c>
      <c r="X66" s="230">
        <v>0.19727733905936809</v>
      </c>
      <c r="Y66" s="230">
        <v>5.5739200609058882E-2</v>
      </c>
      <c r="DA66" s="71" t="s">
        <v>222</v>
      </c>
    </row>
    <row r="67" spans="1:105" ht="12" customHeight="1" x14ac:dyDescent="0.25">
      <c r="A67" s="18" t="s">
        <v>32</v>
      </c>
      <c r="B67" s="230">
        <v>0.62344141699839473</v>
      </c>
      <c r="C67" s="230">
        <v>0.66680098138031518</v>
      </c>
      <c r="D67" s="230">
        <v>0.94959608483618885</v>
      </c>
      <c r="E67" s="230">
        <v>1.350299297238553</v>
      </c>
      <c r="F67" s="230">
        <v>1.707411474339424</v>
      </c>
      <c r="G67" s="230">
        <v>1.5925514832568139</v>
      </c>
      <c r="H67" s="230">
        <v>2.023863461008589</v>
      </c>
      <c r="I67" s="230">
        <v>1.3109943249024081</v>
      </c>
      <c r="J67" s="230">
        <v>1.1653144595229561</v>
      </c>
      <c r="K67" s="230">
        <v>0.91915176968392531</v>
      </c>
      <c r="L67" s="230">
        <v>0.85733606657878003</v>
      </c>
      <c r="M67" s="230">
        <v>0.94369043093385652</v>
      </c>
      <c r="N67" s="230">
        <v>0.91779739188848408</v>
      </c>
      <c r="O67" s="230">
        <v>0.61614521600626126</v>
      </c>
      <c r="P67" s="230">
        <v>0.54532826536989798</v>
      </c>
      <c r="Q67" s="230">
        <v>0.45512651679469052</v>
      </c>
      <c r="R67" s="230">
        <v>0.10986533601919481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1.8114902575794041</v>
      </c>
      <c r="C68" s="230">
        <v>1.775562046551165</v>
      </c>
      <c r="D68" s="230">
        <v>1.6260626403187199</v>
      </c>
      <c r="E68" s="230">
        <v>2.644433456860086</v>
      </c>
      <c r="F68" s="230">
        <v>2.970260159988408</v>
      </c>
      <c r="G68" s="230">
        <v>2.8204897456259279</v>
      </c>
      <c r="H68" s="230">
        <v>3.109647347778425</v>
      </c>
      <c r="I68" s="230">
        <v>2.7950557608435238</v>
      </c>
      <c r="J68" s="230">
        <v>2.7252652627447622</v>
      </c>
      <c r="K68" s="230">
        <v>1.9930985751818411</v>
      </c>
      <c r="L68" s="230">
        <v>2.3381794671643581</v>
      </c>
      <c r="M68" s="230">
        <v>2.8644630505149808</v>
      </c>
      <c r="N68" s="230">
        <v>2.9392160923575892</v>
      </c>
      <c r="O68" s="230">
        <v>2.8560788153773489</v>
      </c>
      <c r="P68" s="230">
        <v>2.7470777379769662</v>
      </c>
      <c r="Q68" s="230">
        <v>2.871418343649617</v>
      </c>
      <c r="R68" s="230">
        <v>2.9697274368767199</v>
      </c>
      <c r="S68" s="230">
        <v>3.0553493838139709</v>
      </c>
      <c r="T68" s="230">
        <v>3.4263784367904488</v>
      </c>
      <c r="U68" s="230">
        <v>5.8906258063446808</v>
      </c>
      <c r="V68" s="230">
        <v>5.9017877512717334</v>
      </c>
      <c r="W68" s="230">
        <v>6.382339697590556</v>
      </c>
      <c r="X68" s="230">
        <v>8.6503620438205449</v>
      </c>
      <c r="Y68" s="230">
        <v>7.2858305429407926</v>
      </c>
      <c r="DA68" s="71" t="s">
        <v>224</v>
      </c>
    </row>
    <row r="69" spans="1:105" ht="12" customHeight="1" x14ac:dyDescent="0.25">
      <c r="A69" s="18" t="s">
        <v>36</v>
      </c>
      <c r="B69" s="230">
        <v>8.6992259522144924</v>
      </c>
      <c r="C69" s="230">
        <v>6.7123188134038729</v>
      </c>
      <c r="D69" s="230">
        <v>8.0447468574661691</v>
      </c>
      <c r="E69" s="230">
        <v>8.8755221820768906</v>
      </c>
      <c r="F69" s="230">
        <v>10.32027244551084</v>
      </c>
      <c r="G69" s="230">
        <v>9.6031380968847824</v>
      </c>
      <c r="H69" s="230">
        <v>9.4673045281689117</v>
      </c>
      <c r="I69" s="230">
        <v>8.4261135501592968</v>
      </c>
      <c r="J69" s="230">
        <v>7.3803109059193801</v>
      </c>
      <c r="K69" s="230">
        <v>5.1493731003008509</v>
      </c>
      <c r="L69" s="230">
        <v>11.195530796460121</v>
      </c>
      <c r="M69" s="230">
        <v>9.8247854069690366</v>
      </c>
      <c r="N69" s="230">
        <v>8.0258494037925185</v>
      </c>
      <c r="O69" s="230">
        <v>7.4908397284932091</v>
      </c>
      <c r="P69" s="230">
        <v>6.7580183278336596</v>
      </c>
      <c r="Q69" s="230">
        <v>7.2844459038461</v>
      </c>
      <c r="R69" s="230">
        <v>7.4078791049354553</v>
      </c>
      <c r="S69" s="230">
        <v>5.9736500345083119</v>
      </c>
      <c r="T69" s="230">
        <v>7.5051227342537974</v>
      </c>
      <c r="U69" s="230">
        <v>6.9825696755597138</v>
      </c>
      <c r="V69" s="230">
        <v>5.9281378236059856</v>
      </c>
      <c r="W69" s="230">
        <v>6.8108671632668907</v>
      </c>
      <c r="X69" s="230">
        <v>9.3681433996907728</v>
      </c>
      <c r="Y69" s="230">
        <v>7.6924499410199996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37.998837352982221</v>
      </c>
      <c r="C71" s="261">
        <v>34.865945230829468</v>
      </c>
      <c r="D71" s="261">
        <v>37.640005827087911</v>
      </c>
      <c r="E71" s="261">
        <v>49.156303773999078</v>
      </c>
      <c r="F71" s="261">
        <v>56.03969193277343</v>
      </c>
      <c r="G71" s="261">
        <v>54.408266586817383</v>
      </c>
      <c r="H71" s="261">
        <v>59.24672473292771</v>
      </c>
      <c r="I71" s="261">
        <v>51.009173474415618</v>
      </c>
      <c r="J71" s="261">
        <v>47.477996661272222</v>
      </c>
      <c r="K71" s="261">
        <v>35.115148021201946</v>
      </c>
      <c r="L71" s="261">
        <v>52.887143034405518</v>
      </c>
      <c r="M71" s="261">
        <v>54.16469719777448</v>
      </c>
      <c r="N71" s="261">
        <v>59.020532472649897</v>
      </c>
      <c r="O71" s="261">
        <v>59.413372001325243</v>
      </c>
      <c r="P71" s="261">
        <v>55.264334555496902</v>
      </c>
      <c r="Q71" s="261">
        <v>60.503712841914009</v>
      </c>
      <c r="R71" s="261">
        <v>59.147075375472333</v>
      </c>
      <c r="S71" s="261">
        <v>55.730637253312118</v>
      </c>
      <c r="T71" s="261">
        <v>58.301254782051231</v>
      </c>
      <c r="U71" s="261">
        <v>58.1594949559369</v>
      </c>
      <c r="V71" s="261">
        <v>55.003575713822777</v>
      </c>
      <c r="W71" s="261">
        <v>62.070929835810219</v>
      </c>
      <c r="X71" s="261">
        <v>77.340697577427377</v>
      </c>
      <c r="Y71" s="261">
        <v>64.040806111490753</v>
      </c>
      <c r="DA71" s="70" t="s">
        <v>227</v>
      </c>
    </row>
    <row r="72" spans="1:105" ht="12" customHeight="1" x14ac:dyDescent="0.25">
      <c r="A72" s="57" t="s">
        <v>179</v>
      </c>
      <c r="B72" s="261">
        <v>33.681723074532037</v>
      </c>
      <c r="C72" s="261">
        <v>30.47575822434812</v>
      </c>
      <c r="D72" s="261">
        <v>33.171027295121561</v>
      </c>
      <c r="E72" s="261">
        <v>43.662398700565888</v>
      </c>
      <c r="F72" s="261">
        <v>49.859600465286633</v>
      </c>
      <c r="G72" s="261">
        <v>49.026566859117139</v>
      </c>
      <c r="H72" s="261">
        <v>53.310813927883103</v>
      </c>
      <c r="I72" s="261">
        <v>46.022122089531607</v>
      </c>
      <c r="J72" s="261">
        <v>43.475938256706513</v>
      </c>
      <c r="K72" s="261">
        <v>32.256127707156701</v>
      </c>
      <c r="L72" s="261">
        <v>48.444646959759012</v>
      </c>
      <c r="M72" s="261">
        <v>48.762506951570742</v>
      </c>
      <c r="N72" s="261">
        <v>53.495713707937007</v>
      </c>
      <c r="O72" s="261">
        <v>52.595934119952787</v>
      </c>
      <c r="P72" s="261">
        <v>48.946338396312207</v>
      </c>
      <c r="Q72" s="261">
        <v>53.523954002021782</v>
      </c>
      <c r="R72" s="261">
        <v>52.466540827110371</v>
      </c>
      <c r="S72" s="261">
        <v>50.054396895616193</v>
      </c>
      <c r="T72" s="261">
        <v>51.25695688837213</v>
      </c>
      <c r="U72" s="261">
        <v>46.178496342201917</v>
      </c>
      <c r="V72" s="261">
        <v>43.1738692946615</v>
      </c>
      <c r="W72" s="261">
        <v>48.750910202334083</v>
      </c>
      <c r="X72" s="261">
        <v>61.549912637130767</v>
      </c>
      <c r="Y72" s="261">
        <v>50.863466474536963</v>
      </c>
      <c r="DA72" s="70" t="s">
        <v>228</v>
      </c>
    </row>
    <row r="73" spans="1:105" ht="12" customHeight="1" x14ac:dyDescent="0.25">
      <c r="A73" s="60" t="s">
        <v>181</v>
      </c>
      <c r="B73" s="262">
        <v>16.195998709719149</v>
      </c>
      <c r="C73" s="262">
        <v>14.098322943016569</v>
      </c>
      <c r="D73" s="262">
        <v>15.834871111729569</v>
      </c>
      <c r="E73" s="262">
        <v>20.802154532168071</v>
      </c>
      <c r="F73" s="262">
        <v>23.707733628657682</v>
      </c>
      <c r="G73" s="262">
        <v>24.458286655995369</v>
      </c>
      <c r="H73" s="262">
        <v>26.386103337734159</v>
      </c>
      <c r="I73" s="262">
        <v>22.01622234732822</v>
      </c>
      <c r="J73" s="262">
        <v>22.03354576875233</v>
      </c>
      <c r="K73" s="262">
        <v>16.225155722796551</v>
      </c>
      <c r="L73" s="262">
        <v>23.79321275228299</v>
      </c>
      <c r="M73" s="262">
        <v>21.992346836631238</v>
      </c>
      <c r="N73" s="262">
        <v>25.006704211179379</v>
      </c>
      <c r="O73" s="262">
        <v>21.225572160906779</v>
      </c>
      <c r="P73" s="262">
        <v>19.662276857562329</v>
      </c>
      <c r="Q73" s="262">
        <v>20.7252163519255</v>
      </c>
      <c r="R73" s="262">
        <v>20.437365232955109</v>
      </c>
      <c r="S73" s="262">
        <v>20.974812200395291</v>
      </c>
      <c r="T73" s="262">
        <v>19.768508561046541</v>
      </c>
      <c r="U73" s="262">
        <v>10.707515785315151</v>
      </c>
      <c r="V73" s="262">
        <v>9.2083381822034998</v>
      </c>
      <c r="W73" s="262">
        <v>9.8784454145478353</v>
      </c>
      <c r="X73" s="262">
        <v>13.960316956661391</v>
      </c>
      <c r="Y73" s="262">
        <v>12.55889845141901</v>
      </c>
      <c r="DA73" s="72" t="s">
        <v>229</v>
      </c>
    </row>
    <row r="74" spans="1:105" ht="12" customHeight="1" x14ac:dyDescent="0.25">
      <c r="A74" s="59" t="s">
        <v>31</v>
      </c>
      <c r="B74" s="230">
        <v>10.213981178698759</v>
      </c>
      <c r="C74" s="230">
        <v>9.3071483621514464</v>
      </c>
      <c r="D74" s="230">
        <v>10.049285419345191</v>
      </c>
      <c r="E74" s="230">
        <v>14.304941370658391</v>
      </c>
      <c r="F74" s="230">
        <v>16.54717752206346</v>
      </c>
      <c r="G74" s="230">
        <v>18.305565256074921</v>
      </c>
      <c r="H74" s="230">
        <v>20.112583291231768</v>
      </c>
      <c r="I74" s="230">
        <v>16.877843847301591</v>
      </c>
      <c r="J74" s="230">
        <v>17.589155227023909</v>
      </c>
      <c r="K74" s="230">
        <v>13.31431755502452</v>
      </c>
      <c r="L74" s="230">
        <v>17.764105101220551</v>
      </c>
      <c r="M74" s="230">
        <v>17.229553588765771</v>
      </c>
      <c r="N74" s="230">
        <v>21.05141631405116</v>
      </c>
      <c r="O74" s="230">
        <v>18.283710152037539</v>
      </c>
      <c r="P74" s="230">
        <v>16.831460228982799</v>
      </c>
      <c r="Q74" s="230">
        <v>18.044237191064418</v>
      </c>
      <c r="R74" s="230">
        <v>18.113503507616109</v>
      </c>
      <c r="S74" s="230">
        <v>18.927747249559999</v>
      </c>
      <c r="T74" s="230">
        <v>16.911000510661289</v>
      </c>
      <c r="U74" s="230">
        <v>1.183591389495398</v>
      </c>
      <c r="V74" s="230">
        <v>1.117417145501187</v>
      </c>
      <c r="W74" s="230">
        <v>1.1552719397478579</v>
      </c>
      <c r="X74" s="230">
        <v>1.377034477631421</v>
      </c>
      <c r="Y74" s="230">
        <v>1.464414674994468</v>
      </c>
      <c r="DA74" s="71" t="s">
        <v>230</v>
      </c>
    </row>
    <row r="75" spans="1:105" ht="12" customHeight="1" x14ac:dyDescent="0.25">
      <c r="A75" s="59" t="s">
        <v>159</v>
      </c>
      <c r="B75" s="230">
        <v>0.79678636456888197</v>
      </c>
      <c r="C75" s="230">
        <v>0.57280492629102786</v>
      </c>
      <c r="D75" s="230">
        <v>0.61019276710046377</v>
      </c>
      <c r="E75" s="230">
        <v>0.94330233441406641</v>
      </c>
      <c r="F75" s="230">
        <v>0.5125144238351983</v>
      </c>
      <c r="G75" s="230">
        <v>0.64669209216606083</v>
      </c>
      <c r="H75" s="230">
        <v>0.67754901704157133</v>
      </c>
      <c r="I75" s="230">
        <v>0.66619441005197433</v>
      </c>
      <c r="J75" s="230">
        <v>0.79885018781243933</v>
      </c>
      <c r="K75" s="230">
        <v>0.45229675673509873</v>
      </c>
      <c r="L75" s="230">
        <v>1.4493094189662381</v>
      </c>
      <c r="M75" s="230">
        <v>0.54542143028737344</v>
      </c>
      <c r="N75" s="230">
        <v>0.85870017898299345</v>
      </c>
      <c r="O75" s="230">
        <v>0.57679699576590626</v>
      </c>
      <c r="P75" s="230">
        <v>0.54311609819894335</v>
      </c>
      <c r="Q75" s="230">
        <v>0.55571599875953936</v>
      </c>
      <c r="R75" s="230">
        <v>0.35573616549445869</v>
      </c>
      <c r="S75" s="230">
        <v>0.51732711887229432</v>
      </c>
      <c r="T75" s="230">
        <v>0.35367874862703758</v>
      </c>
      <c r="U75" s="230">
        <v>1.4556645708626419</v>
      </c>
      <c r="V75" s="230">
        <v>0.34360202869321188</v>
      </c>
      <c r="W75" s="230">
        <v>0.17767450219984859</v>
      </c>
      <c r="X75" s="230">
        <v>0.25415261732003203</v>
      </c>
      <c r="Y75" s="230">
        <v>0.22505302926700471</v>
      </c>
      <c r="DA75" s="71" t="s">
        <v>231</v>
      </c>
    </row>
    <row r="76" spans="1:105" ht="12" customHeight="1" x14ac:dyDescent="0.25">
      <c r="A76" s="59" t="s">
        <v>32</v>
      </c>
      <c r="B76" s="230">
        <v>1.327629805644257</v>
      </c>
      <c r="C76" s="230">
        <v>1.151676877403935</v>
      </c>
      <c r="D76" s="230">
        <v>1.9080683365933679</v>
      </c>
      <c r="E76" s="230">
        <v>1.877332564752495</v>
      </c>
      <c r="F76" s="230">
        <v>2.426622375057033</v>
      </c>
      <c r="G76" s="230">
        <v>1.986982374769183</v>
      </c>
      <c r="H76" s="230">
        <v>2.206186315221657</v>
      </c>
      <c r="I76" s="230">
        <v>1.427894896418562</v>
      </c>
      <c r="J76" s="230">
        <v>1.0919197627228061</v>
      </c>
      <c r="K76" s="230">
        <v>0.77595413209573239</v>
      </c>
      <c r="L76" s="230">
        <v>1.228730125254782</v>
      </c>
      <c r="M76" s="230">
        <v>1.045097958190591</v>
      </c>
      <c r="N76" s="230">
        <v>0.73684993404246191</v>
      </c>
      <c r="O76" s="230">
        <v>0.41968014742030663</v>
      </c>
      <c r="P76" s="230">
        <v>0.37891674375822842</v>
      </c>
      <c r="Q76" s="230">
        <v>0.29077125390401398</v>
      </c>
      <c r="R76" s="230">
        <v>7.0213431419685488E-2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3.8576013608072528</v>
      </c>
      <c r="C77" s="230">
        <v>3.06669277717016</v>
      </c>
      <c r="D77" s="230">
        <v>3.26732458869055</v>
      </c>
      <c r="E77" s="230">
        <v>3.676578262343118</v>
      </c>
      <c r="F77" s="230">
        <v>4.2214193077019857</v>
      </c>
      <c r="G77" s="230">
        <v>3.519046932985209</v>
      </c>
      <c r="H77" s="230">
        <v>3.3897847142391631</v>
      </c>
      <c r="I77" s="230">
        <v>3.0442891935560952</v>
      </c>
      <c r="J77" s="230">
        <v>2.553620591193174</v>
      </c>
      <c r="K77" s="230">
        <v>1.6825872789412011</v>
      </c>
      <c r="L77" s="230">
        <v>3.3510681068414199</v>
      </c>
      <c r="M77" s="230">
        <v>3.1722738593875022</v>
      </c>
      <c r="N77" s="230">
        <v>2.359737784102768</v>
      </c>
      <c r="O77" s="230">
        <v>1.9453848656830279</v>
      </c>
      <c r="P77" s="230">
        <v>1.90878378662235</v>
      </c>
      <c r="Q77" s="230">
        <v>1.8344919081975271</v>
      </c>
      <c r="R77" s="230">
        <v>1.897912128424857</v>
      </c>
      <c r="S77" s="230">
        <v>1.5297378319629891</v>
      </c>
      <c r="T77" s="230">
        <v>2.5038293017582229</v>
      </c>
      <c r="U77" s="230">
        <v>8.0682598249571083</v>
      </c>
      <c r="V77" s="230">
        <v>7.7473190080091001</v>
      </c>
      <c r="W77" s="230">
        <v>8.5454989726001287</v>
      </c>
      <c r="X77" s="230">
        <v>12.329129861709941</v>
      </c>
      <c r="Y77" s="230">
        <v>10.86943074715753</v>
      </c>
      <c r="DA77" s="71" t="s">
        <v>233</v>
      </c>
    </row>
    <row r="78" spans="1:105" ht="12" customHeight="1" x14ac:dyDescent="0.25">
      <c r="A78" s="60" t="s">
        <v>187</v>
      </c>
      <c r="B78" s="262">
        <v>17.485724364812899</v>
      </c>
      <c r="C78" s="262">
        <v>16.37743528133155</v>
      </c>
      <c r="D78" s="262">
        <v>17.336156183391989</v>
      </c>
      <c r="E78" s="262">
        <v>22.860244168397809</v>
      </c>
      <c r="F78" s="262">
        <v>26.151866836628951</v>
      </c>
      <c r="G78" s="262">
        <v>24.56828020312177</v>
      </c>
      <c r="H78" s="262">
        <v>26.924710590148941</v>
      </c>
      <c r="I78" s="262">
        <v>24.005899742203379</v>
      </c>
      <c r="J78" s="262">
        <v>21.44239248795418</v>
      </c>
      <c r="K78" s="262">
        <v>16.03097198436015</v>
      </c>
      <c r="L78" s="262">
        <v>24.651434207476012</v>
      </c>
      <c r="M78" s="262">
        <v>26.7701601149395</v>
      </c>
      <c r="N78" s="262">
        <v>28.489009496757621</v>
      </c>
      <c r="O78" s="262">
        <v>31.370361959046011</v>
      </c>
      <c r="P78" s="262">
        <v>29.284061538749881</v>
      </c>
      <c r="Q78" s="262">
        <v>32.798737650096292</v>
      </c>
      <c r="R78" s="262">
        <v>32.029175594155262</v>
      </c>
      <c r="S78" s="262">
        <v>29.079584695220909</v>
      </c>
      <c r="T78" s="262">
        <v>31.488448327325589</v>
      </c>
      <c r="U78" s="262">
        <v>35.470980556886779</v>
      </c>
      <c r="V78" s="262">
        <v>33.965531112458002</v>
      </c>
      <c r="W78" s="262">
        <v>38.872464787786249</v>
      </c>
      <c r="X78" s="262">
        <v>47.589595680469387</v>
      </c>
      <c r="Y78" s="262">
        <v>38.304568023117959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11.703523926786096</v>
      </c>
      <c r="C79" s="261">
        <f t="shared" si="1"/>
        <v>10.454706804854474</v>
      </c>
      <c r="D79" s="261">
        <f t="shared" si="1"/>
        <v>11.484871308844861</v>
      </c>
      <c r="E79" s="261">
        <f t="shared" si="1"/>
        <v>15.032821490671964</v>
      </c>
      <c r="F79" s="261">
        <f t="shared" si="1"/>
        <v>17.214667095154894</v>
      </c>
      <c r="G79" s="261">
        <f t="shared" si="1"/>
        <v>16.886817697465258</v>
      </c>
      <c r="H79" s="261">
        <f t="shared" si="1"/>
        <v>18.34861478797195</v>
      </c>
      <c r="I79" s="261">
        <f t="shared" si="1"/>
        <v>18.752580821285445</v>
      </c>
      <c r="J79" s="261">
        <f t="shared" si="1"/>
        <v>17.410644699036382</v>
      </c>
      <c r="K79" s="261">
        <f t="shared" si="1"/>
        <v>14.293686388503128</v>
      </c>
      <c r="L79" s="261">
        <f t="shared" si="1"/>
        <v>20.739970757973573</v>
      </c>
      <c r="M79" s="261">
        <f t="shared" si="1"/>
        <v>20.493259840199613</v>
      </c>
      <c r="N79" s="261">
        <f t="shared" si="1"/>
        <v>23.520223325033243</v>
      </c>
      <c r="O79" s="261">
        <f t="shared" si="1"/>
        <v>21.750045402694653</v>
      </c>
      <c r="P79" s="261">
        <f t="shared" si="1"/>
        <v>26.06498854334761</v>
      </c>
      <c r="Q79" s="261">
        <f t="shared" si="1"/>
        <v>28.3444287200874</v>
      </c>
      <c r="R79" s="261">
        <f t="shared" si="1"/>
        <v>27.535689205969511</v>
      </c>
      <c r="S79" s="261">
        <f t="shared" si="1"/>
        <v>25.478510131786599</v>
      </c>
      <c r="T79" s="261">
        <f t="shared" si="1"/>
        <v>26.005695041735152</v>
      </c>
      <c r="U79" s="261">
        <f t="shared" si="1"/>
        <v>24.62278726081702</v>
      </c>
      <c r="V79" s="261">
        <f t="shared" si="1"/>
        <v>22.082512902323749</v>
      </c>
      <c r="W79" s="261">
        <f t="shared" si="1"/>
        <v>25.403617642117439</v>
      </c>
      <c r="X79" s="261">
        <f t="shared" si="1"/>
        <v>35.627830346979451</v>
      </c>
      <c r="Y79" s="261">
        <f t="shared" si="1"/>
        <v>29.844894129645745</v>
      </c>
      <c r="DA79" s="70"/>
    </row>
    <row r="80" spans="1:105" ht="12" customHeight="1" x14ac:dyDescent="0.25">
      <c r="A80" s="60" t="s">
        <v>190</v>
      </c>
      <c r="B80" s="262">
        <v>3.8913704008700001</v>
      </c>
      <c r="C80" s="262">
        <v>3.392746998350145</v>
      </c>
      <c r="D80" s="262">
        <v>3.72618461136492</v>
      </c>
      <c r="E80" s="262">
        <v>4.9933727507236636</v>
      </c>
      <c r="F80" s="262">
        <v>5.6478789118182728</v>
      </c>
      <c r="G80" s="262">
        <v>5.9199455958235561</v>
      </c>
      <c r="H80" s="262">
        <v>6.3895395124401073</v>
      </c>
      <c r="I80" s="262">
        <v>5.3695287681932253</v>
      </c>
      <c r="J80" s="262">
        <v>5.4296718560492332</v>
      </c>
      <c r="K80" s="262">
        <v>4.0038677697724419</v>
      </c>
      <c r="L80" s="262">
        <v>5.8294249829793641</v>
      </c>
      <c r="M80" s="262">
        <v>5.3926182776614002</v>
      </c>
      <c r="N80" s="262">
        <v>6.2195806931418094</v>
      </c>
      <c r="O80" s="262">
        <v>5.2870249255637241</v>
      </c>
      <c r="P80" s="262">
        <v>4.8985195829437256</v>
      </c>
      <c r="Q80" s="262">
        <v>5.172362219663551</v>
      </c>
      <c r="R80" s="262">
        <v>5.1167445094237323</v>
      </c>
      <c r="S80" s="262">
        <v>5.2565142299852736</v>
      </c>
      <c r="T80" s="262">
        <v>4.9542015234238219</v>
      </c>
      <c r="U80" s="262">
        <v>2.6834189767973382</v>
      </c>
      <c r="V80" s="262">
        <v>2.3077088951650881</v>
      </c>
      <c r="W80" s="262">
        <v>2.4756449972279082</v>
      </c>
      <c r="X80" s="262">
        <v>3.4986060440823561</v>
      </c>
      <c r="Y80" s="262">
        <v>3.147395447077229</v>
      </c>
      <c r="DA80" s="72" t="s">
        <v>235</v>
      </c>
    </row>
    <row r="81" spans="1:105" ht="12" customHeight="1" x14ac:dyDescent="0.25">
      <c r="A81" s="59" t="s">
        <v>31</v>
      </c>
      <c r="B81" s="230">
        <v>2.673217505582508</v>
      </c>
      <c r="C81" s="230">
        <v>2.4389945866180271</v>
      </c>
      <c r="D81" s="230">
        <v>2.6887357629297441</v>
      </c>
      <c r="E81" s="230">
        <v>3.7744029805898278</v>
      </c>
      <c r="F81" s="230">
        <v>4.3915213760824292</v>
      </c>
      <c r="G81" s="230">
        <v>4.8225038057669938</v>
      </c>
      <c r="H81" s="230">
        <v>5.3147471729088158</v>
      </c>
      <c r="I81" s="230">
        <v>4.4018178892503848</v>
      </c>
      <c r="J81" s="230">
        <v>4.5604549083416739</v>
      </c>
      <c r="K81" s="230">
        <v>3.4505839426139469</v>
      </c>
      <c r="L81" s="230">
        <v>4.5892706599568331</v>
      </c>
      <c r="M81" s="230">
        <v>4.4355421629783711</v>
      </c>
      <c r="N81" s="230">
        <v>5.3947988716811057</v>
      </c>
      <c r="O81" s="230">
        <v>4.6461084794127236</v>
      </c>
      <c r="P81" s="230">
        <v>4.2756675732145366</v>
      </c>
      <c r="Q81" s="230">
        <v>4.5673533233719237</v>
      </c>
      <c r="R81" s="230">
        <v>4.5505709645683101</v>
      </c>
      <c r="S81" s="230">
        <v>4.7434976679792031</v>
      </c>
      <c r="T81" s="230">
        <v>4.2380791769808566</v>
      </c>
      <c r="U81" s="230">
        <v>0.29662077171081191</v>
      </c>
      <c r="V81" s="230">
        <v>0.28003679222671751</v>
      </c>
      <c r="W81" s="230">
        <v>0.28952361207185739</v>
      </c>
      <c r="X81" s="230">
        <v>0.34509969661199102</v>
      </c>
      <c r="Y81" s="230">
        <v>0.36699811679661248</v>
      </c>
      <c r="DA81" s="71" t="s">
        <v>236</v>
      </c>
    </row>
    <row r="82" spans="1:105" ht="12" customHeight="1" x14ac:dyDescent="0.25">
      <c r="A82" s="59" t="s">
        <v>159</v>
      </c>
      <c r="B82" s="230">
        <v>0.20853604688611119</v>
      </c>
      <c r="C82" s="230">
        <v>0.15010699948582401</v>
      </c>
      <c r="D82" s="230">
        <v>0.16326007738080339</v>
      </c>
      <c r="E82" s="230">
        <v>0.24889323558590221</v>
      </c>
      <c r="F82" s="230">
        <v>0.13601824509477881</v>
      </c>
      <c r="G82" s="230">
        <v>0.17036759215044059</v>
      </c>
      <c r="H82" s="230">
        <v>0.1790422279766877</v>
      </c>
      <c r="I82" s="230">
        <v>0.1737465104201818</v>
      </c>
      <c r="J82" s="230">
        <v>0.2071230944873142</v>
      </c>
      <c r="K82" s="230">
        <v>0.11721876991716559</v>
      </c>
      <c r="L82" s="230">
        <v>0.37442208069371541</v>
      </c>
      <c r="M82" s="230">
        <v>0.14041221312948199</v>
      </c>
      <c r="N82" s="230">
        <v>0.22005715376013721</v>
      </c>
      <c r="O82" s="230">
        <v>0.14657098535491259</v>
      </c>
      <c r="P82" s="230">
        <v>0.13796687025177751</v>
      </c>
      <c r="Q82" s="230">
        <v>0.14066271058785651</v>
      </c>
      <c r="R82" s="230">
        <v>8.9369936912828615E-2</v>
      </c>
      <c r="S82" s="230">
        <v>0.12964775731618949</v>
      </c>
      <c r="T82" s="230">
        <v>8.8635710166995979E-2</v>
      </c>
      <c r="U82" s="230">
        <v>0.36480524629825689</v>
      </c>
      <c r="V82" s="230">
        <v>8.6110375436097508E-2</v>
      </c>
      <c r="W82" s="230">
        <v>4.4527147141820572E-2</v>
      </c>
      <c r="X82" s="230">
        <v>6.3693387896248857E-2</v>
      </c>
      <c r="Y82" s="230">
        <v>5.6400717181201147E-2</v>
      </c>
      <c r="DA82" s="71" t="s">
        <v>237</v>
      </c>
    </row>
    <row r="83" spans="1:105" ht="12" customHeight="1" x14ac:dyDescent="0.25">
      <c r="A83" s="59" t="s">
        <v>35</v>
      </c>
      <c r="B83" s="230">
        <v>1.0096168484013801</v>
      </c>
      <c r="C83" s="230">
        <v>0.80364541224629449</v>
      </c>
      <c r="D83" s="230">
        <v>0.87418877105437187</v>
      </c>
      <c r="E83" s="230">
        <v>0.97007653454793252</v>
      </c>
      <c r="F83" s="230">
        <v>1.120339290641065</v>
      </c>
      <c r="G83" s="230">
        <v>0.92707419790612178</v>
      </c>
      <c r="H83" s="230">
        <v>0.89575011155460327</v>
      </c>
      <c r="I83" s="230">
        <v>0.79396436852265895</v>
      </c>
      <c r="J83" s="230">
        <v>0.66209385322024528</v>
      </c>
      <c r="K83" s="230">
        <v>0.43606505724132921</v>
      </c>
      <c r="L83" s="230">
        <v>0.86573224232881529</v>
      </c>
      <c r="M83" s="230">
        <v>0.8166639015535474</v>
      </c>
      <c r="N83" s="230">
        <v>0.60472466770056732</v>
      </c>
      <c r="O83" s="230">
        <v>0.49434546079608749</v>
      </c>
      <c r="P83" s="230">
        <v>0.4848851394774118</v>
      </c>
      <c r="Q83" s="230">
        <v>0.46434618570377051</v>
      </c>
      <c r="R83" s="230">
        <v>0.4768036079425938</v>
      </c>
      <c r="S83" s="230">
        <v>0.38336880468988099</v>
      </c>
      <c r="T83" s="230">
        <v>0.62748663627596901</v>
      </c>
      <c r="U83" s="230">
        <v>2.0219929587882688</v>
      </c>
      <c r="V83" s="230">
        <v>1.941561727502273</v>
      </c>
      <c r="W83" s="230">
        <v>2.1415942380142301</v>
      </c>
      <c r="X83" s="230">
        <v>3.0898129595741159</v>
      </c>
      <c r="Y83" s="230">
        <v>2.7239966130994149</v>
      </c>
      <c r="DA83" s="71" t="s">
        <v>238</v>
      </c>
    </row>
    <row r="84" spans="1:105" ht="12" customHeight="1" x14ac:dyDescent="0.25">
      <c r="A84" s="60" t="s">
        <v>195</v>
      </c>
      <c r="B84" s="262">
        <v>3.2357651762595312</v>
      </c>
      <c r="C84" s="262">
        <v>2.7701537194440449</v>
      </c>
      <c r="D84" s="262">
        <v>3.1203128055123202</v>
      </c>
      <c r="E84" s="262">
        <v>4.0077026816811134</v>
      </c>
      <c r="F84" s="262">
        <v>4.6262400394380823</v>
      </c>
      <c r="G84" s="262">
        <v>4.4944893522816196</v>
      </c>
      <c r="H84" s="262">
        <v>4.8442244670448629</v>
      </c>
      <c r="I84" s="262">
        <v>7.1222049988829577</v>
      </c>
      <c r="J84" s="262">
        <v>6.4214639975572316</v>
      </c>
      <c r="K84" s="262">
        <v>6.1351772497592751</v>
      </c>
      <c r="L84" s="262">
        <v>8.5419669420276847</v>
      </c>
      <c r="M84" s="262">
        <v>8.2089845449751824</v>
      </c>
      <c r="N84" s="262">
        <v>9.9998285680968095</v>
      </c>
      <c r="O84" s="262">
        <v>8.4914379324400429</v>
      </c>
      <c r="P84" s="262">
        <v>13.72748799084729</v>
      </c>
      <c r="Q84" s="262">
        <v>14.87005728704716</v>
      </c>
      <c r="R84" s="262">
        <v>14.372404367308009</v>
      </c>
      <c r="S84" s="262">
        <v>12.934338244031689</v>
      </c>
      <c r="T84" s="262">
        <v>13.160148645644311</v>
      </c>
      <c r="U84" s="262">
        <v>13.0499578679735</v>
      </c>
      <c r="V84" s="262">
        <v>11.2626754638443</v>
      </c>
      <c r="W84" s="262">
        <v>13.186113582725961</v>
      </c>
      <c r="X84" s="262">
        <v>20.202758191848019</v>
      </c>
      <c r="Y84" s="262">
        <v>17.097960676542229</v>
      </c>
      <c r="DA84" s="72" t="s">
        <v>239</v>
      </c>
    </row>
    <row r="85" spans="1:105" ht="12" customHeight="1" x14ac:dyDescent="0.25">
      <c r="A85" s="64" t="s">
        <v>28</v>
      </c>
      <c r="B85" s="229">
        <v>6.4746065625806816E-3</v>
      </c>
      <c r="C85" s="229">
        <v>5.2421105811338341E-3</v>
      </c>
      <c r="D85" s="229">
        <v>5.8150479828779434E-3</v>
      </c>
      <c r="E85" s="229">
        <v>7.7285846834374188E-3</v>
      </c>
      <c r="F85" s="229">
        <v>1.1606677638999819E-2</v>
      </c>
      <c r="G85" s="229">
        <v>1.009010619202729E-2</v>
      </c>
      <c r="H85" s="229">
        <v>1.0282104098099581E-2</v>
      </c>
      <c r="I85" s="229">
        <v>5.1191372531975742E-3</v>
      </c>
      <c r="J85" s="229">
        <v>0</v>
      </c>
      <c r="K85" s="229">
        <v>3.1585421771620431E-3</v>
      </c>
      <c r="L85" s="229">
        <v>1.0093093681579089E-2</v>
      </c>
      <c r="M85" s="229">
        <v>5.3830324246480314E-3</v>
      </c>
      <c r="N85" s="229">
        <v>0</v>
      </c>
      <c r="O85" s="229">
        <v>2.7915049677919531E-3</v>
      </c>
      <c r="P85" s="229">
        <v>3.7510021465280092E-3</v>
      </c>
      <c r="Q85" s="229">
        <v>3.7080689907234088E-3</v>
      </c>
      <c r="R85" s="229">
        <v>1.203265693691695E-3</v>
      </c>
      <c r="S85" s="229">
        <v>1.06132602101408E-3</v>
      </c>
      <c r="T85" s="229">
        <v>0</v>
      </c>
      <c r="U85" s="229">
        <v>0</v>
      </c>
      <c r="V85" s="229">
        <v>0</v>
      </c>
      <c r="W85" s="229">
        <v>1.4555397092873819E-2</v>
      </c>
      <c r="X85" s="229">
        <v>9.6197455156631848E-3</v>
      </c>
      <c r="Y85" s="229">
        <v>2.6406790894295202E-3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0.94996580885344351</v>
      </c>
      <c r="C87" s="229">
        <v>1.00162783727231</v>
      </c>
      <c r="D87" s="229">
        <v>0.97809080454098329</v>
      </c>
      <c r="E87" s="229">
        <v>1.726498772881528</v>
      </c>
      <c r="F87" s="229">
        <v>1.9898046963149809</v>
      </c>
      <c r="G87" s="229">
        <v>2.251027638387944</v>
      </c>
      <c r="H87" s="229">
        <v>2.646687772896605</v>
      </c>
      <c r="I87" s="229">
        <v>1.187201904177891</v>
      </c>
      <c r="J87" s="229">
        <v>1.3281507226991791</v>
      </c>
      <c r="K87" s="229">
        <v>0.7646150838117709</v>
      </c>
      <c r="L87" s="229">
        <v>0.93949079635208865</v>
      </c>
      <c r="M87" s="229">
        <v>1.114725598985759</v>
      </c>
      <c r="N87" s="229">
        <v>1.232750221596199</v>
      </c>
      <c r="O87" s="229">
        <v>1.401829989197396</v>
      </c>
      <c r="P87" s="229">
        <v>0.6405706349271072</v>
      </c>
      <c r="Q87" s="229">
        <v>0.71460597423372085</v>
      </c>
      <c r="R87" s="229">
        <v>0.72338188948930382</v>
      </c>
      <c r="S87" s="229">
        <v>0.84308496111963849</v>
      </c>
      <c r="T87" s="229">
        <v>0.72131264574142417</v>
      </c>
      <c r="U87" s="229">
        <v>4.6420339695015543E-2</v>
      </c>
      <c r="V87" s="229">
        <v>5.0389368066669417E-2</v>
      </c>
      <c r="W87" s="229">
        <v>4.9483852355420951E-2</v>
      </c>
      <c r="X87" s="229">
        <v>4.7112164018417939E-2</v>
      </c>
      <c r="Y87" s="229">
        <v>4.6504098410938707E-2</v>
      </c>
      <c r="DA87" s="73" t="s">
        <v>242</v>
      </c>
    </row>
    <row r="88" spans="1:105" ht="12" customHeight="1" x14ac:dyDescent="0.25">
      <c r="A88" s="64" t="s">
        <v>159</v>
      </c>
      <c r="B88" s="229">
        <v>7.410624614030302E-2</v>
      </c>
      <c r="C88" s="229">
        <v>6.1644806462199928E-2</v>
      </c>
      <c r="D88" s="229">
        <v>5.9389688877726193E-2</v>
      </c>
      <c r="E88" s="229">
        <v>0.1138494930264233</v>
      </c>
      <c r="F88" s="229">
        <v>6.1630063865373508E-2</v>
      </c>
      <c r="G88" s="229">
        <v>7.9523453803734753E-2</v>
      </c>
      <c r="H88" s="229">
        <v>8.9161132261106724E-2</v>
      </c>
      <c r="I88" s="229">
        <v>4.6860681928445468E-2</v>
      </c>
      <c r="J88" s="229">
        <v>6.0320887534232447E-2</v>
      </c>
      <c r="K88" s="229">
        <v>2.59745136113484E-2</v>
      </c>
      <c r="L88" s="229">
        <v>7.6649673734007495E-2</v>
      </c>
      <c r="M88" s="229">
        <v>3.5287927075092318E-2</v>
      </c>
      <c r="N88" s="229">
        <v>5.0284637391329483E-2</v>
      </c>
      <c r="O88" s="229">
        <v>4.4223591361926259E-2</v>
      </c>
      <c r="P88" s="229">
        <v>2.0669877665359011E-2</v>
      </c>
      <c r="Q88" s="229">
        <v>2.2008022200433072E-2</v>
      </c>
      <c r="R88" s="229">
        <v>1.4206699407812599E-2</v>
      </c>
      <c r="S88" s="229">
        <v>2.3042927832350561E-2</v>
      </c>
      <c r="T88" s="229">
        <v>1.5085621560584329E-2</v>
      </c>
      <c r="U88" s="229">
        <v>5.7091023524808777E-2</v>
      </c>
      <c r="V88" s="229">
        <v>1.549456186705539E-2</v>
      </c>
      <c r="W88" s="229">
        <v>7.6103456958360044E-3</v>
      </c>
      <c r="X88" s="229">
        <v>8.695265069533319E-3</v>
      </c>
      <c r="Y88" s="229">
        <v>7.1468064336026801E-3</v>
      </c>
      <c r="DA88" s="73" t="s">
        <v>243</v>
      </c>
    </row>
    <row r="89" spans="1:105" ht="12" customHeight="1" x14ac:dyDescent="0.25">
      <c r="A89" s="64" t="s">
        <v>32</v>
      </c>
      <c r="B89" s="229">
        <v>0.12347809342032311</v>
      </c>
      <c r="C89" s="229">
        <v>0.123942541266633</v>
      </c>
      <c r="D89" s="229">
        <v>0.18571112438155701</v>
      </c>
      <c r="E89" s="229">
        <v>0.22657991286730711</v>
      </c>
      <c r="F89" s="229">
        <v>0.29180230837756632</v>
      </c>
      <c r="G89" s="229">
        <v>0.24433838453094511</v>
      </c>
      <c r="H89" s="229">
        <v>0.29032005788011173</v>
      </c>
      <c r="I89" s="229">
        <v>0.1004393425683361</v>
      </c>
      <c r="J89" s="229">
        <v>8.2450464690974848E-2</v>
      </c>
      <c r="K89" s="229">
        <v>4.4561520430505867E-2</v>
      </c>
      <c r="L89" s="229">
        <v>6.4983889551413473E-2</v>
      </c>
      <c r="M89" s="229">
        <v>6.7616229372443923E-2</v>
      </c>
      <c r="N89" s="229">
        <v>4.3149206966549447E-2</v>
      </c>
      <c r="O89" s="229">
        <v>3.2177288506130032E-2</v>
      </c>
      <c r="P89" s="229">
        <v>1.442078915504701E-2</v>
      </c>
      <c r="Q89" s="229">
        <v>1.151541475403213E-2</v>
      </c>
      <c r="R89" s="229">
        <v>2.8040475254576679E-3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0.35878168687014028</v>
      </c>
      <c r="C91" s="229">
        <v>0.33003501550130088</v>
      </c>
      <c r="D91" s="229">
        <v>0.31800670418783961</v>
      </c>
      <c r="E91" s="229">
        <v>0.44373532850391129</v>
      </c>
      <c r="F91" s="229">
        <v>0.50762735532269032</v>
      </c>
      <c r="G91" s="229">
        <v>0.43273571704130759</v>
      </c>
      <c r="H91" s="229">
        <v>0.44607406348640849</v>
      </c>
      <c r="I91" s="229">
        <v>0.21413789345111181</v>
      </c>
      <c r="J91" s="229">
        <v>0.19282296334970581</v>
      </c>
      <c r="K91" s="229">
        <v>9.6627679788419796E-2</v>
      </c>
      <c r="L91" s="229">
        <v>0.1772280464671544</v>
      </c>
      <c r="M91" s="229">
        <v>0.20524123621858231</v>
      </c>
      <c r="N91" s="229">
        <v>0.13818392230075119</v>
      </c>
      <c r="O91" s="229">
        <v>0.14915456559790791</v>
      </c>
      <c r="P91" s="229">
        <v>7.2644371046892864E-2</v>
      </c>
      <c r="Q91" s="229">
        <v>7.2651387997191369E-2</v>
      </c>
      <c r="R91" s="229">
        <v>7.5795124944623496E-2</v>
      </c>
      <c r="S91" s="229">
        <v>6.8138006260292719E-2</v>
      </c>
      <c r="T91" s="229">
        <v>0.1067969773283097</v>
      </c>
      <c r="U91" s="229">
        <v>0.31643636912721218</v>
      </c>
      <c r="V91" s="229">
        <v>0.34936148115874788</v>
      </c>
      <c r="W91" s="229">
        <v>0.36603001848710848</v>
      </c>
      <c r="X91" s="229">
        <v>0.42181368562997201</v>
      </c>
      <c r="Y91" s="229">
        <v>0.34517072641231622</v>
      </c>
      <c r="DA91" s="73" t="s">
        <v>246</v>
      </c>
    </row>
    <row r="92" spans="1:105" ht="12" customHeight="1" x14ac:dyDescent="0.25">
      <c r="A92" s="64" t="s">
        <v>36</v>
      </c>
      <c r="B92" s="229">
        <v>1.7229587344127411</v>
      </c>
      <c r="C92" s="229">
        <v>1.247661408360468</v>
      </c>
      <c r="D92" s="229">
        <v>1.5732994355413361</v>
      </c>
      <c r="E92" s="229">
        <v>1.4893105897185059</v>
      </c>
      <c r="F92" s="229">
        <v>1.76376893791847</v>
      </c>
      <c r="G92" s="229">
        <v>1.4733685370233149</v>
      </c>
      <c r="H92" s="229">
        <v>1.3580700731742581</v>
      </c>
      <c r="I92" s="229">
        <v>0.64555070095147016</v>
      </c>
      <c r="J92" s="229">
        <v>0.52218528551171284</v>
      </c>
      <c r="K92" s="229">
        <v>0.24964744907390091</v>
      </c>
      <c r="L92" s="229">
        <v>0.84859271073225073</v>
      </c>
      <c r="M92" s="229">
        <v>0.70395430729891584</v>
      </c>
      <c r="N92" s="229">
        <v>0.37732623786827962</v>
      </c>
      <c r="O92" s="229">
        <v>0.39119821891866702</v>
      </c>
      <c r="P92" s="229">
        <v>0.1787106291758559</v>
      </c>
      <c r="Q92" s="229">
        <v>0.1843079072317344</v>
      </c>
      <c r="R92" s="229">
        <v>0.18906823412850349</v>
      </c>
      <c r="S92" s="229">
        <v>0.13321965913437661</v>
      </c>
      <c r="T92" s="229">
        <v>0.2339275819302338</v>
      </c>
      <c r="U92" s="229">
        <v>0.37509410170512592</v>
      </c>
      <c r="V92" s="229">
        <v>0.35092129670740929</v>
      </c>
      <c r="W92" s="229">
        <v>0.39060625911606739</v>
      </c>
      <c r="X92" s="229">
        <v>0.45681453272311578</v>
      </c>
      <c r="Y92" s="229">
        <v>0.36443457178740901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3.405515302346577E-3</v>
      </c>
      <c r="H93" s="229">
        <v>3.6292632482735998E-3</v>
      </c>
      <c r="I93" s="229">
        <v>3.2823631512971661E-3</v>
      </c>
      <c r="J93" s="229">
        <v>3.151615882049662E-3</v>
      </c>
      <c r="K93" s="229">
        <v>2.8872665909760778E-3</v>
      </c>
      <c r="L93" s="229">
        <v>3.5079456982867198E-3</v>
      </c>
      <c r="M93" s="229">
        <v>3.5732284230246061E-3</v>
      </c>
      <c r="N93" s="229">
        <v>4.2679870058821099E-3</v>
      </c>
      <c r="O93" s="229">
        <v>3.80448635753246E-3</v>
      </c>
      <c r="P93" s="229">
        <v>3.3764722947189022E-3</v>
      </c>
      <c r="Q93" s="229">
        <v>3.4715589389511109E-3</v>
      </c>
      <c r="R93" s="229">
        <v>3.314330819607492E-3</v>
      </c>
      <c r="S93" s="229">
        <v>6.462735369508847E-3</v>
      </c>
      <c r="T93" s="229">
        <v>3.3139746684924349E-3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4.9196129754012086</v>
      </c>
      <c r="J94" s="229">
        <v>4.2323820578893772</v>
      </c>
      <c r="K94" s="229">
        <v>4.9477051942751924</v>
      </c>
      <c r="L94" s="229">
        <v>6.4214207858109038</v>
      </c>
      <c r="M94" s="229">
        <v>6.0732029851767164</v>
      </c>
      <c r="N94" s="229">
        <v>8.1538663549678194</v>
      </c>
      <c r="O94" s="229">
        <v>6.4662582875326908</v>
      </c>
      <c r="P94" s="229">
        <v>12.793344214435781</v>
      </c>
      <c r="Q94" s="229">
        <v>13.857788952700369</v>
      </c>
      <c r="R94" s="229">
        <v>13.36263077529901</v>
      </c>
      <c r="S94" s="229">
        <v>11.859328628294509</v>
      </c>
      <c r="T94" s="229">
        <v>12.07971184441527</v>
      </c>
      <c r="U94" s="229">
        <v>12.254916033921329</v>
      </c>
      <c r="V94" s="229">
        <v>10.49650875604442</v>
      </c>
      <c r="W94" s="229">
        <v>12.35782770997865</v>
      </c>
      <c r="X94" s="229">
        <v>19.258702798891321</v>
      </c>
      <c r="Y94" s="229">
        <v>16.33206379440853</v>
      </c>
      <c r="DA94" s="73" t="s">
        <v>249</v>
      </c>
    </row>
    <row r="95" spans="1:105" ht="12" customHeight="1" x14ac:dyDescent="0.25">
      <c r="A95" s="61" t="s">
        <v>207</v>
      </c>
      <c r="B95" s="263">
        <v>4.5763883496565647</v>
      </c>
      <c r="C95" s="263">
        <v>4.2918060870602854</v>
      </c>
      <c r="D95" s="263">
        <v>4.6383738919676212</v>
      </c>
      <c r="E95" s="263">
        <v>6.0317460582671867</v>
      </c>
      <c r="F95" s="263">
        <v>6.9405481438985408</v>
      </c>
      <c r="G95" s="263">
        <v>6.472382749360083</v>
      </c>
      <c r="H95" s="263">
        <v>7.114850808486981</v>
      </c>
      <c r="I95" s="263">
        <v>6.2608470542092611</v>
      </c>
      <c r="J95" s="263">
        <v>5.5595088454299173</v>
      </c>
      <c r="K95" s="263">
        <v>4.1546413689714097</v>
      </c>
      <c r="L95" s="263">
        <v>6.3685788329665236</v>
      </c>
      <c r="M95" s="263">
        <v>6.8916570175630323</v>
      </c>
      <c r="N95" s="263">
        <v>7.3008140637946264</v>
      </c>
      <c r="O95" s="263">
        <v>7.971582544690885</v>
      </c>
      <c r="P95" s="263">
        <v>7.4389809695565958</v>
      </c>
      <c r="Q95" s="263">
        <v>8.3020092133766905</v>
      </c>
      <c r="R95" s="263">
        <v>8.0465403292377715</v>
      </c>
      <c r="S95" s="263">
        <v>7.2876576577696364</v>
      </c>
      <c r="T95" s="263">
        <v>7.8913448726670188</v>
      </c>
      <c r="U95" s="263">
        <v>8.8894104160461804</v>
      </c>
      <c r="V95" s="263">
        <v>8.5121285433143594</v>
      </c>
      <c r="W95" s="263">
        <v>9.7418590621635719</v>
      </c>
      <c r="X95" s="263">
        <v>11.92646611104907</v>
      </c>
      <c r="Y95" s="263">
        <v>9.5995380060262878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1.0000000000000004</v>
      </c>
      <c r="C100" s="232">
        <f t="shared" si="2"/>
        <v>1.0000000000000002</v>
      </c>
      <c r="D100" s="232">
        <f t="shared" si="2"/>
        <v>1.0000000000000002</v>
      </c>
      <c r="E100" s="232">
        <f t="shared" si="2"/>
        <v>1.0000000000000002</v>
      </c>
      <c r="F100" s="232">
        <f t="shared" si="2"/>
        <v>1</v>
      </c>
      <c r="G100" s="232">
        <f t="shared" si="2"/>
        <v>1</v>
      </c>
      <c r="H100" s="232">
        <f t="shared" si="2"/>
        <v>1</v>
      </c>
      <c r="I100" s="232">
        <f t="shared" si="2"/>
        <v>0.99999999999999989</v>
      </c>
      <c r="J100" s="232">
        <f t="shared" si="2"/>
        <v>0.99999999999999989</v>
      </c>
      <c r="K100" s="232">
        <f t="shared" si="2"/>
        <v>1.0000000000000002</v>
      </c>
      <c r="L100" s="232">
        <f t="shared" si="2"/>
        <v>0.99999999999999967</v>
      </c>
      <c r="M100" s="232">
        <f t="shared" si="2"/>
        <v>0.99999999999999978</v>
      </c>
      <c r="N100" s="232">
        <f t="shared" si="2"/>
        <v>0.99999999999999956</v>
      </c>
      <c r="O100" s="232">
        <f t="shared" si="2"/>
        <v>1</v>
      </c>
      <c r="P100" s="232">
        <f t="shared" si="2"/>
        <v>0.99999999999999989</v>
      </c>
      <c r="Q100" s="232">
        <f t="shared" si="2"/>
        <v>0.99999999999999989</v>
      </c>
      <c r="R100" s="232">
        <f t="shared" si="2"/>
        <v>0.99999999999999989</v>
      </c>
      <c r="S100" s="232">
        <f t="shared" si="2"/>
        <v>1</v>
      </c>
      <c r="T100" s="232">
        <f t="shared" si="2"/>
        <v>1.0000000000000002</v>
      </c>
      <c r="U100" s="232">
        <f t="shared" si="2"/>
        <v>1</v>
      </c>
      <c r="V100" s="232">
        <f t="shared" si="2"/>
        <v>1</v>
      </c>
      <c r="W100" s="232">
        <f t="shared" si="2"/>
        <v>0.99999999999999989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3.1067678573824661E-3</v>
      </c>
      <c r="C101" s="266">
        <f t="shared" si="3"/>
        <v>3.33682927292081E-3</v>
      </c>
      <c r="D101" s="266">
        <f t="shared" si="3"/>
        <v>3.1924995581625098E-3</v>
      </c>
      <c r="E101" s="266">
        <f t="shared" si="3"/>
        <v>3.279122541335991E-3</v>
      </c>
      <c r="F101" s="266">
        <f t="shared" si="3"/>
        <v>3.2307809743416208E-3</v>
      </c>
      <c r="G101" s="266">
        <f t="shared" si="3"/>
        <v>3.2793912929850438E-3</v>
      </c>
      <c r="H101" s="266">
        <f t="shared" si="3"/>
        <v>3.3559022098389522E-3</v>
      </c>
      <c r="I101" s="266">
        <f t="shared" si="3"/>
        <v>3.2665537048393685E-3</v>
      </c>
      <c r="J101" s="266">
        <f t="shared" si="3"/>
        <v>3.3074056365561574E-3</v>
      </c>
      <c r="K101" s="266">
        <f t="shared" si="3"/>
        <v>3.2602446573402962E-3</v>
      </c>
      <c r="L101" s="266">
        <f t="shared" si="3"/>
        <v>3.0782157605770922E-3</v>
      </c>
      <c r="M101" s="266">
        <f t="shared" si="3"/>
        <v>3.2096848862350888E-3</v>
      </c>
      <c r="N101" s="266">
        <f t="shared" si="3"/>
        <v>3.5642128224922477E-3</v>
      </c>
      <c r="O101" s="266">
        <f t="shared" si="3"/>
        <v>3.7388230668026555E-3</v>
      </c>
      <c r="P101" s="266">
        <f t="shared" si="3"/>
        <v>3.515530171477588E-3</v>
      </c>
      <c r="Q101" s="266">
        <f t="shared" si="3"/>
        <v>3.5588761782874441E-3</v>
      </c>
      <c r="R101" s="266">
        <f t="shared" si="3"/>
        <v>3.559081973781208E-3</v>
      </c>
      <c r="S101" s="266">
        <f t="shared" si="3"/>
        <v>3.6467604738123363E-3</v>
      </c>
      <c r="T101" s="266">
        <f t="shared" si="3"/>
        <v>3.5552463330072444E-3</v>
      </c>
      <c r="U101" s="266">
        <f t="shared" si="3"/>
        <v>3.4914633660092071E-3</v>
      </c>
      <c r="V101" s="266">
        <f t="shared" si="3"/>
        <v>3.580070966742338E-3</v>
      </c>
      <c r="W101" s="266">
        <f t="shared" si="3"/>
        <v>3.5584402736263776E-3</v>
      </c>
      <c r="X101" s="266">
        <f t="shared" si="3"/>
        <v>3.334310612117258E-3</v>
      </c>
      <c r="Y101" s="266">
        <f t="shared" si="3"/>
        <v>3.3295471876394578E-3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1.6569428572706488E-3</v>
      </c>
      <c r="C102" s="267">
        <f t="shared" si="4"/>
        <v>1.7796422788910978E-3</v>
      </c>
      <c r="D102" s="267">
        <f t="shared" si="4"/>
        <v>1.7026664310200064E-3</v>
      </c>
      <c r="E102" s="267">
        <f t="shared" si="4"/>
        <v>1.7488653553791951E-3</v>
      </c>
      <c r="F102" s="267">
        <f t="shared" si="4"/>
        <v>1.7230831863155297E-3</v>
      </c>
      <c r="G102" s="267">
        <f t="shared" si="4"/>
        <v>1.7490086895920237E-3</v>
      </c>
      <c r="H102" s="267">
        <f t="shared" si="4"/>
        <v>1.7898145119141075E-3</v>
      </c>
      <c r="I102" s="267">
        <f t="shared" si="4"/>
        <v>1.742161975914329E-3</v>
      </c>
      <c r="J102" s="267">
        <f t="shared" si="4"/>
        <v>1.7639496728299501E-3</v>
      </c>
      <c r="K102" s="267">
        <f t="shared" si="4"/>
        <v>1.7387971505814915E-3</v>
      </c>
      <c r="L102" s="267">
        <f t="shared" si="4"/>
        <v>1.6417150723077828E-3</v>
      </c>
      <c r="M102" s="267">
        <f t="shared" si="4"/>
        <v>1.7118319393253812E-3</v>
      </c>
      <c r="N102" s="267">
        <f t="shared" si="4"/>
        <v>1.9009135053291992E-3</v>
      </c>
      <c r="O102" s="267">
        <f t="shared" si="4"/>
        <v>1.9940389689614181E-3</v>
      </c>
      <c r="P102" s="267">
        <f t="shared" si="4"/>
        <v>1.8749494247880469E-3</v>
      </c>
      <c r="Q102" s="267">
        <f t="shared" si="4"/>
        <v>1.8980672950866366E-3</v>
      </c>
      <c r="R102" s="267">
        <f t="shared" si="4"/>
        <v>1.8981770526833111E-3</v>
      </c>
      <c r="S102" s="267">
        <f t="shared" si="4"/>
        <v>1.9449389193665798E-3</v>
      </c>
      <c r="T102" s="267">
        <f t="shared" si="4"/>
        <v>1.8961313776038643E-3</v>
      </c>
      <c r="U102" s="267">
        <f t="shared" si="4"/>
        <v>1.8621137952049103E-3</v>
      </c>
      <c r="V102" s="267">
        <f t="shared" si="4"/>
        <v>1.9093711822625802E-3</v>
      </c>
      <c r="W102" s="267">
        <f t="shared" si="4"/>
        <v>1.897834812600734E-3</v>
      </c>
      <c r="X102" s="267">
        <f t="shared" si="4"/>
        <v>1.7782989931292039E-3</v>
      </c>
      <c r="Y102" s="267">
        <f t="shared" si="4"/>
        <v>1.7757585000743783E-3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4.1423571431766233E-2</v>
      </c>
      <c r="C103" s="267">
        <f t="shared" si="5"/>
        <v>4.4491056972277447E-2</v>
      </c>
      <c r="D103" s="267">
        <f t="shared" si="5"/>
        <v>4.2566660775500149E-2</v>
      </c>
      <c r="E103" s="267">
        <f t="shared" si="5"/>
        <v>4.3721633884479874E-2</v>
      </c>
      <c r="F103" s="267">
        <f t="shared" si="5"/>
        <v>4.3077079657888262E-2</v>
      </c>
      <c r="G103" s="267">
        <f t="shared" si="5"/>
        <v>4.3725217239800572E-2</v>
      </c>
      <c r="H103" s="267">
        <f t="shared" si="5"/>
        <v>4.4745362797852677E-2</v>
      </c>
      <c r="I103" s="267">
        <f t="shared" si="5"/>
        <v>4.3554049397858251E-2</v>
      </c>
      <c r="J103" s="267">
        <f t="shared" si="5"/>
        <v>4.4098741820748751E-2</v>
      </c>
      <c r="K103" s="267">
        <f t="shared" si="5"/>
        <v>4.3469928764537279E-2</v>
      </c>
      <c r="L103" s="267">
        <f t="shared" si="5"/>
        <v>4.1042876807694556E-2</v>
      </c>
      <c r="M103" s="267">
        <f t="shared" si="5"/>
        <v>4.2795798483134542E-2</v>
      </c>
      <c r="N103" s="267">
        <f t="shared" si="5"/>
        <v>4.7522837633229974E-2</v>
      </c>
      <c r="O103" s="267">
        <f t="shared" si="5"/>
        <v>4.9850974224035442E-2</v>
      </c>
      <c r="P103" s="267">
        <f t="shared" si="5"/>
        <v>4.6873735619701172E-2</v>
      </c>
      <c r="Q103" s="267">
        <f t="shared" si="5"/>
        <v>4.7451682377165891E-2</v>
      </c>
      <c r="R103" s="267">
        <f t="shared" si="5"/>
        <v>4.7454426317082757E-2</v>
      </c>
      <c r="S103" s="267">
        <f t="shared" si="5"/>
        <v>4.8623472984164473E-2</v>
      </c>
      <c r="T103" s="267">
        <f t="shared" si="5"/>
        <v>4.7403284440096588E-2</v>
      </c>
      <c r="U103" s="267">
        <f t="shared" si="5"/>
        <v>4.6552844880122769E-2</v>
      </c>
      <c r="V103" s="267">
        <f t="shared" si="5"/>
        <v>4.7734279556564507E-2</v>
      </c>
      <c r="W103" s="267">
        <f t="shared" si="5"/>
        <v>4.7445870315018374E-2</v>
      </c>
      <c r="X103" s="267">
        <f t="shared" si="5"/>
        <v>4.4457474828230113E-2</v>
      </c>
      <c r="Y103" s="267">
        <f t="shared" si="5"/>
        <v>4.4393962501859459E-2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1.0355892857941554E-3</v>
      </c>
      <c r="C104" s="267">
        <f t="shared" si="6"/>
        <v>1.1122764243069361E-3</v>
      </c>
      <c r="D104" s="267">
        <f t="shared" si="6"/>
        <v>1.0641665193875033E-3</v>
      </c>
      <c r="E104" s="267">
        <f t="shared" si="6"/>
        <v>1.0930408471119969E-3</v>
      </c>
      <c r="F104" s="267">
        <f t="shared" si="6"/>
        <v>1.0769269914472064E-3</v>
      </c>
      <c r="G104" s="267">
        <f t="shared" si="6"/>
        <v>1.0931304309950145E-3</v>
      </c>
      <c r="H104" s="267">
        <f t="shared" si="6"/>
        <v>1.1186340699463173E-3</v>
      </c>
      <c r="I104" s="267">
        <f t="shared" si="6"/>
        <v>1.0888512349464562E-3</v>
      </c>
      <c r="J104" s="267">
        <f t="shared" si="6"/>
        <v>1.1024685455187186E-3</v>
      </c>
      <c r="K104" s="267">
        <f t="shared" si="6"/>
        <v>1.0867482191134316E-3</v>
      </c>
      <c r="L104" s="267">
        <f t="shared" si="6"/>
        <v>1.0260719201923643E-3</v>
      </c>
      <c r="M104" s="267">
        <f t="shared" si="6"/>
        <v>1.0698949620783632E-3</v>
      </c>
      <c r="N104" s="267">
        <f t="shared" si="6"/>
        <v>1.1880709408307491E-3</v>
      </c>
      <c r="O104" s="267">
        <f t="shared" si="6"/>
        <v>1.2462743556008857E-3</v>
      </c>
      <c r="P104" s="267">
        <f t="shared" si="6"/>
        <v>1.1718433904925293E-3</v>
      </c>
      <c r="Q104" s="267">
        <f t="shared" si="6"/>
        <v>1.1862920594291474E-3</v>
      </c>
      <c r="R104" s="267">
        <f t="shared" si="6"/>
        <v>1.186360657927069E-3</v>
      </c>
      <c r="S104" s="267">
        <f t="shared" si="6"/>
        <v>1.215586824604112E-3</v>
      </c>
      <c r="T104" s="267">
        <f t="shared" si="6"/>
        <v>1.1850821110024152E-3</v>
      </c>
      <c r="U104" s="267">
        <f t="shared" si="6"/>
        <v>1.1638211220030689E-3</v>
      </c>
      <c r="V104" s="267">
        <f t="shared" si="6"/>
        <v>1.1933569889141125E-3</v>
      </c>
      <c r="W104" s="267">
        <f t="shared" si="6"/>
        <v>1.1861467578754591E-3</v>
      </c>
      <c r="X104" s="267">
        <f t="shared" si="6"/>
        <v>1.1114368707057527E-3</v>
      </c>
      <c r="Y104" s="267">
        <f t="shared" si="6"/>
        <v>1.1098490625464862E-3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2.0545122744020853E-3</v>
      </c>
      <c r="C105" s="268">
        <f t="shared" si="7"/>
        <v>2.1791576508796277E-3</v>
      </c>
      <c r="D105" s="268">
        <f t="shared" si="7"/>
        <v>2.1023296905709641E-3</v>
      </c>
      <c r="E105" s="268">
        <f t="shared" si="7"/>
        <v>2.1565892518539708E-3</v>
      </c>
      <c r="F105" s="268">
        <f t="shared" si="7"/>
        <v>2.1217871999112698E-3</v>
      </c>
      <c r="G105" s="268">
        <f t="shared" si="7"/>
        <v>2.1525828754268136E-3</v>
      </c>
      <c r="H105" s="268">
        <f t="shared" si="7"/>
        <v>2.1984985751987989E-3</v>
      </c>
      <c r="I105" s="268">
        <f t="shared" si="7"/>
        <v>2.1393095571912157E-3</v>
      </c>
      <c r="J105" s="268">
        <f t="shared" si="7"/>
        <v>2.1659440999982535E-3</v>
      </c>
      <c r="K105" s="268">
        <f t="shared" si="7"/>
        <v>2.1312203256494263E-3</v>
      </c>
      <c r="L105" s="268">
        <f t="shared" si="7"/>
        <v>2.045909132126749E-3</v>
      </c>
      <c r="M105" s="268">
        <f t="shared" si="7"/>
        <v>2.1048654640335039E-3</v>
      </c>
      <c r="N105" s="268">
        <f t="shared" si="7"/>
        <v>2.3088485041310061E-3</v>
      </c>
      <c r="O105" s="268">
        <f t="shared" si="7"/>
        <v>2.4138765013118658E-3</v>
      </c>
      <c r="P105" s="268">
        <f t="shared" si="7"/>
        <v>2.2649152068870445E-3</v>
      </c>
      <c r="Q105" s="268">
        <f t="shared" si="7"/>
        <v>2.2946252901501645E-3</v>
      </c>
      <c r="R105" s="268">
        <f t="shared" si="7"/>
        <v>2.2869292406988637E-3</v>
      </c>
      <c r="S105" s="268">
        <f t="shared" si="7"/>
        <v>2.3361486321326354E-3</v>
      </c>
      <c r="T105" s="268">
        <f t="shared" si="7"/>
        <v>2.2739044397524686E-3</v>
      </c>
      <c r="U105" s="268">
        <f t="shared" si="7"/>
        <v>2.2142765268357155E-3</v>
      </c>
      <c r="V105" s="268">
        <f t="shared" si="7"/>
        <v>2.2442552529984261E-3</v>
      </c>
      <c r="W105" s="268">
        <f t="shared" si="7"/>
        <v>2.2333880932879136E-3</v>
      </c>
      <c r="X105" s="268">
        <f t="shared" si="7"/>
        <v>2.1209517219610637E-3</v>
      </c>
      <c r="Y105" s="268">
        <f t="shared" si="7"/>
        <v>2.1099899700257703E-3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0.20315673908144241</v>
      </c>
      <c r="C106" s="269">
        <f t="shared" si="8"/>
        <v>0.20539962600784123</v>
      </c>
      <c r="D106" s="269">
        <f t="shared" si="8"/>
        <v>0.20423933768754049</v>
      </c>
      <c r="E106" s="269">
        <f t="shared" si="8"/>
        <v>0.20154394420955626</v>
      </c>
      <c r="F106" s="269">
        <f t="shared" si="8"/>
        <v>0.20060158708562378</v>
      </c>
      <c r="G106" s="269">
        <f t="shared" si="8"/>
        <v>0.2002618724981618</v>
      </c>
      <c r="H106" s="269">
        <f t="shared" si="8"/>
        <v>0.20153901548556671</v>
      </c>
      <c r="I106" s="269">
        <f t="shared" si="8"/>
        <v>0.19606373123524903</v>
      </c>
      <c r="J106" s="269">
        <f t="shared" si="8"/>
        <v>0.19604061225545308</v>
      </c>
      <c r="K106" s="269">
        <f t="shared" si="8"/>
        <v>0.19211771670282923</v>
      </c>
      <c r="L106" s="269">
        <f t="shared" si="8"/>
        <v>0.19296204510362616</v>
      </c>
      <c r="M106" s="269">
        <f t="shared" si="8"/>
        <v>0.19446958812038351</v>
      </c>
      <c r="N106" s="269">
        <f t="shared" si="8"/>
        <v>0.20186588791628049</v>
      </c>
      <c r="O106" s="269">
        <f t="shared" si="8"/>
        <v>0.21008158543250319</v>
      </c>
      <c r="P106" s="269">
        <f t="shared" si="8"/>
        <v>0.19705091207555611</v>
      </c>
      <c r="Q106" s="269">
        <f t="shared" si="8"/>
        <v>0.19908134242531283</v>
      </c>
      <c r="R106" s="269">
        <f t="shared" si="8"/>
        <v>0.19915762291306763</v>
      </c>
      <c r="S106" s="269">
        <f t="shared" si="8"/>
        <v>0.20299462881777805</v>
      </c>
      <c r="T106" s="269">
        <f t="shared" si="8"/>
        <v>0.19974082250947947</v>
      </c>
      <c r="U106" s="269">
        <f t="shared" si="8"/>
        <v>0.20131131411605352</v>
      </c>
      <c r="V106" s="269">
        <f t="shared" si="8"/>
        <v>0.20473607776686784</v>
      </c>
      <c r="W106" s="269">
        <f t="shared" si="8"/>
        <v>0.20397773943970851</v>
      </c>
      <c r="X106" s="269">
        <f t="shared" si="8"/>
        <v>0.19657423951254385</v>
      </c>
      <c r="Y106" s="269">
        <f t="shared" si="8"/>
        <v>0.1956885337603313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0.39276062957206637</v>
      </c>
      <c r="C107" s="269">
        <f t="shared" si="9"/>
        <v>0.36806498883537647</v>
      </c>
      <c r="D107" s="269">
        <f t="shared" si="9"/>
        <v>0.38322424463237975</v>
      </c>
      <c r="E107" s="269">
        <f t="shared" si="9"/>
        <v>0.37273125748771996</v>
      </c>
      <c r="F107" s="269">
        <f t="shared" si="9"/>
        <v>0.37887451154615248</v>
      </c>
      <c r="G107" s="269">
        <f t="shared" si="9"/>
        <v>0.3685035269738276</v>
      </c>
      <c r="H107" s="269">
        <f t="shared" si="9"/>
        <v>0.35785051034231596</v>
      </c>
      <c r="I107" s="269">
        <f t="shared" si="9"/>
        <v>0.34292441532100298</v>
      </c>
      <c r="J107" s="269">
        <f t="shared" si="9"/>
        <v>0.33453233118600678</v>
      </c>
      <c r="K107" s="269">
        <f t="shared" si="9"/>
        <v>0.32254546864718536</v>
      </c>
      <c r="L107" s="269">
        <f t="shared" si="9"/>
        <v>0.35697855345009499</v>
      </c>
      <c r="M107" s="269">
        <f t="shared" si="9"/>
        <v>0.34724942842186629</v>
      </c>
      <c r="N107" s="269">
        <f t="shared" si="9"/>
        <v>0.27572709258110512</v>
      </c>
      <c r="O107" s="269">
        <f t="shared" si="9"/>
        <v>0.26775603413524096</v>
      </c>
      <c r="P107" s="269">
        <f t="shared" si="9"/>
        <v>0.24995729626691898</v>
      </c>
      <c r="Q107" s="269">
        <f t="shared" si="9"/>
        <v>0.2432494283742653</v>
      </c>
      <c r="R107" s="269">
        <f t="shared" si="9"/>
        <v>0.24427875333294083</v>
      </c>
      <c r="S107" s="269">
        <f t="shared" si="9"/>
        <v>0.2289645829334209</v>
      </c>
      <c r="T107" s="269">
        <f t="shared" si="9"/>
        <v>0.25785056116460203</v>
      </c>
      <c r="U107" s="269">
        <f t="shared" si="9"/>
        <v>0.30032365444084552</v>
      </c>
      <c r="V107" s="269">
        <f t="shared" si="9"/>
        <v>0.29965447672774986</v>
      </c>
      <c r="W107" s="269">
        <f t="shared" si="9"/>
        <v>0.29865726026381795</v>
      </c>
      <c r="X107" s="269">
        <f t="shared" si="9"/>
        <v>0.30630735577914747</v>
      </c>
      <c r="Y107" s="269">
        <f t="shared" si="9"/>
        <v>0.30530494400594482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0.19516434627762064</v>
      </c>
      <c r="C108" s="269">
        <f t="shared" si="10"/>
        <v>0.20670679272449619</v>
      </c>
      <c r="D108" s="269">
        <f t="shared" si="10"/>
        <v>0.19939201917860658</v>
      </c>
      <c r="E108" s="269">
        <f t="shared" si="10"/>
        <v>0.20642091752251282</v>
      </c>
      <c r="F108" s="269">
        <f t="shared" si="10"/>
        <v>0.20371746226089393</v>
      </c>
      <c r="G108" s="269">
        <f t="shared" si="10"/>
        <v>0.2094245146655784</v>
      </c>
      <c r="H108" s="269">
        <f t="shared" si="10"/>
        <v>0.21400698540414809</v>
      </c>
      <c r="I108" s="269">
        <f t="shared" si="10"/>
        <v>0.20886989204186324</v>
      </c>
      <c r="J108" s="269">
        <f t="shared" si="10"/>
        <v>0.21464052689852064</v>
      </c>
      <c r="K108" s="269">
        <f t="shared" si="10"/>
        <v>0.21224408908598469</v>
      </c>
      <c r="L108" s="269">
        <f t="shared" si="10"/>
        <v>0.19983080208925802</v>
      </c>
      <c r="M108" s="269">
        <f t="shared" si="10"/>
        <v>0.20478577625620362</v>
      </c>
      <c r="N108" s="269">
        <f t="shared" si="10"/>
        <v>0.22895344192161776</v>
      </c>
      <c r="O108" s="269">
        <f t="shared" si="10"/>
        <v>0.23456897523452025</v>
      </c>
      <c r="P108" s="269">
        <f t="shared" si="10"/>
        <v>0.22066516476023584</v>
      </c>
      <c r="Q108" s="269">
        <f t="shared" si="10"/>
        <v>0.22312422582624189</v>
      </c>
      <c r="R108" s="269">
        <f t="shared" si="10"/>
        <v>0.22374576987315811</v>
      </c>
      <c r="S108" s="269">
        <f t="shared" si="10"/>
        <v>0.23212565845986469</v>
      </c>
      <c r="T108" s="269">
        <f t="shared" si="10"/>
        <v>0.22151967202525835</v>
      </c>
      <c r="U108" s="269">
        <f t="shared" si="10"/>
        <v>0.19646913643454533</v>
      </c>
      <c r="V108" s="269">
        <f t="shared" si="10"/>
        <v>0.19915415448420865</v>
      </c>
      <c r="W108" s="269">
        <f t="shared" si="10"/>
        <v>0.19807143318015816</v>
      </c>
      <c r="X108" s="269">
        <f t="shared" si="10"/>
        <v>0.18805855572223912</v>
      </c>
      <c r="Y108" s="269">
        <f t="shared" si="10"/>
        <v>0.18741399797204433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9.3845599689214812E-2</v>
      </c>
      <c r="C109" s="270">
        <f t="shared" si="11"/>
        <v>9.5624171083522572E-2</v>
      </c>
      <c r="D109" s="270">
        <f t="shared" si="11"/>
        <v>9.5183875262889295E-2</v>
      </c>
      <c r="E109" s="270">
        <f t="shared" si="11"/>
        <v>9.8345486110903491E-2</v>
      </c>
      <c r="F109" s="270">
        <f t="shared" si="11"/>
        <v>9.686558427498683E-2</v>
      </c>
      <c r="G109" s="270">
        <f t="shared" si="11"/>
        <v>0.10447733016269502</v>
      </c>
      <c r="H109" s="270">
        <f t="shared" si="11"/>
        <v>0.10592242015868703</v>
      </c>
      <c r="I109" s="270">
        <f t="shared" si="11"/>
        <v>9.9919903213287586E-2</v>
      </c>
      <c r="J109" s="270">
        <f t="shared" si="11"/>
        <v>0.10877952409728933</v>
      </c>
      <c r="K109" s="270">
        <f t="shared" si="11"/>
        <v>0.10676090533641923</v>
      </c>
      <c r="L109" s="270">
        <f t="shared" si="11"/>
        <v>9.8145349113980304E-2</v>
      </c>
      <c r="M109" s="270">
        <f t="shared" si="11"/>
        <v>9.2360300981000343E-2</v>
      </c>
      <c r="N109" s="270">
        <f t="shared" si="11"/>
        <v>0.10702485495423676</v>
      </c>
      <c r="O109" s="270">
        <f t="shared" si="11"/>
        <v>9.4662463816979389E-2</v>
      </c>
      <c r="P109" s="270">
        <f t="shared" si="11"/>
        <v>8.8643598366946769E-2</v>
      </c>
      <c r="Q109" s="270">
        <f t="shared" si="11"/>
        <v>8.6396790742142668E-2</v>
      </c>
      <c r="R109" s="270">
        <f t="shared" si="11"/>
        <v>8.7156003543188129E-2</v>
      </c>
      <c r="S109" s="270">
        <f t="shared" si="11"/>
        <v>9.7270018121328558E-2</v>
      </c>
      <c r="T109" s="270">
        <f t="shared" si="11"/>
        <v>8.543452047706257E-2</v>
      </c>
      <c r="U109" s="270">
        <f t="shared" si="11"/>
        <v>4.5555757470119022E-2</v>
      </c>
      <c r="V109" s="270">
        <f t="shared" si="11"/>
        <v>4.2476591392936698E-2</v>
      </c>
      <c r="W109" s="270">
        <f t="shared" si="11"/>
        <v>4.01354114770512E-2</v>
      </c>
      <c r="X109" s="270">
        <f t="shared" si="11"/>
        <v>4.2654114877015169E-2</v>
      </c>
      <c r="Y109" s="270">
        <f t="shared" si="11"/>
        <v>4.6275126963351135E-2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0.10131874658840574</v>
      </c>
      <c r="C110" s="270">
        <f t="shared" si="12"/>
        <v>0.11108262164097361</v>
      </c>
      <c r="D110" s="270">
        <f t="shared" si="12"/>
        <v>0.10420814391571735</v>
      </c>
      <c r="E110" s="270">
        <f t="shared" si="12"/>
        <v>0.10807543141160941</v>
      </c>
      <c r="F110" s="270">
        <f t="shared" si="12"/>
        <v>0.10685187798590703</v>
      </c>
      <c r="G110" s="270">
        <f t="shared" si="12"/>
        <v>0.10494718450288339</v>
      </c>
      <c r="H110" s="270">
        <f t="shared" si="12"/>
        <v>0.10808456524546105</v>
      </c>
      <c r="I110" s="270">
        <f t="shared" si="12"/>
        <v>0.10894998882857569</v>
      </c>
      <c r="J110" s="270">
        <f t="shared" si="12"/>
        <v>0.10586100280123126</v>
      </c>
      <c r="K110" s="270">
        <f t="shared" si="12"/>
        <v>0.10548318374956545</v>
      </c>
      <c r="L110" s="270">
        <f t="shared" si="12"/>
        <v>0.10168545297527765</v>
      </c>
      <c r="M110" s="270">
        <f t="shared" si="12"/>
        <v>0.11242547527520334</v>
      </c>
      <c r="N110" s="270">
        <f t="shared" si="12"/>
        <v>0.12192858696738104</v>
      </c>
      <c r="O110" s="270">
        <f t="shared" si="12"/>
        <v>0.13990651141754076</v>
      </c>
      <c r="P110" s="270">
        <f t="shared" si="12"/>
        <v>0.13202156639328916</v>
      </c>
      <c r="Q110" s="270">
        <f t="shared" si="12"/>
        <v>0.13672743508409921</v>
      </c>
      <c r="R110" s="270">
        <f t="shared" si="12"/>
        <v>0.13658976632996997</v>
      </c>
      <c r="S110" s="270">
        <f t="shared" si="12"/>
        <v>0.13485564033853611</v>
      </c>
      <c r="T110" s="270">
        <f t="shared" si="12"/>
        <v>0.13608515154819575</v>
      </c>
      <c r="U110" s="270">
        <f t="shared" si="12"/>
        <v>0.15091337896442628</v>
      </c>
      <c r="V110" s="270">
        <f t="shared" si="12"/>
        <v>0.15667756309127195</v>
      </c>
      <c r="W110" s="270">
        <f t="shared" si="12"/>
        <v>0.15793602170310694</v>
      </c>
      <c r="X110" s="270">
        <f t="shared" si="12"/>
        <v>0.14540444084522386</v>
      </c>
      <c r="Y110" s="270">
        <f t="shared" si="12"/>
        <v>0.14113887100869318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0.15964090136225545</v>
      </c>
      <c r="C111" s="269">
        <f t="shared" si="13"/>
        <v>0.16692962983301032</v>
      </c>
      <c r="D111" s="269">
        <f t="shared" si="13"/>
        <v>0.16251607552683214</v>
      </c>
      <c r="E111" s="269">
        <f t="shared" si="13"/>
        <v>0.16730462890004991</v>
      </c>
      <c r="F111" s="269">
        <f t="shared" si="13"/>
        <v>0.16557678109742613</v>
      </c>
      <c r="G111" s="269">
        <f t="shared" si="13"/>
        <v>0.16981075533363282</v>
      </c>
      <c r="H111" s="269">
        <f t="shared" si="13"/>
        <v>0.17339527660321843</v>
      </c>
      <c r="I111" s="269">
        <f t="shared" si="13"/>
        <v>0.20035103553113506</v>
      </c>
      <c r="J111" s="269">
        <f t="shared" si="13"/>
        <v>0.2023480198843676</v>
      </c>
      <c r="K111" s="269">
        <f t="shared" si="13"/>
        <v>0.22140578644677908</v>
      </c>
      <c r="L111" s="269">
        <f t="shared" si="13"/>
        <v>0.20139381066412207</v>
      </c>
      <c r="M111" s="269">
        <f t="shared" si="13"/>
        <v>0.20260313146673947</v>
      </c>
      <c r="N111" s="269">
        <f t="shared" si="13"/>
        <v>0.23696869417498309</v>
      </c>
      <c r="O111" s="269">
        <f t="shared" si="13"/>
        <v>0.22834941808102349</v>
      </c>
      <c r="P111" s="269">
        <f t="shared" si="13"/>
        <v>0.27662565308394255</v>
      </c>
      <c r="Q111" s="269">
        <f t="shared" si="13"/>
        <v>0.27815546017406056</v>
      </c>
      <c r="R111" s="269">
        <f t="shared" si="13"/>
        <v>0.27643287863866017</v>
      </c>
      <c r="S111" s="269">
        <f t="shared" si="13"/>
        <v>0.27814822195485628</v>
      </c>
      <c r="T111" s="269">
        <f t="shared" si="13"/>
        <v>0.26457529559919774</v>
      </c>
      <c r="U111" s="269">
        <f t="shared" si="13"/>
        <v>0.24661137531838001</v>
      </c>
      <c r="V111" s="269">
        <f t="shared" si="13"/>
        <v>0.23979395707369164</v>
      </c>
      <c r="W111" s="269">
        <f t="shared" si="13"/>
        <v>0.24297188686390647</v>
      </c>
      <c r="X111" s="269">
        <f t="shared" si="13"/>
        <v>0.25625737595992631</v>
      </c>
      <c r="Y111" s="269">
        <f t="shared" si="13"/>
        <v>0.25887341703953398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5.3079899884468568E-2</v>
      </c>
      <c r="C112" s="270">
        <f t="shared" si="14"/>
        <v>5.4171772687941024E-2</v>
      </c>
      <c r="D112" s="270">
        <f t="shared" si="14"/>
        <v>5.2727181998211525E-2</v>
      </c>
      <c r="E112" s="270">
        <f t="shared" si="14"/>
        <v>5.5572693092765614E-2</v>
      </c>
      <c r="F112" s="270">
        <f t="shared" si="14"/>
        <v>5.4323304951398435E-2</v>
      </c>
      <c r="G112" s="270">
        <f t="shared" si="14"/>
        <v>5.9529891964884778E-2</v>
      </c>
      <c r="H112" s="270">
        <f t="shared" si="14"/>
        <v>6.0381450258196995E-2</v>
      </c>
      <c r="I112" s="270">
        <f t="shared" si="14"/>
        <v>5.7367604985903507E-2</v>
      </c>
      <c r="J112" s="270">
        <f t="shared" si="14"/>
        <v>6.3104116342931851E-2</v>
      </c>
      <c r="K112" s="270">
        <f t="shared" si="14"/>
        <v>6.2018954963808604E-2</v>
      </c>
      <c r="L112" s="270">
        <f t="shared" si="14"/>
        <v>5.660616039448832E-2</v>
      </c>
      <c r="M112" s="270">
        <f t="shared" si="14"/>
        <v>5.3313204359796612E-2</v>
      </c>
      <c r="N112" s="270">
        <f t="shared" si="14"/>
        <v>6.2662921809976832E-2</v>
      </c>
      <c r="O112" s="270">
        <f t="shared" si="14"/>
        <v>5.5507427353819222E-2</v>
      </c>
      <c r="P112" s="270">
        <f t="shared" si="14"/>
        <v>5.1987599247271969E-2</v>
      </c>
      <c r="Q112" s="270">
        <f t="shared" si="14"/>
        <v>5.0758503817642103E-2</v>
      </c>
      <c r="R112" s="270">
        <f t="shared" si="14"/>
        <v>5.1367387372019145E-2</v>
      </c>
      <c r="S112" s="270">
        <f t="shared" si="14"/>
        <v>5.7385226969245889E-2</v>
      </c>
      <c r="T112" s="270">
        <f t="shared" si="14"/>
        <v>5.0402780253105559E-2</v>
      </c>
      <c r="U112" s="270">
        <f t="shared" si="14"/>
        <v>2.6875984323534049E-2</v>
      </c>
      <c r="V112" s="270">
        <f t="shared" si="14"/>
        <v>2.5059405611739131E-2</v>
      </c>
      <c r="W112" s="270">
        <f t="shared" si="14"/>
        <v>2.3678207751969545E-2</v>
      </c>
      <c r="X112" s="270">
        <f t="shared" si="14"/>
        <v>2.5164137014312832E-2</v>
      </c>
      <c r="Y112" s="270">
        <f t="shared" si="14"/>
        <v>2.7300382122991487E-2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4.4137173774849638E-2</v>
      </c>
      <c r="C113" s="270">
        <f t="shared" si="15"/>
        <v>4.4230865924677426E-2</v>
      </c>
      <c r="D113" s="270">
        <f t="shared" si="15"/>
        <v>4.4153824447074747E-2</v>
      </c>
      <c r="E113" s="270">
        <f t="shared" si="15"/>
        <v>4.4602885114843567E-2</v>
      </c>
      <c r="F113" s="270">
        <f t="shared" si="15"/>
        <v>4.449681949003699E-2</v>
      </c>
      <c r="G113" s="270">
        <f t="shared" si="15"/>
        <v>4.5195764259625473E-2</v>
      </c>
      <c r="H113" s="270">
        <f t="shared" si="15"/>
        <v>4.5778150072775178E-2</v>
      </c>
      <c r="I113" s="270">
        <f t="shared" si="15"/>
        <v>7.6093054091602746E-2</v>
      </c>
      <c r="J113" s="270">
        <f t="shared" si="15"/>
        <v>7.4630810468286457E-2</v>
      </c>
      <c r="K113" s="270">
        <f t="shared" si="15"/>
        <v>9.5032429497397833E-2</v>
      </c>
      <c r="L113" s="270">
        <f t="shared" si="15"/>
        <v>8.2946079967857994E-2</v>
      </c>
      <c r="M113" s="270">
        <f t="shared" si="15"/>
        <v>8.1156730941925048E-2</v>
      </c>
      <c r="N113" s="270">
        <f t="shared" si="15"/>
        <v>0.10074931198606042</v>
      </c>
      <c r="O113" s="270">
        <f t="shared" si="15"/>
        <v>8.9149924730896613E-2</v>
      </c>
      <c r="P113" s="270">
        <f t="shared" si="15"/>
        <v>0.14568873968061974</v>
      </c>
      <c r="Q113" s="270">
        <f t="shared" si="15"/>
        <v>0.14592594785873989</v>
      </c>
      <c r="R113" s="270">
        <f t="shared" si="15"/>
        <v>0.14428566078355093</v>
      </c>
      <c r="S113" s="270">
        <f t="shared" si="15"/>
        <v>0.14120382887897837</v>
      </c>
      <c r="T113" s="270">
        <f t="shared" si="15"/>
        <v>0.13388798924477463</v>
      </c>
      <c r="U113" s="270">
        <f t="shared" si="15"/>
        <v>0.130702833256785</v>
      </c>
      <c r="V113" s="270">
        <f t="shared" si="15"/>
        <v>0.12230136708887883</v>
      </c>
      <c r="W113" s="270">
        <f t="shared" si="15"/>
        <v>0.12611805699220344</v>
      </c>
      <c r="X113" s="270">
        <f t="shared" si="15"/>
        <v>0.1453107234141412</v>
      </c>
      <c r="Y113" s="270">
        <f t="shared" si="15"/>
        <v>0.14830702650566271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6.2423827702937251E-2</v>
      </c>
      <c r="C114" s="271">
        <f t="shared" si="16"/>
        <v>6.8526991220391881E-2</v>
      </c>
      <c r="D114" s="271">
        <f t="shared" si="16"/>
        <v>6.5635069081545858E-2</v>
      </c>
      <c r="E114" s="271">
        <f t="shared" si="16"/>
        <v>6.7129050692440739E-2</v>
      </c>
      <c r="F114" s="271">
        <f t="shared" si="16"/>
        <v>6.6756656655990704E-2</v>
      </c>
      <c r="G114" s="271">
        <f t="shared" si="16"/>
        <v>6.5085099109122566E-2</v>
      </c>
      <c r="H114" s="271">
        <f t="shared" si="16"/>
        <v>6.7235676272246275E-2</v>
      </c>
      <c r="I114" s="271">
        <f t="shared" si="16"/>
        <v>6.6890376453628803E-2</v>
      </c>
      <c r="J114" s="271">
        <f t="shared" si="16"/>
        <v>6.4613093073149275E-2</v>
      </c>
      <c r="K114" s="271">
        <f t="shared" si="16"/>
        <v>6.4354401985572629E-2</v>
      </c>
      <c r="L114" s="271">
        <f t="shared" si="16"/>
        <v>6.1841570301775756E-2</v>
      </c>
      <c r="M114" s="271">
        <f t="shared" si="16"/>
        <v>6.8133196165017784E-2</v>
      </c>
      <c r="N114" s="271">
        <f t="shared" si="16"/>
        <v>7.3556460378945809E-2</v>
      </c>
      <c r="O114" s="271">
        <f t="shared" si="16"/>
        <v>8.3692065996307657E-2</v>
      </c>
      <c r="P114" s="271">
        <f t="shared" si="16"/>
        <v>7.894931415605079E-2</v>
      </c>
      <c r="Q114" s="271">
        <f t="shared" si="16"/>
        <v>8.1471008497678563E-2</v>
      </c>
      <c r="R114" s="271">
        <f t="shared" si="16"/>
        <v>8.0779830483090106E-2</v>
      </c>
      <c r="S114" s="271">
        <f t="shared" si="16"/>
        <v>7.9559166106632023E-2</v>
      </c>
      <c r="T114" s="271">
        <f t="shared" si="16"/>
        <v>8.028452610131756E-2</v>
      </c>
      <c r="U114" s="271">
        <f t="shared" si="16"/>
        <v>8.9032557738060958E-2</v>
      </c>
      <c r="V114" s="271">
        <f t="shared" si="16"/>
        <v>9.2433184373073699E-2</v>
      </c>
      <c r="W114" s="271">
        <f t="shared" si="16"/>
        <v>9.3175622119733487E-2</v>
      </c>
      <c r="X114" s="271">
        <f t="shared" si="16"/>
        <v>8.5782515531472286E-2</v>
      </c>
      <c r="Y114" s="271">
        <f t="shared" si="16"/>
        <v>8.3266008410879833E-2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</v>
      </c>
      <c r="E117" s="232">
        <f t="shared" si="17"/>
        <v>0.99999999999999978</v>
      </c>
      <c r="F117" s="232">
        <f t="shared" si="17"/>
        <v>1.0000000000000004</v>
      </c>
      <c r="G117" s="232">
        <f t="shared" si="17"/>
        <v>0.99999999999999989</v>
      </c>
      <c r="H117" s="232">
        <f t="shared" si="17"/>
        <v>0.99999999999999978</v>
      </c>
      <c r="I117" s="232">
        <f t="shared" si="17"/>
        <v>1.0000000000000002</v>
      </c>
      <c r="J117" s="232">
        <f t="shared" si="17"/>
        <v>0.99999999999999956</v>
      </c>
      <c r="K117" s="232">
        <f t="shared" si="17"/>
        <v>0.99999999999999989</v>
      </c>
      <c r="L117" s="232">
        <f t="shared" si="17"/>
        <v>1</v>
      </c>
      <c r="M117" s="232">
        <f t="shared" si="17"/>
        <v>1.0000000000000004</v>
      </c>
      <c r="N117" s="232">
        <f t="shared" si="17"/>
        <v>1.0000000000000002</v>
      </c>
      <c r="O117" s="232">
        <f t="shared" si="17"/>
        <v>1.0000000000000004</v>
      </c>
      <c r="P117" s="232">
        <f t="shared" si="17"/>
        <v>0.99999999999999989</v>
      </c>
      <c r="Q117" s="232">
        <f t="shared" si="17"/>
        <v>1.0000000000000002</v>
      </c>
      <c r="R117" s="232">
        <f t="shared" si="17"/>
        <v>0.99999999999999978</v>
      </c>
      <c r="S117" s="232">
        <f t="shared" si="17"/>
        <v>1</v>
      </c>
      <c r="T117" s="232">
        <f t="shared" si="17"/>
        <v>1.0000000000000002</v>
      </c>
      <c r="U117" s="232">
        <f t="shared" si="17"/>
        <v>0.99999999999999989</v>
      </c>
      <c r="V117" s="232">
        <f t="shared" si="17"/>
        <v>1</v>
      </c>
      <c r="W117" s="232">
        <f t="shared" si="17"/>
        <v>1</v>
      </c>
      <c r="X117" s="232">
        <f t="shared" si="17"/>
        <v>0.99999999999999978</v>
      </c>
      <c r="Y117" s="232">
        <f t="shared" si="17"/>
        <v>1.0000000000000004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2.7570119069523788E-3</v>
      </c>
      <c r="C118" s="266">
        <f t="shared" si="18"/>
        <v>2.8112465538293998E-3</v>
      </c>
      <c r="D118" s="266">
        <f t="shared" si="18"/>
        <v>2.7769024847858928E-3</v>
      </c>
      <c r="E118" s="266">
        <f t="shared" si="18"/>
        <v>2.7902276739101093E-3</v>
      </c>
      <c r="F118" s="266">
        <f t="shared" si="18"/>
        <v>2.7807224867675315E-3</v>
      </c>
      <c r="G118" s="266">
        <f t="shared" si="18"/>
        <v>2.7759278799747589E-3</v>
      </c>
      <c r="H118" s="266">
        <f t="shared" si="18"/>
        <v>2.7898774456929011E-3</v>
      </c>
      <c r="I118" s="266">
        <f t="shared" si="18"/>
        <v>2.7275538394009257E-3</v>
      </c>
      <c r="J118" s="266">
        <f t="shared" si="18"/>
        <v>2.7245459458216516E-3</v>
      </c>
      <c r="K118" s="266">
        <f t="shared" si="18"/>
        <v>2.6871324728766775E-3</v>
      </c>
      <c r="L118" s="266">
        <f t="shared" si="18"/>
        <v>2.6618183046028606E-3</v>
      </c>
      <c r="M118" s="266">
        <f t="shared" si="18"/>
        <v>2.7124868607621604E-3</v>
      </c>
      <c r="N118" s="266">
        <f t="shared" si="18"/>
        <v>2.7384932375586622E-3</v>
      </c>
      <c r="O118" s="266">
        <f t="shared" si="18"/>
        <v>2.8119120988545558E-3</v>
      </c>
      <c r="P118" s="266">
        <f t="shared" si="18"/>
        <v>2.7024632693051329E-3</v>
      </c>
      <c r="Q118" s="266">
        <f t="shared" si="18"/>
        <v>2.7133582106689189E-3</v>
      </c>
      <c r="R118" s="266">
        <f t="shared" si="18"/>
        <v>2.7135825492442503E-3</v>
      </c>
      <c r="S118" s="266">
        <f t="shared" si="18"/>
        <v>2.7263051769344567E-3</v>
      </c>
      <c r="T118" s="266">
        <f t="shared" si="18"/>
        <v>2.7318865837685146E-3</v>
      </c>
      <c r="U118" s="266">
        <f t="shared" si="18"/>
        <v>2.8098869716592766E-3</v>
      </c>
      <c r="V118" s="266">
        <f t="shared" si="18"/>
        <v>2.8508608764174193E-3</v>
      </c>
      <c r="W118" s="266">
        <f t="shared" si="18"/>
        <v>2.8399301028790599E-3</v>
      </c>
      <c r="X118" s="266">
        <f t="shared" si="18"/>
        <v>2.7532905501559189E-3</v>
      </c>
      <c r="Y118" s="266">
        <f t="shared" si="18"/>
        <v>2.7501859151046076E-3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2.0371396576725196E-3</v>
      </c>
      <c r="C119" s="267">
        <f t="shared" si="19"/>
        <v>2.0772133148426026E-3</v>
      </c>
      <c r="D119" s="267">
        <f t="shared" si="19"/>
        <v>2.0518366870239326E-3</v>
      </c>
      <c r="E119" s="267">
        <f t="shared" si="19"/>
        <v>2.0616825898082036E-3</v>
      </c>
      <c r="F119" s="267">
        <f t="shared" si="19"/>
        <v>2.054659263709061E-3</v>
      </c>
      <c r="G119" s="267">
        <f t="shared" si="19"/>
        <v>2.0511165573406653E-3</v>
      </c>
      <c r="H119" s="267">
        <f t="shared" si="19"/>
        <v>2.0614238082669587E-3</v>
      </c>
      <c r="I119" s="267">
        <f t="shared" si="19"/>
        <v>2.0153732672205491E-3</v>
      </c>
      <c r="J119" s="267">
        <f t="shared" si="19"/>
        <v>2.0131507525912333E-3</v>
      </c>
      <c r="K119" s="267">
        <f t="shared" si="19"/>
        <v>1.9855061605329729E-3</v>
      </c>
      <c r="L119" s="267">
        <f t="shared" si="19"/>
        <v>1.9668016725467048E-3</v>
      </c>
      <c r="M119" s="267">
        <f t="shared" si="19"/>
        <v>2.0042403665504675E-3</v>
      </c>
      <c r="N119" s="267">
        <f t="shared" si="19"/>
        <v>2.0234563232864287E-3</v>
      </c>
      <c r="O119" s="267">
        <f t="shared" si="19"/>
        <v>2.0777050820929696E-3</v>
      </c>
      <c r="P119" s="267">
        <f t="shared" si="19"/>
        <v>1.9968339945946809E-3</v>
      </c>
      <c r="Q119" s="267">
        <f t="shared" si="19"/>
        <v>2.0048842018006116E-3</v>
      </c>
      <c r="R119" s="267">
        <f t="shared" si="19"/>
        <v>2.0050499642361684E-3</v>
      </c>
      <c r="S119" s="267">
        <f t="shared" si="19"/>
        <v>2.0144506379699903E-3</v>
      </c>
      <c r="T119" s="267">
        <f t="shared" si="19"/>
        <v>2.0185747061971138E-3</v>
      </c>
      <c r="U119" s="267">
        <f t="shared" si="19"/>
        <v>2.0762087276844409E-3</v>
      </c>
      <c r="V119" s="267">
        <f t="shared" si="19"/>
        <v>2.106484101578193E-3</v>
      </c>
      <c r="W119" s="267">
        <f t="shared" si="19"/>
        <v>2.0984074181921411E-3</v>
      </c>
      <c r="X119" s="267">
        <f t="shared" si="19"/>
        <v>2.0343899693264882E-3</v>
      </c>
      <c r="Y119" s="267">
        <f t="shared" si="19"/>
        <v>2.032095973000365E-3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5.0928491441813009E-2</v>
      </c>
      <c r="C120" s="267">
        <f t="shared" si="20"/>
        <v>5.1930332871065049E-2</v>
      </c>
      <c r="D120" s="267">
        <f t="shared" si="20"/>
        <v>5.1295917175598324E-2</v>
      </c>
      <c r="E120" s="267">
        <f t="shared" si="20"/>
        <v>5.1542064745205077E-2</v>
      </c>
      <c r="F120" s="267">
        <f t="shared" si="20"/>
        <v>5.1366481592726526E-2</v>
      </c>
      <c r="G120" s="267">
        <f t="shared" si="20"/>
        <v>5.1277913933516613E-2</v>
      </c>
      <c r="H120" s="267">
        <f t="shared" si="20"/>
        <v>5.1535595206673966E-2</v>
      </c>
      <c r="I120" s="267">
        <f t="shared" si="20"/>
        <v>5.0384331680513712E-2</v>
      </c>
      <c r="J120" s="267">
        <f t="shared" si="20"/>
        <v>5.032876881478085E-2</v>
      </c>
      <c r="K120" s="267">
        <f t="shared" si="20"/>
        <v>4.963765401332431E-2</v>
      </c>
      <c r="L120" s="267">
        <f t="shared" si="20"/>
        <v>4.9170041813667624E-2</v>
      </c>
      <c r="M120" s="267">
        <f t="shared" si="20"/>
        <v>5.0106009163761664E-2</v>
      </c>
      <c r="N120" s="267">
        <f t="shared" si="20"/>
        <v>5.0586408082160722E-2</v>
      </c>
      <c r="O120" s="267">
        <f t="shared" si="20"/>
        <v>5.194262705232424E-2</v>
      </c>
      <c r="P120" s="267">
        <f t="shared" si="20"/>
        <v>4.9920849864867042E-2</v>
      </c>
      <c r="Q120" s="267">
        <f t="shared" si="20"/>
        <v>5.0122105045015297E-2</v>
      </c>
      <c r="R120" s="267">
        <f t="shared" si="20"/>
        <v>5.0126249105904207E-2</v>
      </c>
      <c r="S120" s="267">
        <f t="shared" si="20"/>
        <v>5.0361265949249778E-2</v>
      </c>
      <c r="T120" s="267">
        <f t="shared" si="20"/>
        <v>5.0464367654927858E-2</v>
      </c>
      <c r="U120" s="267">
        <f t="shared" si="20"/>
        <v>5.1905218192111024E-2</v>
      </c>
      <c r="V120" s="267">
        <f t="shared" si="20"/>
        <v>5.2662102539454837E-2</v>
      </c>
      <c r="W120" s="267">
        <f t="shared" si="20"/>
        <v>5.2460185454803542E-2</v>
      </c>
      <c r="X120" s="267">
        <f t="shared" si="20"/>
        <v>5.0859749233162187E-2</v>
      </c>
      <c r="Y120" s="267">
        <f t="shared" si="20"/>
        <v>5.0802399325009122E-2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1.2732122860453247E-3</v>
      </c>
      <c r="C121" s="267">
        <f t="shared" si="21"/>
        <v>1.2982583217766269E-3</v>
      </c>
      <c r="D121" s="267">
        <f t="shared" si="21"/>
        <v>1.282397929389958E-3</v>
      </c>
      <c r="E121" s="267">
        <f t="shared" si="21"/>
        <v>1.2885516186301267E-3</v>
      </c>
      <c r="F121" s="267">
        <f t="shared" si="21"/>
        <v>1.2841620398181628E-3</v>
      </c>
      <c r="G121" s="267">
        <f t="shared" si="21"/>
        <v>1.2819478483379158E-3</v>
      </c>
      <c r="H121" s="267">
        <f t="shared" si="21"/>
        <v>1.2883898801668494E-3</v>
      </c>
      <c r="I121" s="267">
        <f t="shared" si="21"/>
        <v>1.2596082920128431E-3</v>
      </c>
      <c r="J121" s="267">
        <f t="shared" si="21"/>
        <v>1.2582192203695213E-3</v>
      </c>
      <c r="K121" s="267">
        <f t="shared" si="21"/>
        <v>1.240941350333108E-3</v>
      </c>
      <c r="L121" s="267">
        <f t="shared" si="21"/>
        <v>1.2292510453416911E-3</v>
      </c>
      <c r="M121" s="267">
        <f t="shared" si="21"/>
        <v>1.2526502290940418E-3</v>
      </c>
      <c r="N121" s="267">
        <f t="shared" si="21"/>
        <v>1.2646602020540188E-3</v>
      </c>
      <c r="O121" s="267">
        <f t="shared" si="21"/>
        <v>1.2985656763081065E-3</v>
      </c>
      <c r="P121" s="267">
        <f t="shared" si="21"/>
        <v>1.248021246621676E-3</v>
      </c>
      <c r="Q121" s="267">
        <f t="shared" si="21"/>
        <v>1.2530526261253822E-3</v>
      </c>
      <c r="R121" s="267">
        <f t="shared" si="21"/>
        <v>1.2531562276476055E-3</v>
      </c>
      <c r="S121" s="267">
        <f t="shared" si="21"/>
        <v>1.259031648731245E-3</v>
      </c>
      <c r="T121" s="267">
        <f t="shared" si="21"/>
        <v>1.2616091913731965E-3</v>
      </c>
      <c r="U121" s="267">
        <f t="shared" si="21"/>
        <v>1.2976304548027759E-3</v>
      </c>
      <c r="V121" s="267">
        <f t="shared" si="21"/>
        <v>1.3165525634863708E-3</v>
      </c>
      <c r="W121" s="267">
        <f t="shared" si="21"/>
        <v>1.311504636370089E-3</v>
      </c>
      <c r="X121" s="267">
        <f t="shared" si="21"/>
        <v>1.2714937308290553E-3</v>
      </c>
      <c r="Y121" s="267">
        <f t="shared" si="21"/>
        <v>1.2700599831252284E-3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1.8232179111955598E-3</v>
      </c>
      <c r="C122" s="268">
        <f t="shared" si="22"/>
        <v>1.8359193519433361E-3</v>
      </c>
      <c r="D122" s="268">
        <f t="shared" si="22"/>
        <v>1.8286500703372981E-3</v>
      </c>
      <c r="E122" s="268">
        <f t="shared" si="22"/>
        <v>1.8350564627964249E-3</v>
      </c>
      <c r="F122" s="268">
        <f t="shared" si="22"/>
        <v>1.8262152172451526E-3</v>
      </c>
      <c r="G122" s="268">
        <f t="shared" si="22"/>
        <v>1.8221109602369065E-3</v>
      </c>
      <c r="H122" s="268">
        <f t="shared" si="22"/>
        <v>1.827687818599892E-3</v>
      </c>
      <c r="I122" s="268">
        <f t="shared" si="22"/>
        <v>1.786311361646795E-3</v>
      </c>
      <c r="J122" s="268">
        <f t="shared" si="22"/>
        <v>1.7842426557243287E-3</v>
      </c>
      <c r="K122" s="268">
        <f t="shared" si="22"/>
        <v>1.7565771731313439E-3</v>
      </c>
      <c r="L122" s="268">
        <f t="shared" si="22"/>
        <v>1.7691542117334138E-3</v>
      </c>
      <c r="M122" s="268">
        <f t="shared" si="22"/>
        <v>1.7788101066706233E-3</v>
      </c>
      <c r="N122" s="268">
        <f t="shared" si="22"/>
        <v>1.7739586074125193E-3</v>
      </c>
      <c r="O122" s="268">
        <f t="shared" si="22"/>
        <v>1.8154398905493342E-3</v>
      </c>
      <c r="P122" s="268">
        <f t="shared" si="22"/>
        <v>1.7410887849471262E-3</v>
      </c>
      <c r="Q122" s="268">
        <f t="shared" si="22"/>
        <v>1.7494681072139911E-3</v>
      </c>
      <c r="R122" s="268">
        <f t="shared" si="22"/>
        <v>1.7436438173194879E-3</v>
      </c>
      <c r="S122" s="268">
        <f t="shared" si="22"/>
        <v>1.7464964193859777E-3</v>
      </c>
      <c r="T122" s="268">
        <f t="shared" si="22"/>
        <v>1.7472907500271288E-3</v>
      </c>
      <c r="U122" s="268">
        <f t="shared" si="22"/>
        <v>1.7820226398417897E-3</v>
      </c>
      <c r="V122" s="268">
        <f t="shared" si="22"/>
        <v>1.7871320308740599E-3</v>
      </c>
      <c r="W122" s="268">
        <f t="shared" si="22"/>
        <v>1.78242870185264E-3</v>
      </c>
      <c r="X122" s="268">
        <f t="shared" si="22"/>
        <v>1.7513654283408911E-3</v>
      </c>
      <c r="Y122" s="268">
        <f t="shared" si="22"/>
        <v>1.7428390016874669E-3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0.1111572783137236</v>
      </c>
      <c r="C123" s="269">
        <f t="shared" si="23"/>
        <v>0.10158171921653354</v>
      </c>
      <c r="D123" s="269">
        <f t="shared" si="23"/>
        <v>0.10779663862196315</v>
      </c>
      <c r="E123" s="269">
        <f t="shared" si="23"/>
        <v>0.10058609836806416</v>
      </c>
      <c r="F123" s="269">
        <f t="shared" si="23"/>
        <v>0.10256395093340535</v>
      </c>
      <c r="G123" s="269">
        <f t="shared" si="23"/>
        <v>9.857003110489572E-2</v>
      </c>
      <c r="H123" s="269">
        <f t="shared" si="23"/>
        <v>9.4790250422002398E-2</v>
      </c>
      <c r="I123" s="269">
        <f t="shared" si="23"/>
        <v>9.2427128082927107E-2</v>
      </c>
      <c r="J123" s="269">
        <f t="shared" si="23"/>
        <v>8.8735817574026765E-2</v>
      </c>
      <c r="K123" s="269">
        <f t="shared" si="23"/>
        <v>8.5320165974203874E-2</v>
      </c>
      <c r="L123" s="269">
        <f t="shared" si="23"/>
        <v>0.10029046424260364</v>
      </c>
      <c r="M123" s="269">
        <f t="shared" si="23"/>
        <v>9.418170063062066E-2</v>
      </c>
      <c r="N123" s="269">
        <f t="shared" si="23"/>
        <v>7.5642975609362589E-2</v>
      </c>
      <c r="O123" s="269">
        <f t="shared" si="23"/>
        <v>7.1532072384727863E-2</v>
      </c>
      <c r="P123" s="269">
        <f t="shared" si="23"/>
        <v>6.8379315161695833E-2</v>
      </c>
      <c r="Q123" s="269">
        <f t="shared" si="23"/>
        <v>6.6187697509763388E-2</v>
      </c>
      <c r="R123" s="269">
        <f t="shared" si="23"/>
        <v>6.6308237288500493E-2</v>
      </c>
      <c r="S123" s="269">
        <f t="shared" si="23"/>
        <v>6.0917509922260769E-2</v>
      </c>
      <c r="T123" s="269">
        <f t="shared" si="23"/>
        <v>7.0275434290398689E-2</v>
      </c>
      <c r="U123" s="269">
        <f t="shared" si="23"/>
        <v>8.5328391184436178E-2</v>
      </c>
      <c r="V123" s="269">
        <f t="shared" si="23"/>
        <v>8.412132063486652E-2</v>
      </c>
      <c r="W123" s="269">
        <f t="shared" si="23"/>
        <v>8.4408058969706379E-2</v>
      </c>
      <c r="X123" s="269">
        <f t="shared" si="23"/>
        <v>8.8967373030310187E-2</v>
      </c>
      <c r="Y123" s="269">
        <f t="shared" si="23"/>
        <v>8.8576669606236558E-2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0.37824884523292734</v>
      </c>
      <c r="C124" s="269">
        <f t="shared" si="24"/>
        <v>0.3856895793484087</v>
      </c>
      <c r="D124" s="269">
        <f t="shared" si="24"/>
        <v>0.38097773736341473</v>
      </c>
      <c r="E124" s="269">
        <f t="shared" si="24"/>
        <v>0.38280588956908196</v>
      </c>
      <c r="F124" s="269">
        <f t="shared" si="24"/>
        <v>0.3815018233619914</v>
      </c>
      <c r="G124" s="269">
        <f t="shared" si="24"/>
        <v>0.3808440262454324</v>
      </c>
      <c r="H124" s="269">
        <f t="shared" si="24"/>
        <v>0.38275783993302742</v>
      </c>
      <c r="I124" s="269">
        <f t="shared" si="24"/>
        <v>0.37420733928003969</v>
      </c>
      <c r="J124" s="269">
        <f t="shared" si="24"/>
        <v>0.37379467066947802</v>
      </c>
      <c r="K124" s="269">
        <f t="shared" si="24"/>
        <v>0.36866172115195728</v>
      </c>
      <c r="L124" s="269">
        <f t="shared" si="24"/>
        <v>0.36518873835726662</v>
      </c>
      <c r="M124" s="269">
        <f t="shared" si="24"/>
        <v>0.37214022188497498</v>
      </c>
      <c r="N124" s="269">
        <f t="shared" si="24"/>
        <v>0.37570817237773974</v>
      </c>
      <c r="O124" s="269">
        <f t="shared" si="24"/>
        <v>0.38578088894216905</v>
      </c>
      <c r="P124" s="269">
        <f t="shared" si="24"/>
        <v>0.37076503308577291</v>
      </c>
      <c r="Q124" s="269">
        <f t="shared" si="24"/>
        <v>0.37225976692400553</v>
      </c>
      <c r="R124" s="269">
        <f t="shared" si="24"/>
        <v>0.3722905451033986</v>
      </c>
      <c r="S124" s="269">
        <f t="shared" si="24"/>
        <v>0.37403602876272329</v>
      </c>
      <c r="T124" s="269">
        <f t="shared" si="24"/>
        <v>0.37480177108122165</v>
      </c>
      <c r="U124" s="269">
        <f t="shared" si="24"/>
        <v>0.38550305117834488</v>
      </c>
      <c r="V124" s="269">
        <f t="shared" si="24"/>
        <v>0.39112447490900382</v>
      </c>
      <c r="W124" s="269">
        <f t="shared" si="24"/>
        <v>0.38962482506782581</v>
      </c>
      <c r="X124" s="269">
        <f t="shared" si="24"/>
        <v>0.37773829288187988</v>
      </c>
      <c r="Y124" s="269">
        <f t="shared" si="24"/>
        <v>0.37731235180412576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0.33527533329640469</v>
      </c>
      <c r="C125" s="269">
        <f t="shared" si="25"/>
        <v>0.33712501674783935</v>
      </c>
      <c r="D125" s="269">
        <f t="shared" si="25"/>
        <v>0.3357444465595929</v>
      </c>
      <c r="E125" s="269">
        <f t="shared" si="25"/>
        <v>0.34002197260671452</v>
      </c>
      <c r="F125" s="269">
        <f t="shared" si="25"/>
        <v>0.33942956917796641</v>
      </c>
      <c r="G125" s="269">
        <f t="shared" si="25"/>
        <v>0.34317349709760792</v>
      </c>
      <c r="H125" s="269">
        <f t="shared" si="25"/>
        <v>0.34440945176446985</v>
      </c>
      <c r="I125" s="269">
        <f t="shared" si="25"/>
        <v>0.33762193507767013</v>
      </c>
      <c r="J125" s="269">
        <f t="shared" si="25"/>
        <v>0.34228643088405974</v>
      </c>
      <c r="K125" s="269">
        <f t="shared" si="25"/>
        <v>0.33864586163890797</v>
      </c>
      <c r="L125" s="269">
        <f t="shared" si="25"/>
        <v>0.33451304964400314</v>
      </c>
      <c r="M125" s="269">
        <f t="shared" si="25"/>
        <v>0.33502430725987287</v>
      </c>
      <c r="N125" s="269">
        <f t="shared" si="25"/>
        <v>0.34053872415613295</v>
      </c>
      <c r="O125" s="269">
        <f t="shared" si="25"/>
        <v>0.34151413286366844</v>
      </c>
      <c r="P125" s="269">
        <f t="shared" si="25"/>
        <v>0.32837798411762603</v>
      </c>
      <c r="Q125" s="269">
        <f t="shared" si="25"/>
        <v>0.3293155693387611</v>
      </c>
      <c r="R125" s="269">
        <f t="shared" si="25"/>
        <v>0.3302411312853295</v>
      </c>
      <c r="S125" s="269">
        <f t="shared" si="25"/>
        <v>0.33593995618337907</v>
      </c>
      <c r="T125" s="269">
        <f t="shared" si="25"/>
        <v>0.32951603346811853</v>
      </c>
      <c r="U125" s="269">
        <f t="shared" si="25"/>
        <v>0.30608847707900638</v>
      </c>
      <c r="V125" s="269">
        <f t="shared" si="25"/>
        <v>0.30700471266672186</v>
      </c>
      <c r="W125" s="269">
        <f t="shared" si="25"/>
        <v>0.30601386042912598</v>
      </c>
      <c r="X125" s="269">
        <f t="shared" si="25"/>
        <v>0.3006148076606473</v>
      </c>
      <c r="Y125" s="269">
        <f t="shared" si="25"/>
        <v>0.29967477490846822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0.16121855920058722</v>
      </c>
      <c r="C126" s="270">
        <f t="shared" si="26"/>
        <v>0.1559566565429587</v>
      </c>
      <c r="D126" s="270">
        <f t="shared" si="26"/>
        <v>0.16027450673895829</v>
      </c>
      <c r="E126" s="270">
        <f t="shared" si="26"/>
        <v>0.16199727520709534</v>
      </c>
      <c r="F126" s="270">
        <f t="shared" si="26"/>
        <v>0.16139531277158625</v>
      </c>
      <c r="G126" s="270">
        <f t="shared" si="26"/>
        <v>0.17120178512342271</v>
      </c>
      <c r="H126" s="270">
        <f t="shared" si="26"/>
        <v>0.17046491537426292</v>
      </c>
      <c r="I126" s="270">
        <f t="shared" si="26"/>
        <v>0.16151275200966836</v>
      </c>
      <c r="J126" s="270">
        <f t="shared" si="26"/>
        <v>0.17347029284050999</v>
      </c>
      <c r="K126" s="270">
        <f t="shared" si="26"/>
        <v>0.17034226457234691</v>
      </c>
      <c r="L126" s="270">
        <f t="shared" si="26"/>
        <v>0.16429349077940644</v>
      </c>
      <c r="M126" s="270">
        <f t="shared" si="26"/>
        <v>0.15109909692048554</v>
      </c>
      <c r="N126" s="270">
        <f t="shared" si="26"/>
        <v>0.1591856722188448</v>
      </c>
      <c r="O126" s="270">
        <f t="shared" si="26"/>
        <v>0.13782116417088947</v>
      </c>
      <c r="P126" s="270">
        <f t="shared" si="26"/>
        <v>0.13191301023112764</v>
      </c>
      <c r="Q126" s="270">
        <f t="shared" si="26"/>
        <v>0.12751554981056779</v>
      </c>
      <c r="R126" s="270">
        <f t="shared" si="26"/>
        <v>0.12863929103431759</v>
      </c>
      <c r="S126" s="270">
        <f t="shared" si="26"/>
        <v>0.14077239820209517</v>
      </c>
      <c r="T126" s="270">
        <f t="shared" si="26"/>
        <v>0.12708597864681934</v>
      </c>
      <c r="U126" s="270">
        <f t="shared" si="26"/>
        <v>7.097344997418896E-2</v>
      </c>
      <c r="V126" s="270">
        <f t="shared" si="26"/>
        <v>6.5479496370156279E-2</v>
      </c>
      <c r="W126" s="270">
        <f t="shared" si="26"/>
        <v>6.2007892853648695E-2</v>
      </c>
      <c r="X126" s="270">
        <f t="shared" si="26"/>
        <v>6.8183329870020612E-2</v>
      </c>
      <c r="Y126" s="270">
        <f t="shared" si="26"/>
        <v>7.399387669362667E-2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0.17405677409581757</v>
      </c>
      <c r="C127" s="270">
        <f t="shared" si="27"/>
        <v>0.18116836020488064</v>
      </c>
      <c r="D127" s="270">
        <f t="shared" si="27"/>
        <v>0.17546993982063458</v>
      </c>
      <c r="E127" s="270">
        <f t="shared" si="27"/>
        <v>0.17802469739961913</v>
      </c>
      <c r="F127" s="270">
        <f t="shared" si="27"/>
        <v>0.17803425640638018</v>
      </c>
      <c r="G127" s="270">
        <f t="shared" si="27"/>
        <v>0.1719717119741852</v>
      </c>
      <c r="H127" s="270">
        <f t="shared" si="27"/>
        <v>0.17394453639020693</v>
      </c>
      <c r="I127" s="270">
        <f t="shared" si="27"/>
        <v>0.17610918306800169</v>
      </c>
      <c r="J127" s="270">
        <f t="shared" si="27"/>
        <v>0.1688161380435497</v>
      </c>
      <c r="K127" s="270">
        <f t="shared" si="27"/>
        <v>0.16830359706656103</v>
      </c>
      <c r="L127" s="270">
        <f t="shared" si="27"/>
        <v>0.17021955886459661</v>
      </c>
      <c r="M127" s="270">
        <f t="shared" si="27"/>
        <v>0.1839252103393873</v>
      </c>
      <c r="N127" s="270">
        <f t="shared" si="27"/>
        <v>0.18135305193728812</v>
      </c>
      <c r="O127" s="270">
        <f t="shared" si="27"/>
        <v>0.20369296869277898</v>
      </c>
      <c r="P127" s="270">
        <f t="shared" si="27"/>
        <v>0.19646497388649839</v>
      </c>
      <c r="Q127" s="270">
        <f t="shared" si="27"/>
        <v>0.20180001952819338</v>
      </c>
      <c r="R127" s="270">
        <f t="shared" si="27"/>
        <v>0.20160184025101191</v>
      </c>
      <c r="S127" s="270">
        <f t="shared" si="27"/>
        <v>0.19516755798128393</v>
      </c>
      <c r="T127" s="270">
        <f t="shared" si="27"/>
        <v>0.20243005482129919</v>
      </c>
      <c r="U127" s="270">
        <f t="shared" si="27"/>
        <v>0.23511502710481749</v>
      </c>
      <c r="V127" s="270">
        <f t="shared" si="27"/>
        <v>0.24152521629656559</v>
      </c>
      <c r="W127" s="270">
        <f t="shared" si="27"/>
        <v>0.24400596757547732</v>
      </c>
      <c r="X127" s="270">
        <f t="shared" si="27"/>
        <v>0.23243147779062676</v>
      </c>
      <c r="Y127" s="270">
        <f t="shared" si="27"/>
        <v>0.22568089821484161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0.11649946995326553</v>
      </c>
      <c r="C128" s="269">
        <f t="shared" si="28"/>
        <v>0.11565071427376128</v>
      </c>
      <c r="D128" s="269">
        <f t="shared" si="28"/>
        <v>0.11624547310789381</v>
      </c>
      <c r="E128" s="269">
        <f t="shared" si="28"/>
        <v>0.11706845636578928</v>
      </c>
      <c r="F128" s="269">
        <f t="shared" si="28"/>
        <v>0.11719241592637077</v>
      </c>
      <c r="G128" s="269">
        <f t="shared" si="28"/>
        <v>0.1182034283726569</v>
      </c>
      <c r="H128" s="269">
        <f t="shared" si="28"/>
        <v>0.11853948372109951</v>
      </c>
      <c r="I128" s="269">
        <f t="shared" si="28"/>
        <v>0.13757041911856857</v>
      </c>
      <c r="J128" s="269">
        <f t="shared" si="28"/>
        <v>0.13707415348314761</v>
      </c>
      <c r="K128" s="269">
        <f t="shared" si="28"/>
        <v>0.15006444006473244</v>
      </c>
      <c r="L128" s="269">
        <f t="shared" si="28"/>
        <v>0.14321068070823442</v>
      </c>
      <c r="M128" s="269">
        <f t="shared" si="28"/>
        <v>0.14079957349769295</v>
      </c>
      <c r="N128" s="269">
        <f t="shared" si="28"/>
        <v>0.14972315140429254</v>
      </c>
      <c r="O128" s="269">
        <f t="shared" si="28"/>
        <v>0.14122665600930581</v>
      </c>
      <c r="P128" s="269">
        <f t="shared" si="28"/>
        <v>0.17486841047456952</v>
      </c>
      <c r="Q128" s="269">
        <f t="shared" si="28"/>
        <v>0.17439409803664593</v>
      </c>
      <c r="R128" s="269">
        <f t="shared" si="28"/>
        <v>0.17331840465841961</v>
      </c>
      <c r="S128" s="269">
        <f t="shared" si="28"/>
        <v>0.17099895529936543</v>
      </c>
      <c r="T128" s="269">
        <f t="shared" si="28"/>
        <v>0.16718303227396761</v>
      </c>
      <c r="U128" s="269">
        <f t="shared" si="28"/>
        <v>0.16320911357211307</v>
      </c>
      <c r="V128" s="269">
        <f t="shared" si="28"/>
        <v>0.15702635967759707</v>
      </c>
      <c r="W128" s="269">
        <f t="shared" si="28"/>
        <v>0.15946079921924441</v>
      </c>
      <c r="X128" s="269">
        <f t="shared" si="28"/>
        <v>0.17400923751534789</v>
      </c>
      <c r="Y128" s="269">
        <f t="shared" si="28"/>
        <v>0.17583862348324292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3.8735563060251187E-2</v>
      </c>
      <c r="C129" s="270">
        <f t="shared" si="29"/>
        <v>3.7530809905368313E-2</v>
      </c>
      <c r="D129" s="270">
        <f t="shared" si="29"/>
        <v>3.7715014943344165E-2</v>
      </c>
      <c r="E129" s="270">
        <f t="shared" si="29"/>
        <v>3.8886009545775854E-2</v>
      </c>
      <c r="F129" s="270">
        <f t="shared" si="29"/>
        <v>3.8449106850394765E-2</v>
      </c>
      <c r="G129" s="270">
        <f t="shared" si="29"/>
        <v>4.1438113310774377E-2</v>
      </c>
      <c r="H129" s="270">
        <f t="shared" si="29"/>
        <v>4.1279013362726553E-2</v>
      </c>
      <c r="I129" s="270">
        <f t="shared" si="29"/>
        <v>3.9391288599118696E-2</v>
      </c>
      <c r="J129" s="270">
        <f t="shared" si="29"/>
        <v>4.2747852605389859E-2</v>
      </c>
      <c r="K129" s="270">
        <f t="shared" si="29"/>
        <v>4.2035214613873439E-2</v>
      </c>
      <c r="L129" s="270">
        <f t="shared" si="29"/>
        <v>4.0252511910080981E-2</v>
      </c>
      <c r="M129" s="270">
        <f t="shared" si="29"/>
        <v>3.7050150120147653E-2</v>
      </c>
      <c r="N129" s="270">
        <f t="shared" si="29"/>
        <v>3.959210798816553E-2</v>
      </c>
      <c r="O129" s="270">
        <f t="shared" si="29"/>
        <v>3.4329530658483473E-2</v>
      </c>
      <c r="P129" s="270">
        <f t="shared" si="29"/>
        <v>3.2863867625468175E-2</v>
      </c>
      <c r="Q129" s="270">
        <f t="shared" si="29"/>
        <v>3.1823871030351371E-2</v>
      </c>
      <c r="R129" s="270">
        <f t="shared" si="29"/>
        <v>3.2206420866552794E-2</v>
      </c>
      <c r="S129" s="270">
        <f t="shared" si="29"/>
        <v>3.527908175142188E-2</v>
      </c>
      <c r="T129" s="270">
        <f t="shared" si="29"/>
        <v>3.1849117351144686E-2</v>
      </c>
      <c r="U129" s="270">
        <f t="shared" si="29"/>
        <v>1.7786712280238745E-2</v>
      </c>
      <c r="V129" s="270">
        <f t="shared" si="29"/>
        <v>1.6409868234029238E-2</v>
      </c>
      <c r="W129" s="270">
        <f t="shared" si="29"/>
        <v>1.5539846938437138E-2</v>
      </c>
      <c r="X129" s="270">
        <f t="shared" si="29"/>
        <v>1.7087478080151236E-2</v>
      </c>
      <c r="Y129" s="270">
        <f t="shared" si="29"/>
        <v>1.8543663802839398E-2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3.2209523412405967E-2</v>
      </c>
      <c r="C130" s="270">
        <f t="shared" si="30"/>
        <v>3.064363853351311E-2</v>
      </c>
      <c r="D130" s="270">
        <f t="shared" si="30"/>
        <v>3.1582612339944575E-2</v>
      </c>
      <c r="E130" s="270">
        <f t="shared" si="30"/>
        <v>3.1210080343771183E-2</v>
      </c>
      <c r="F130" s="270">
        <f t="shared" si="30"/>
        <v>3.1494088377093846E-2</v>
      </c>
      <c r="G130" s="270">
        <f t="shared" si="30"/>
        <v>3.1460282200111232E-2</v>
      </c>
      <c r="H130" s="270">
        <f t="shared" si="30"/>
        <v>3.1295652232507611E-2</v>
      </c>
      <c r="I130" s="270">
        <f t="shared" si="30"/>
        <v>5.2249060333740743E-2</v>
      </c>
      <c r="J130" s="270">
        <f t="shared" si="30"/>
        <v>5.0556240553021187E-2</v>
      </c>
      <c r="K130" s="270">
        <f t="shared" si="30"/>
        <v>6.4411091278981522E-2</v>
      </c>
      <c r="L130" s="270">
        <f t="shared" si="30"/>
        <v>5.898276881054506E-2</v>
      </c>
      <c r="M130" s="270">
        <f t="shared" si="30"/>
        <v>5.6400081382582054E-2</v>
      </c>
      <c r="N130" s="270">
        <f t="shared" si="30"/>
        <v>6.3656106748128091E-2</v>
      </c>
      <c r="O130" s="270">
        <f t="shared" si="30"/>
        <v>5.5136316348126227E-2</v>
      </c>
      <c r="P130" s="270">
        <f t="shared" si="30"/>
        <v>9.2096875499332292E-2</v>
      </c>
      <c r="Q130" s="270">
        <f t="shared" si="30"/>
        <v>9.149065073553711E-2</v>
      </c>
      <c r="R130" s="270">
        <f t="shared" si="30"/>
        <v>9.0464494184786845E-2</v>
      </c>
      <c r="S130" s="270">
        <f t="shared" si="30"/>
        <v>8.6808777898621778E-2</v>
      </c>
      <c r="T130" s="270">
        <f t="shared" si="30"/>
        <v>8.4602759211936274E-2</v>
      </c>
      <c r="U130" s="270">
        <f t="shared" si="30"/>
        <v>8.6500038895868908E-2</v>
      </c>
      <c r="V130" s="270">
        <f t="shared" si="30"/>
        <v>8.0087666478010244E-2</v>
      </c>
      <c r="W130" s="270">
        <f t="shared" si="30"/>
        <v>8.2770424280482702E-2</v>
      </c>
      <c r="X130" s="270">
        <f t="shared" si="30"/>
        <v>9.8671923449541898E-2</v>
      </c>
      <c r="Y130" s="270">
        <f t="shared" si="30"/>
        <v>0.10073689176693651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4.5554383480608376E-2</v>
      </c>
      <c r="C131" s="271">
        <f t="shared" si="31"/>
        <v>4.7476265834879863E-2</v>
      </c>
      <c r="D131" s="271">
        <f t="shared" si="31"/>
        <v>4.6947845824605081E-2</v>
      </c>
      <c r="E131" s="271">
        <f t="shared" si="31"/>
        <v>4.6972366476242235E-2</v>
      </c>
      <c r="F131" s="271">
        <f t="shared" si="31"/>
        <v>4.7249220698882169E-2</v>
      </c>
      <c r="G131" s="271">
        <f t="shared" si="31"/>
        <v>4.5305032861771302E-2</v>
      </c>
      <c r="H131" s="271">
        <f t="shared" si="31"/>
        <v>4.596481812586535E-2</v>
      </c>
      <c r="I131" s="271">
        <f t="shared" si="31"/>
        <v>4.5930070185709132E-2</v>
      </c>
      <c r="J131" s="271">
        <f t="shared" si="31"/>
        <v>4.3770060324736557E-2</v>
      </c>
      <c r="K131" s="271">
        <f t="shared" si="31"/>
        <v>4.361813417187746E-2</v>
      </c>
      <c r="L131" s="271">
        <f t="shared" si="31"/>
        <v>4.3975399987608368E-2</v>
      </c>
      <c r="M131" s="271">
        <f t="shared" si="31"/>
        <v>4.7349341994963261E-2</v>
      </c>
      <c r="N131" s="271">
        <f t="shared" si="31"/>
        <v>4.6474936667998928E-2</v>
      </c>
      <c r="O131" s="271">
        <f t="shared" si="31"/>
        <v>5.1760809002696098E-2</v>
      </c>
      <c r="P131" s="271">
        <f t="shared" si="31"/>
        <v>4.990766734976905E-2</v>
      </c>
      <c r="Q131" s="271">
        <f t="shared" si="31"/>
        <v>5.1079576270757446E-2</v>
      </c>
      <c r="R131" s="271">
        <f t="shared" si="31"/>
        <v>5.0647489607079967E-2</v>
      </c>
      <c r="S131" s="271">
        <f t="shared" si="31"/>
        <v>4.8911095649321772E-2</v>
      </c>
      <c r="T131" s="271">
        <f t="shared" si="31"/>
        <v>5.0731155710886655E-2</v>
      </c>
      <c r="U131" s="271">
        <f t="shared" si="31"/>
        <v>5.8922362396005415E-2</v>
      </c>
      <c r="V131" s="271">
        <f t="shared" si="31"/>
        <v>6.0528824965557573E-2</v>
      </c>
      <c r="W131" s="271">
        <f t="shared" si="31"/>
        <v>6.1150528000324576E-2</v>
      </c>
      <c r="X131" s="271">
        <f t="shared" si="31"/>
        <v>5.8249835985654724E-2</v>
      </c>
      <c r="Y131" s="271">
        <f t="shared" si="31"/>
        <v>5.6558067913467007E-2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189.68430330421364</v>
      </c>
      <c r="C136" s="272">
        <f t="shared" si="32"/>
        <v>192.59069383528882</v>
      </c>
      <c r="D136" s="272">
        <f t="shared" si="32"/>
        <v>201.84101039529457</v>
      </c>
      <c r="E136" s="272">
        <f t="shared" si="32"/>
        <v>165.91715657869187</v>
      </c>
      <c r="F136" s="272">
        <f t="shared" si="32"/>
        <v>174.86967247964901</v>
      </c>
      <c r="G136" s="272">
        <f t="shared" si="32"/>
        <v>180.43354851752329</v>
      </c>
      <c r="H136" s="272">
        <f t="shared" si="32"/>
        <v>171.14883881865387</v>
      </c>
      <c r="I136" s="272">
        <f t="shared" si="32"/>
        <v>188.65259523161103</v>
      </c>
      <c r="J136" s="272">
        <f t="shared" si="32"/>
        <v>179.85393177048252</v>
      </c>
      <c r="K136" s="272">
        <f t="shared" si="32"/>
        <v>211.61062262528412</v>
      </c>
      <c r="L136" s="272">
        <f t="shared" si="32"/>
        <v>216.56344543157826</v>
      </c>
      <c r="M136" s="272">
        <f t="shared" si="32"/>
        <v>212.94612237570254</v>
      </c>
      <c r="N136" s="272">
        <f t="shared" si="32"/>
        <v>198.60823093436932</v>
      </c>
      <c r="O136" s="272">
        <f t="shared" si="32"/>
        <v>227.01570748064651</v>
      </c>
      <c r="P136" s="272">
        <f t="shared" si="32"/>
        <v>225.31404231781966</v>
      </c>
      <c r="Q136" s="272">
        <f t="shared" si="32"/>
        <v>228.6237995352422</v>
      </c>
      <c r="R136" s="272">
        <f t="shared" si="32"/>
        <v>224.9216295750706</v>
      </c>
      <c r="S136" s="272">
        <f t="shared" si="32"/>
        <v>216.78169429777478</v>
      </c>
      <c r="T136" s="272">
        <f t="shared" si="32"/>
        <v>218.39199985220296</v>
      </c>
      <c r="U136" s="272">
        <f t="shared" si="32"/>
        <v>260.1182819840414</v>
      </c>
      <c r="V136" s="272">
        <f t="shared" si="32"/>
        <v>253.26962775993297</v>
      </c>
      <c r="W136" s="272">
        <f t="shared" si="32"/>
        <v>222.32000447797043</v>
      </c>
      <c r="X136" s="272">
        <f t="shared" si="32"/>
        <v>270.89592244625709</v>
      </c>
      <c r="Y136" s="272">
        <f t="shared" si="32"/>
        <v>226.11675125738122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0.58930509655551733</v>
      </c>
      <c r="C137" s="273">
        <f>IF(C$6=0,0,C$6/ISI!C$8*1000)</f>
        <v>0.64264226488172094</v>
      </c>
      <c r="D137" s="273">
        <f>IF(D$6=0,0,D$6/ISI!D$8*1000)</f>
        <v>0.64437733650605256</v>
      </c>
      <c r="E137" s="273">
        <f>IF(E$6=0,0,E$6/ISI!E$8*1000)</f>
        <v>0.54406268813156156</v>
      </c>
      <c r="F137" s="273">
        <f>IF(F$6=0,0,F$6/ISI!F$8*1000)</f>
        <v>0.56496561083660046</v>
      </c>
      <c r="G137" s="273">
        <f>IF(G$6=0,0,G$6/ISI!G$8*1000)</f>
        <v>0.59171220797076018</v>
      </c>
      <c r="H137" s="273">
        <f>IF(H$6=0,0,H$6/ISI!H$8*1000)</f>
        <v>0.57435876640289107</v>
      </c>
      <c r="I137" s="273">
        <f>IF(I$6=0,0,I$6/ISI!I$8*1000)</f>
        <v>0.61624383388138071</v>
      </c>
      <c r="J137" s="273">
        <f>IF(J$6=0,0,J$6/ISI!J$8*1000)</f>
        <v>0.59484990769448054</v>
      </c>
      <c r="K137" s="273">
        <f>IF(K$6=0,0,K$6/ISI!K$8*1000)</f>
        <v>0.68990240185053597</v>
      </c>
      <c r="L137" s="273">
        <f>IF(L$6=0,0,L$6/ISI!L$8*1000)</f>
        <v>0.66662901089236137</v>
      </c>
      <c r="M137" s="273">
        <f>IF(M$6=0,0,M$6/ISI!M$8*1000)</f>
        <v>0.68348995057166029</v>
      </c>
      <c r="N137" s="273">
        <f>IF(N$6=0,0,N$6/ISI!N$8*1000)</f>
        <v>0.70788200334878082</v>
      </c>
      <c r="O137" s="273">
        <f>IF(O$6=0,0,O$6/ISI!O$8*1000)</f>
        <v>0.84877156365516515</v>
      </c>
      <c r="P137" s="273">
        <f>IF(P$6=0,0,P$6/ISI!P$8*1000)</f>
        <v>0.79209831382587315</v>
      </c>
      <c r="Q137" s="273">
        <f>IF(Q$6=0,0,Q$6/ISI!Q$8*1000)</f>
        <v>0.81364379395553765</v>
      </c>
      <c r="R137" s="273">
        <f>IF(R$6=0,0,R$6/ISI!R$8*1000)</f>
        <v>0.80051451733412804</v>
      </c>
      <c r="S137" s="273">
        <f>IF(S$6=0,0,S$6/ISI!S$8*1000)</f>
        <v>0.79055091421119428</v>
      </c>
      <c r="T137" s="273">
        <f>IF(T$6=0,0,T$6/ISI!T$8*1000)</f>
        <v>0.77643735663266311</v>
      </c>
      <c r="U137" s="273">
        <f>IF(U$6=0,0,U$6/ISI!U$8*1000)</f>
        <v>0.90819345237653315</v>
      </c>
      <c r="V137" s="273">
        <f>IF(V$6=0,0,V$6/ISI!V$8*1000)</f>
        <v>0.90672324110097535</v>
      </c>
      <c r="W137" s="273">
        <f>IF(W$6=0,0,W$6/ISI!W$8*1000)</f>
        <v>0.7911124575672065</v>
      </c>
      <c r="X137" s="273">
        <f>IF(X$6=0,0,X$6/ISI!X$8*1000)</f>
        <v>0.90325114899184855</v>
      </c>
      <c r="Y137" s="273">
        <f>IF(Y$6=0,0,Y$6/ISI!Y$8*1000)</f>
        <v>0.75286639322718452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0.31429605149627593</v>
      </c>
      <c r="C138" s="274">
        <f>IF(C$7=0,0,C$7/ISI!C$8*1000)</f>
        <v>0.34274254127025106</v>
      </c>
      <c r="D138" s="274">
        <f>IF(D$7=0,0,D$7/ISI!D$8*1000)</f>
        <v>0.34366791280322823</v>
      </c>
      <c r="E138" s="274">
        <f>IF(E$7=0,0,E$7/ISI!E$8*1000)</f>
        <v>0.29016676700349947</v>
      </c>
      <c r="F138" s="274">
        <f>IF(F$7=0,0,F$7/ISI!F$8*1000)</f>
        <v>0.30131499244618665</v>
      </c>
      <c r="G138" s="274">
        <f>IF(G$7=0,0,G$7/ISI!G$8*1000)</f>
        <v>0.31557984425107216</v>
      </c>
      <c r="H138" s="274">
        <f>IF(H$7=0,0,H$7/ISI!H$8*1000)</f>
        <v>0.30632467541487524</v>
      </c>
      <c r="I138" s="274">
        <f>IF(I$7=0,0,I$7/ISI!I$8*1000)</f>
        <v>0.32866337807006957</v>
      </c>
      <c r="J138" s="274">
        <f>IF(J$7=0,0,J$7/ISI!J$8*1000)</f>
        <v>0.31725328410372283</v>
      </c>
      <c r="K138" s="274">
        <f>IF(K$7=0,0,K$7/ISI!K$8*1000)</f>
        <v>0.36794794765361921</v>
      </c>
      <c r="L138" s="274">
        <f>IF(L$7=0,0,L$7/ISI!L$8*1000)</f>
        <v>0.35553547247592615</v>
      </c>
      <c r="M138" s="274">
        <f>IF(M$7=0,0,M$7/ISI!M$8*1000)</f>
        <v>0.36452797363821893</v>
      </c>
      <c r="N138" s="274">
        <f>IF(N$7=0,0,N$7/ISI!N$8*1000)</f>
        <v>0.37753706845268326</v>
      </c>
      <c r="O138" s="274">
        <f>IF(O$7=0,0,O$7/ISI!O$8*1000)</f>
        <v>0.45267816728275512</v>
      </c>
      <c r="P138" s="274">
        <f>IF(P$7=0,0,P$7/ISI!P$8*1000)</f>
        <v>0.42245243404046567</v>
      </c>
      <c r="Q138" s="274">
        <f>IF(Q$7=0,0,Q$7/ISI!Q$8*1000)</f>
        <v>0.4339433567762867</v>
      </c>
      <c r="R138" s="274">
        <f>IF(R$7=0,0,R$7/ISI!R$8*1000)</f>
        <v>0.42694107591153502</v>
      </c>
      <c r="S138" s="274">
        <f>IF(S$7=0,0,S$7/ISI!S$8*1000)</f>
        <v>0.42162715424597036</v>
      </c>
      <c r="T138" s="274">
        <f>IF(T$7=0,0,T$7/ISI!T$8*1000)</f>
        <v>0.41409992353742048</v>
      </c>
      <c r="U138" s="274">
        <f>IF(U$7=0,0,U$7/ISI!U$8*1000)</f>
        <v>0.48436984126748428</v>
      </c>
      <c r="V138" s="274">
        <f>IF(V$7=0,0,V$7/ISI!V$8*1000)</f>
        <v>0.48358572858718685</v>
      </c>
      <c r="W138" s="274">
        <f>IF(W$7=0,0,W$7/ISI!W$8*1000)</f>
        <v>0.42192664403584335</v>
      </c>
      <c r="X138" s="274">
        <f>IF(X$7=0,0,X$7/ISI!X$8*1000)</f>
        <v>0.48173394612898585</v>
      </c>
      <c r="Y138" s="274">
        <f>IF(Y$7=0,0,Y$7/ISI!Y$8*1000)</f>
        <v>0.40152874305449859</v>
      </c>
      <c r="DA138" s="77"/>
    </row>
    <row r="139" spans="1:105" ht="12" customHeight="1" x14ac:dyDescent="0.25">
      <c r="A139" s="173" t="s">
        <v>93</v>
      </c>
      <c r="B139" s="274">
        <f>IF(B$8=0,0,B$8/ISI!B$8*1000)</f>
        <v>7.8574012874069004</v>
      </c>
      <c r="C139" s="274">
        <f>IF(C$8=0,0,C$8/ISI!C$8*1000)</f>
        <v>8.5685635317562756</v>
      </c>
      <c r="D139" s="274">
        <f>IF(D$8=0,0,D$8/ISI!D$8*1000)</f>
        <v>8.5916978200807037</v>
      </c>
      <c r="E139" s="274">
        <f>IF(E$8=0,0,E$8/ISI!E$8*1000)</f>
        <v>7.2541691750874868</v>
      </c>
      <c r="F139" s="274">
        <f>IF(F$8=0,0,F$8/ISI!F$8*1000)</f>
        <v>7.5328748111546693</v>
      </c>
      <c r="G139" s="274">
        <f>IF(G$8=0,0,G$8/ISI!G$8*1000)</f>
        <v>7.889496106276801</v>
      </c>
      <c r="H139" s="274">
        <f>IF(H$8=0,0,H$8/ISI!H$8*1000)</f>
        <v>7.6581168853718786</v>
      </c>
      <c r="I139" s="274">
        <f>IF(I$8=0,0,I$8/ISI!I$8*1000)</f>
        <v>8.2165844517517446</v>
      </c>
      <c r="J139" s="274">
        <f>IF(J$8=0,0,J$8/ISI!J$8*1000)</f>
        <v>7.9313321025930703</v>
      </c>
      <c r="K139" s="274">
        <f>IF(K$8=0,0,K$8/ISI!K$8*1000)</f>
        <v>9.1986986913404802</v>
      </c>
      <c r="L139" s="274">
        <f>IF(L$8=0,0,L$8/ISI!L$8*1000)</f>
        <v>8.8883868118981511</v>
      </c>
      <c r="M139" s="274">
        <f>IF(M$8=0,0,M$8/ISI!M$8*1000)</f>
        <v>9.113199340955477</v>
      </c>
      <c r="N139" s="274">
        <f>IF(N$8=0,0,N$8/ISI!N$8*1000)</f>
        <v>9.4384267113170797</v>
      </c>
      <c r="O139" s="274">
        <f>IF(O$8=0,0,O$8/ISI!O$8*1000)</f>
        <v>11.316954182068876</v>
      </c>
      <c r="P139" s="274">
        <f>IF(P$8=0,0,P$8/ISI!P$8*1000)</f>
        <v>10.561310851011642</v>
      </c>
      <c r="Q139" s="274">
        <f>IF(Q$8=0,0,Q$8/ISI!Q$8*1000)</f>
        <v>10.848583919407162</v>
      </c>
      <c r="R139" s="274">
        <f>IF(R$8=0,0,R$8/ISI!R$8*1000)</f>
        <v>10.673526897788371</v>
      </c>
      <c r="S139" s="274">
        <f>IF(S$8=0,0,S$8/ISI!S$8*1000)</f>
        <v>10.540678856149253</v>
      </c>
      <c r="T139" s="274">
        <f>IF(T$8=0,0,T$8/ISI!T$8*1000)</f>
        <v>10.352498088435507</v>
      </c>
      <c r="U139" s="274">
        <f>IF(U$8=0,0,U$8/ISI!U$8*1000)</f>
        <v>12.10924603168711</v>
      </c>
      <c r="V139" s="274">
        <f>IF(V$8=0,0,V$8/ISI!V$8*1000)</f>
        <v>12.089643214679672</v>
      </c>
      <c r="W139" s="274">
        <f>IF(W$8=0,0,W$8/ISI!W$8*1000)</f>
        <v>10.548166100896088</v>
      </c>
      <c r="X139" s="274">
        <f>IF(X$8=0,0,X$8/ISI!X$8*1000)</f>
        <v>12.043348653224649</v>
      </c>
      <c r="Y139" s="274">
        <f>IF(Y$8=0,0,Y$8/ISI!Y$8*1000)</f>
        <v>10.038218576362466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0.19643503218517244</v>
      </c>
      <c r="C140" s="274">
        <f>IF(C$9=0,0,C$9/ISI!C$8*1000)</f>
        <v>0.2142140882939069</v>
      </c>
      <c r="D140" s="274">
        <f>IF(D$9=0,0,D$9/ISI!D$8*1000)</f>
        <v>0.21479244550201751</v>
      </c>
      <c r="E140" s="274">
        <f>IF(E$9=0,0,E$9/ISI!E$8*1000)</f>
        <v>0.18135422937718718</v>
      </c>
      <c r="F140" s="274">
        <f>IF(F$9=0,0,F$9/ISI!F$8*1000)</f>
        <v>0.18832187027886671</v>
      </c>
      <c r="G140" s="274">
        <f>IF(G$9=0,0,G$9/ISI!G$8*1000)</f>
        <v>0.19723740265692005</v>
      </c>
      <c r="H140" s="274">
        <f>IF(H$9=0,0,H$9/ISI!H$8*1000)</f>
        <v>0.19145292213429702</v>
      </c>
      <c r="I140" s="274">
        <f>IF(I$9=0,0,I$9/ISI!I$8*1000)</f>
        <v>0.20541461129379363</v>
      </c>
      <c r="J140" s="274">
        <f>IF(J$9=0,0,J$9/ISI!J$8*1000)</f>
        <v>0.19828330256482674</v>
      </c>
      <c r="K140" s="274">
        <f>IF(K$9=0,0,K$9/ISI!K$8*1000)</f>
        <v>0.22996746728351192</v>
      </c>
      <c r="L140" s="274">
        <f>IF(L$9=0,0,L$9/ISI!L$8*1000)</f>
        <v>0.22220967029745384</v>
      </c>
      <c r="M140" s="274">
        <f>IF(M$9=0,0,M$9/ISI!M$8*1000)</f>
        <v>0.22782998352388681</v>
      </c>
      <c r="N140" s="274">
        <f>IF(N$9=0,0,N$9/ISI!N$8*1000)</f>
        <v>0.23596066778292693</v>
      </c>
      <c r="O140" s="274">
        <f>IF(O$9=0,0,O$9/ISI!O$8*1000)</f>
        <v>0.28292385455172187</v>
      </c>
      <c r="P140" s="274">
        <f>IF(P$9=0,0,P$9/ISI!P$8*1000)</f>
        <v>0.26403277127529101</v>
      </c>
      <c r="Q140" s="274">
        <f>IF(Q$9=0,0,Q$9/ISI!Q$8*1000)</f>
        <v>0.27121459798517905</v>
      </c>
      <c r="R140" s="274">
        <f>IF(R$9=0,0,R$9/ISI!R$8*1000)</f>
        <v>0.26683817244470925</v>
      </c>
      <c r="S140" s="274">
        <f>IF(S$9=0,0,S$9/ISI!S$8*1000)</f>
        <v>0.26351697140373137</v>
      </c>
      <c r="T140" s="274">
        <f>IF(T$9=0,0,T$9/ISI!T$8*1000)</f>
        <v>0.25881245221088778</v>
      </c>
      <c r="U140" s="274">
        <f>IF(U$9=0,0,U$9/ISI!U$8*1000)</f>
        <v>0.30273115079217766</v>
      </c>
      <c r="V140" s="274">
        <f>IF(V$9=0,0,V$9/ISI!V$8*1000)</f>
        <v>0.30224108036699171</v>
      </c>
      <c r="W140" s="274">
        <f>IF(W$9=0,0,W$9/ISI!W$8*1000)</f>
        <v>0.26370415252240215</v>
      </c>
      <c r="X140" s="274">
        <f>IF(X$9=0,0,X$9/ISI!X$8*1000)</f>
        <v>0.3010837163306162</v>
      </c>
      <c r="Y140" s="274">
        <f>IF(Y$9=0,0,Y$9/ISI!Y$8*1000)</f>
        <v>0.25095546440906158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0.38970872939991469</v>
      </c>
      <c r="C141" s="275">
        <f>IF(C$10=0,0,C$10/ISI!C$8*1000)</f>
        <v>0.41968548395938554</v>
      </c>
      <c r="D141" s="275">
        <f>IF(D$10=0,0,D$10/ISI!D$8*1000)</f>
        <v>0.42433634892887045</v>
      </c>
      <c r="E141" s="275">
        <f>IF(E$10=0,0,E$10/ISI!E$8*1000)</f>
        <v>0.35781515657577917</v>
      </c>
      <c r="F141" s="275">
        <f>IF(F$10=0,0,F$10/ISI!F$8*1000)</f>
        <v>0.3710362327199952</v>
      </c>
      <c r="G141" s="275">
        <f>IF(G$10=0,0,G$10/ISI!G$8*1000)</f>
        <v>0.38839816669131366</v>
      </c>
      <c r="H141" s="275">
        <f>IF(H$10=0,0,H$10/ISI!H$8*1000)</f>
        <v>0.37627047828973942</v>
      </c>
      <c r="I141" s="275">
        <f>IF(I$10=0,0,I$10/ISI!I$8*1000)</f>
        <v>0.40358629996791151</v>
      </c>
      <c r="J141" s="275">
        <f>IF(J$10=0,0,J$10/ISI!J$8*1000)</f>
        <v>0.38955356237976513</v>
      </c>
      <c r="K141" s="275">
        <f>IF(K$10=0,0,K$10/ISI!K$8*1000)</f>
        <v>0.45098886006233579</v>
      </c>
      <c r="L141" s="275">
        <f>IF(L$10=0,0,L$10/ISI!L$8*1000)</f>
        <v>0.44306913069329901</v>
      </c>
      <c r="M141" s="275">
        <f>IF(M$10=0,0,M$10/ISI!M$8*1000)</f>
        <v>0.44822293868846852</v>
      </c>
      <c r="N141" s="275">
        <f>IF(N$10=0,0,N$10/ISI!N$8*1000)</f>
        <v>0.4585563169009243</v>
      </c>
      <c r="O141" s="275">
        <f>IF(O$10=0,0,O$10/ISI!O$8*1000)</f>
        <v>0.54798788171622081</v>
      </c>
      <c r="P141" s="275">
        <f>IF(P$10=0,0,P$10/ISI!P$8*1000)</f>
        <v>0.51031720077082088</v>
      </c>
      <c r="Q141" s="275">
        <f>IF(Q$10=0,0,Q$10/ISI!Q$8*1000)</f>
        <v>0.52460595234378826</v>
      </c>
      <c r="R141" s="275">
        <f>IF(R$10=0,0,R$10/ISI!R$8*1000)</f>
        <v>0.51437985154086729</v>
      </c>
      <c r="S141" s="275">
        <f>IF(S$10=0,0,S$10/ISI!S$8*1000)</f>
        <v>0.50643425860514169</v>
      </c>
      <c r="T141" s="275">
        <f>IF(T$10=0,0,T$10/ISI!T$8*1000)</f>
        <v>0.49660253807034477</v>
      </c>
      <c r="U141" s="275">
        <f>IF(U$10=0,0,U$10/ISI!U$8*1000)</f>
        <v>0.57597380599809644</v>
      </c>
      <c r="V141" s="275">
        <f>IF(V$10=0,0,V$10/ISI!V$8*1000)</f>
        <v>0.56840169252518558</v>
      </c>
      <c r="W141" s="275">
        <f>IF(W$10=0,0,W$10/ISI!W$8*1000)</f>
        <v>0.49652685090081483</v>
      </c>
      <c r="X141" s="275">
        <f>IF(X$10=0,0,X$10/ISI!X$8*1000)</f>
        <v>0.57455717318461974</v>
      </c>
      <c r="Y141" s="275">
        <f>IF(Y$10=0,0,Y$10/ISI!Y$8*1000)</f>
        <v>0.47710407720788639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38.535644514219292</v>
      </c>
      <c r="C142" s="276">
        <f>IF(C$16=0,0,C$16/ISI!C$8*1000)</f>
        <v>39.558056486358971</v>
      </c>
      <c r="D142" s="276">
        <f>IF(D$16=0,0,D$16/ISI!D$8*1000)</f>
        <v>41.223874281318942</v>
      </c>
      <c r="E142" s="276">
        <f>IF(E$16=0,0,E$16/ISI!E$8*1000)</f>
        <v>33.439598148904082</v>
      </c>
      <c r="F142" s="276">
        <f>IF(F$16=0,0,F$16/ISI!F$8*1000)</f>
        <v>35.079133832560814</v>
      </c>
      <c r="G142" s="276">
        <f>IF(G$16=0,0,G$16/ISI!G$8*1000)</f>
        <v>36.133960287607131</v>
      </c>
      <c r="H142" s="276">
        <f>IF(H$16=0,0,H$16/ISI!H$8*1000)</f>
        <v>34.493168477009441</v>
      </c>
      <c r="I142" s="276">
        <f>IF(I$16=0,0,I$16/ISI!I$8*1000)</f>
        <v>36.987931728322813</v>
      </c>
      <c r="J142" s="276">
        <f>IF(J$16=0,0,J$16/ISI!J$8*1000)</f>
        <v>35.258674900835885</v>
      </c>
      <c r="K142" s="276">
        <f>IF(K$16=0,0,K$16/ISI!K$8*1000)</f>
        <v>40.654149648833624</v>
      </c>
      <c r="L142" s="276">
        <f>IF(L$16=0,0,L$16/ISI!L$8*1000)</f>
        <v>41.788525325164898</v>
      </c>
      <c r="M142" s="276">
        <f>IF(M$16=0,0,M$16/ISI!M$8*1000)</f>
        <v>41.411544710235667</v>
      </c>
      <c r="N142" s="276">
        <f>IF(N$16=0,0,N$16/ISI!N$8*1000)</f>
        <v>40.09222688504817</v>
      </c>
      <c r="O142" s="276">
        <f>IF(O$16=0,0,O$16/ISI!O$8*1000)</f>
        <v>47.691819745615589</v>
      </c>
      <c r="P142" s="276">
        <f>IF(P$16=0,0,P$16/ISI!P$8*1000)</f>
        <v>44.398337542156817</v>
      </c>
      <c r="Q142" s="276">
        <f>IF(Q$16=0,0,Q$16/ISI!Q$8*1000)</f>
        <v>45.514732921851632</v>
      </c>
      <c r="R142" s="276">
        <f>IF(R$16=0,0,R$16/ISI!R$8*1000)</f>
        <v>44.794857087904596</v>
      </c>
      <c r="S142" s="276">
        <f>IF(S$16=0,0,S$16/ISI!S$8*1000)</f>
        <v>44.005519568465822</v>
      </c>
      <c r="T142" s="276">
        <f>IF(T$16=0,0,T$16/ISI!T$8*1000)</f>
        <v>43.621797679969134</v>
      </c>
      <c r="U142" s="276">
        <f>IF(U$16=0,0,U$16/ISI!U$8*1000)</f>
        <v>52.364753171817533</v>
      </c>
      <c r="V142" s="276">
        <f>IF(V$16=0,0,V$16/ISI!V$8*1000)</f>
        <v>51.853430205043317</v>
      </c>
      <c r="W142" s="276">
        <f>IF(W$16=0,0,W$16/ISI!W$8*1000)</f>
        <v>45.348331945642279</v>
      </c>
      <c r="X142" s="276">
        <f>IF(X$16=0,0,X$16/ISI!X$8*1000)</f>
        <v>53.251159941922033</v>
      </c>
      <c r="Y142" s="276">
        <f>IF(Y$16=0,0,Y$16/ISI!Y$8*1000)</f>
        <v>44.248455512206483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74.500526385701704</v>
      </c>
      <c r="C143" s="276">
        <f>IF(C$22=0,0,C$22/ISI!C$8*1000)</f>
        <v>70.885891576282972</v>
      </c>
      <c r="D143" s="276">
        <f>IF(D$22=0,0,D$22/ISI!D$8*1000)</f>
        <v>77.350368744573075</v>
      </c>
      <c r="E143" s="276">
        <f>IF(E$22=0,0,E$22/ISI!E$8*1000)</f>
        <v>61.842510410362742</v>
      </c>
      <c r="F143" s="276">
        <f>IF(F$22=0,0,F$22/ISI!F$8*1000)</f>
        <v>66.25366174496267</v>
      </c>
      <c r="G143" s="276">
        <f>IF(G$22=0,0,G$22/ISI!G$8*1000)</f>
        <v>66.490399013110576</v>
      </c>
      <c r="H143" s="276">
        <f>IF(H$22=0,0,H$22/ISI!H$8*1000)</f>
        <v>61.245699315750059</v>
      </c>
      <c r="I143" s="276">
        <f>IF(I$22=0,0,I$22/ISI!I$8*1000)</f>
        <v>64.693580918590058</v>
      </c>
      <c r="J143" s="276">
        <f>IF(J$22=0,0,J$22/ISI!J$8*1000)</f>
        <v>60.166955068148539</v>
      </c>
      <c r="K143" s="276">
        <f>IF(K$22=0,0,K$22/ISI!K$8*1000)</f>
        <v>68.254047445394932</v>
      </c>
      <c r="L143" s="276">
        <f>IF(L$22=0,0,L$22/ISI!L$8*1000)</f>
        <v>77.308505480333395</v>
      </c>
      <c r="M143" s="276">
        <f>IF(M$22=0,0,M$22/ISI!M$8*1000)</f>
        <v>73.945419279615521</v>
      </c>
      <c r="N143" s="276">
        <f>IF(N$22=0,0,N$22/ISI!N$8*1000)</f>
        <v>54.761670078210379</v>
      </c>
      <c r="O143" s="276">
        <f>IF(O$22=0,0,O$22/ISI!O$8*1000)</f>
        <v>60.784825521423855</v>
      </c>
      <c r="P143" s="276">
        <f>IF(P$22=0,0,P$22/ISI!P$8*1000)</f>
        <v>56.318888828732369</v>
      </c>
      <c r="Q143" s="276">
        <f>IF(Q$22=0,0,Q$22/ISI!Q$8*1000)</f>
        <v>55.61260854970029</v>
      </c>
      <c r="R143" s="276">
        <f>IF(R$22=0,0,R$22/ISI!R$8*1000)</f>
        <v>54.943575270211767</v>
      </c>
      <c r="S143" s="276">
        <f>IF(S$22=0,0,S$22/ISI!S$8*1000)</f>
        <v>49.635330222490353</v>
      </c>
      <c r="T143" s="276">
        <f>IF(T$22=0,0,T$22/ISI!T$8*1000)</f>
        <v>56.312499715750207</v>
      </c>
      <c r="U143" s="276">
        <f>IF(U$22=0,0,U$22/ISI!U$8*1000)</f>
        <v>78.119673032321643</v>
      </c>
      <c r="V143" s="276">
        <f>IF(V$22=0,0,V$22/ISI!V$8*1000)</f>
        <v>75.893377777434708</v>
      </c>
      <c r="W143" s="276">
        <f>IF(W$22=0,0,W$22/ISI!W$8*1000)</f>
        <v>66.397483439230399</v>
      </c>
      <c r="X143" s="276">
        <f>IF(X$22=0,0,X$22/ISI!X$8*1000)</f>
        <v>82.977413695866005</v>
      </c>
      <c r="Y143" s="276">
        <f>IF(Y$22=0,0,Y$22/ISI!Y$8*1000)</f>
        <v>69.034562081440924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37.019613053492748</v>
      </c>
      <c r="C144" s="276">
        <f>IF(C$28=0,0,C$28/ISI!C$8*1000)</f>
        <v>39.809804631277942</v>
      </c>
      <c r="D144" s="276">
        <f>IF(D$28=0,0,D$28/ISI!D$8*1000)</f>
        <v>40.245486615767909</v>
      </c>
      <c r="E144" s="276">
        <f>IF(E$28=0,0,E$28/ISI!E$8*1000)</f>
        <v>34.2487716937</v>
      </c>
      <c r="F144" s="276">
        <f>IF(F$28=0,0,F$28/ISI!F$8*1000)</f>
        <v>35.624005903947769</v>
      </c>
      <c r="G144" s="276">
        <f>IF(G$28=0,0,G$28/ISI!G$8*1000)</f>
        <v>37.787208327670399</v>
      </c>
      <c r="H144" s="276">
        <f>IF(H$28=0,0,H$28/ISI!H$8*1000)</f>
        <v>36.627047051000552</v>
      </c>
      <c r="I144" s="276">
        <f>IF(I$28=0,0,I$28/ISI!I$8*1000)</f>
        <v>39.403847199443916</v>
      </c>
      <c r="J144" s="276">
        <f>IF(J$28=0,0,J$28/ISI!J$8*1000)</f>
        <v>38.603942679986957</v>
      </c>
      <c r="K144" s="276">
        <f>IF(K$28=0,0,K$28/ISI!K$8*1000)</f>
        <v>44.913103840021478</v>
      </c>
      <c r="L144" s="276">
        <f>IF(L$28=0,0,L$28/ISI!L$8*1000)</f>
        <v>43.276047003805552</v>
      </c>
      <c r="M144" s="276">
        <f>IF(M$28=0,0,M$28/ISI!M$8*1000)</f>
        <v>43.608336971456779</v>
      </c>
      <c r="N144" s="276">
        <f>IF(N$28=0,0,N$28/ISI!N$8*1000)</f>
        <v>45.472038066387398</v>
      </c>
      <c r="O144" s="276">
        <f>IF(O$28=0,0,O$28/ISI!O$8*1000)</f>
        <v>53.250841865874854</v>
      </c>
      <c r="P144" s="276">
        <f>IF(P$28=0,0,P$28/ISI!P$8*1000)</f>
        <v>49.718960270856435</v>
      </c>
      <c r="Q144" s="276">
        <f>IF(Q$28=0,0,Q$28/ISI!Q$8*1000)</f>
        <v>51.011508276754846</v>
      </c>
      <c r="R144" s="276">
        <f>IF(R$28=0,0,R$28/ISI!R$8*1000)</f>
        <v>50.32526317039946</v>
      </c>
      <c r="S144" s="276">
        <f>IF(S$28=0,0,S$28/ISI!S$8*1000)</f>
        <v>50.320593530916064</v>
      </c>
      <c r="T144" s="276">
        <f>IF(T$28=0,0,T$28/ISI!T$8*1000)</f>
        <v>48.378124180200267</v>
      </c>
      <c r="U144" s="276">
        <f>IF(U$28=0,0,U$28/ISI!U$8*1000)</f>
        <v>51.105214232242162</v>
      </c>
      <c r="V144" s="276">
        <f>IF(V$28=0,0,V$28/ISI!V$8*1000)</f>
        <v>50.439698573059715</v>
      </c>
      <c r="W144" s="276">
        <f>IF(W$28=0,0,W$28/ISI!W$8*1000)</f>
        <v>44.035241911570786</v>
      </c>
      <c r="X144" s="276">
        <f>IF(X$28=0,0,X$28/ISI!X$8*1000)</f>
        <v>50.944295926286799</v>
      </c>
      <c r="Y144" s="276">
        <f>IF(Y$28=0,0,Y$28/ISI!Y$8*1000)</f>
        <v>42.377444361596098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30.281373153756096</v>
      </c>
      <c r="C145" s="277">
        <f>IF(C$35=0,0,C$35/ISI!C$8*1000)</f>
        <v>32.149093231207381</v>
      </c>
      <c r="D145" s="277">
        <f>IF(D$35=0,0,D$35/ISI!D$8*1000)</f>
        <v>32.802408889813805</v>
      </c>
      <c r="E145" s="277">
        <f>IF(E$35=0,0,E$35/ISI!E$8*1000)</f>
        <v>27.758708309549512</v>
      </c>
      <c r="F145" s="277">
        <f>IF(F$35=0,0,F$35/ISI!F$8*1000)</f>
        <v>28.954357480741443</v>
      </c>
      <c r="G145" s="277">
        <f>IF(G$35=0,0,G$35/ISI!G$8*1000)</f>
        <v>30.639557161288305</v>
      </c>
      <c r="H145" s="277">
        <f>IF(H$35=0,0,H$35/ISI!H$8*1000)</f>
        <v>29.676400247280135</v>
      </c>
      <c r="I145" s="277">
        <f>IF(I$35=0,0,I$35/ISI!I$8*1000)</f>
        <v>37.796742810289345</v>
      </c>
      <c r="J145" s="277">
        <f>IF(J$35=0,0,J$35/ISI!J$8*1000)</f>
        <v>36.393086962175296</v>
      </c>
      <c r="K145" s="277">
        <f>IF(K$35=0,0,K$35/ISI!K$8*1000)</f>
        <v>46.851816322843597</v>
      </c>
      <c r="L145" s="277">
        <f>IF(L$35=0,0,L$35/ISI!L$8*1000)</f>
        <v>43.614537526017209</v>
      </c>
      <c r="M145" s="277">
        <f>IF(M$35=0,0,M$35/ISI!M$8*1000)</f>
        <v>43.143551227016857</v>
      </c>
      <c r="N145" s="277">
        <f>IF(N$35=0,0,N$35/ISI!N$8*1000)</f>
        <v>47.063933136920994</v>
      </c>
      <c r="O145" s="277">
        <f>IF(O$35=0,0,O$35/ISI!O$8*1000)</f>
        <v>51.838904698457469</v>
      </c>
      <c r="P145" s="277">
        <f>IF(P$35=0,0,P$35/ISI!P$8*1000)</f>
        <v>62.327644105149929</v>
      </c>
      <c r="Q145" s="277">
        <f>IF(Q$35=0,0,Q$35/ISI!Q$8*1000)</f>
        <v>63.592958166467469</v>
      </c>
      <c r="R145" s="277">
        <f>IF(R$35=0,0,R$35/ISI!R$8*1000)</f>
        <v>62.175733531535172</v>
      </c>
      <c r="S145" s="277">
        <f>IF(S$35=0,0,S$35/ISI!S$8*1000)</f>
        <v>60.297442821287262</v>
      </c>
      <c r="T145" s="277">
        <f>IF(T$35=0,0,T$35/ISI!T$8*1000)</f>
        <v>57.781127917396539</v>
      </c>
      <c r="U145" s="277">
        <f>IF(U$35=0,0,U$35/ISI!U$8*1000)</f>
        <v>64.148127265538633</v>
      </c>
      <c r="V145" s="277">
        <f>IF(V$35=0,0,V$35/ISI!V$8*1000)</f>
        <v>60.732526247135233</v>
      </c>
      <c r="W145" s="277">
        <f>IF(W$35=0,0,W$35/ISI!W$8*1000)</f>
        <v>54.017510975604608</v>
      </c>
      <c r="X145" s="277">
        <f>IF(X$35=0,0,X$35/ISI!X$8*1000)</f>
        <v>69.419078244321526</v>
      </c>
      <c r="Y145" s="277">
        <f>IF(Y$35=0,0,Y$35/ISI!Y$8*1000)</f>
        <v>58.535616047876623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104.10351286639855</v>
      </c>
      <c r="C147" s="272">
        <f t="shared" si="33"/>
        <v>105.23746416074945</v>
      </c>
      <c r="D147" s="272">
        <f t="shared" si="33"/>
        <v>108.80885376078297</v>
      </c>
      <c r="E147" s="272">
        <f t="shared" si="33"/>
        <v>94.635213455165797</v>
      </c>
      <c r="F147" s="272">
        <f t="shared" si="33"/>
        <v>98.262312210806641</v>
      </c>
      <c r="G147" s="272">
        <f t="shared" si="33"/>
        <v>100.49404493676425</v>
      </c>
      <c r="H147" s="272">
        <f t="shared" si="33"/>
        <v>96.761302765651664</v>
      </c>
      <c r="I147" s="272">
        <f t="shared" si="33"/>
        <v>103.76234678457267</v>
      </c>
      <c r="J147" s="272">
        <f t="shared" si="33"/>
        <v>100.27334663964967</v>
      </c>
      <c r="K147" s="272">
        <f t="shared" si="33"/>
        <v>112.64229305836146</v>
      </c>
      <c r="L147" s="272">
        <f t="shared" si="33"/>
        <v>114.5195290122688</v>
      </c>
      <c r="M147" s="272">
        <f t="shared" si="33"/>
        <v>113.14455950258431</v>
      </c>
      <c r="N147" s="272">
        <f t="shared" si="33"/>
        <v>107.59686696646412</v>
      </c>
      <c r="O147" s="272">
        <f t="shared" si="33"/>
        <v>118.46774984756794</v>
      </c>
      <c r="P147" s="272">
        <f t="shared" si="33"/>
        <v>117.82993835446463</v>
      </c>
      <c r="Q147" s="272">
        <f t="shared" si="33"/>
        <v>119.07025225774463</v>
      </c>
      <c r="R147" s="272">
        <f t="shared" si="33"/>
        <v>117.6840212638423</v>
      </c>
      <c r="S147" s="272">
        <f t="shared" si="33"/>
        <v>114.613881197208</v>
      </c>
      <c r="T147" s="272">
        <f t="shared" si="33"/>
        <v>115.22388095656203</v>
      </c>
      <c r="U147" s="272">
        <f t="shared" si="33"/>
        <v>130.6203438169307</v>
      </c>
      <c r="V147" s="272">
        <f t="shared" si="33"/>
        <v>128.14774677803271</v>
      </c>
      <c r="W147" s="272">
        <f t="shared" si="33"/>
        <v>116.72170308418981</v>
      </c>
      <c r="X147" s="272">
        <f t="shared" si="33"/>
        <v>134.66001073099633</v>
      </c>
      <c r="Y147" s="272">
        <f t="shared" si="33"/>
        <v>118.23347908070441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0.28701462452823101</v>
      </c>
      <c r="C148" s="273">
        <f>IF(C$55=0,0,C$55/ISI!C$9*1000)</f>
        <v>0.29584845845565189</v>
      </c>
      <c r="D148" s="273">
        <f>IF(D$55=0,0,D$55/ISI!D$9*1000)</f>
        <v>0.30215157637502305</v>
      </c>
      <c r="E148" s="273">
        <f>IF(E$55=0,0,E$55/ISI!E$9*1000)</f>
        <v>0.264053791508994</v>
      </c>
      <c r="F148" s="273">
        <f>IF(F$55=0,0,F$55/ISI!F$9*1000)</f>
        <v>0.27324022116636171</v>
      </c>
      <c r="G148" s="273">
        <f>IF(G$55=0,0,G$55/ISI!G$9*1000)</f>
        <v>0.27896422111140023</v>
      </c>
      <c r="H148" s="273">
        <f>IF(H$55=0,0,H$55/ISI!H$9*1000)</f>
        <v>0.26995217620175377</v>
      </c>
      <c r="I148" s="273">
        <f>IF(I$55=0,0,I$55/ISI!I$9*1000)</f>
        <v>0.28301738735751147</v>
      </c>
      <c r="J148" s="273">
        <f>IF(J$55=0,0,J$55/ISI!J$9*1000)</f>
        <v>0.27319934006102675</v>
      </c>
      <c r="K148" s="273">
        <f>IF(K$55=0,0,K$55/ISI!K$9*1000)</f>
        <v>0.30268476349641427</v>
      </c>
      <c r="L148" s="273">
        <f>IF(L$55=0,0,L$55/ISI!L$9*1000)</f>
        <v>0.3048301785593554</v>
      </c>
      <c r="M148" s="273">
        <f>IF(M$55=0,0,M$55/ISI!M$9*1000)</f>
        <v>0.30690313101748229</v>
      </c>
      <c r="N148" s="273">
        <f>IF(N$55=0,0,N$55/ISI!N$9*1000)</f>
        <v>0.29465329257016093</v>
      </c>
      <c r="O148" s="273">
        <f>IF(O$55=0,0,O$55/ISI!O$9*1000)</f>
        <v>0.33312089912045117</v>
      </c>
      <c r="P148" s="273">
        <f>IF(P$55=0,0,P$55/ISI!P$9*1000)</f>
        <v>0.31843108042742879</v>
      </c>
      <c r="Q148" s="273">
        <f>IF(Q$55=0,0,Q$55/ISI!Q$9*1000)</f>
        <v>0.32308024660997076</v>
      </c>
      <c r="R148" s="273">
        <f>IF(R$55=0,0,R$55/ISI!R$9*1000)</f>
        <v>0.31934530642645176</v>
      </c>
      <c r="S148" s="273">
        <f>IF(S$55=0,0,S$55/ISI!S$9*1000)</f>
        <v>0.31247241765649902</v>
      </c>
      <c r="T148" s="273">
        <f>IF(T$55=0,0,T$55/ISI!T$9*1000)</f>
        <v>0.31477857451497215</v>
      </c>
      <c r="U148" s="273">
        <f>IF(U$55=0,0,U$55/ISI!U$9*1000)</f>
        <v>0.36702840232484901</v>
      </c>
      <c r="V148" s="273">
        <f>IF(V$55=0,0,V$55/ISI!V$9*1000)</f>
        <v>0.36533139769053991</v>
      </c>
      <c r="W148" s="273">
        <f>IF(W$55=0,0,W$55/ISI!W$9*1000)</f>
        <v>0.33148147824810226</v>
      </c>
      <c r="X148" s="273">
        <f>IF(X$55=0,0,X$55/ISI!X$9*1000)</f>
        <v>0.37075813502954691</v>
      </c>
      <c r="Y148" s="273">
        <f>IF(Y$55=0,0,Y$55/ISI!Y$9*1000)</f>
        <v>0.32516404886156852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0.21207339456316185</v>
      </c>
      <c r="C149" s="274">
        <f>IF(C$56=0,0,C$56/ISI!C$9*1000)</f>
        <v>0.21860066177497997</v>
      </c>
      <c r="D149" s="274">
        <f>IF(D$56=0,0,D$56/ISI!D$9*1000)</f>
        <v>0.22325799801939647</v>
      </c>
      <c r="E149" s="274">
        <f>IF(E$56=0,0,E$56/ISI!E$9*1000)</f>
        <v>0.1951077719632984</v>
      </c>
      <c r="F149" s="274">
        <f>IF(F$56=0,0,F$56/ISI!F$9*1000)</f>
        <v>0.20189557005740577</v>
      </c>
      <c r="G149" s="274">
        <f>IF(G$56=0,0,G$56/ISI!G$9*1000)</f>
        <v>0.20612499948393403</v>
      </c>
      <c r="H149" s="274">
        <f>IF(H$56=0,0,H$56/ISI!H$9*1000)</f>
        <v>0.19946605324004185</v>
      </c>
      <c r="I149" s="274">
        <f>IF(I$56=0,0,I$56/ISI!I$9*1000)</f>
        <v>0.20911985985369583</v>
      </c>
      <c r="J149" s="274">
        <f>IF(J$56=0,0,J$56/ISI!J$9*1000)</f>
        <v>0.20186536325245241</v>
      </c>
      <c r="K149" s="274">
        <f>IF(K$56=0,0,K$56/ISI!K$9*1000)</f>
        <v>0.2236519668039372</v>
      </c>
      <c r="L149" s="274">
        <f>IF(L$56=0,0,L$56/ISI!L$9*1000)</f>
        <v>0.22523720120059115</v>
      </c>
      <c r="M149" s="274">
        <f>IF(M$56=0,0,M$56/ISI!M$9*1000)</f>
        <v>0.22676889341065062</v>
      </c>
      <c r="N149" s="274">
        <f>IF(N$56=0,0,N$56/ISI!N$9*1000)</f>
        <v>0.21771756082910049</v>
      </c>
      <c r="O149" s="274">
        <f>IF(O$56=0,0,O$56/ISI!O$9*1000)</f>
        <v>0.24614104592241048</v>
      </c>
      <c r="P149" s="274">
        <f>IF(P$56=0,0,P$56/ISI!P$9*1000)</f>
        <v>0.23528682648719068</v>
      </c>
      <c r="Q149" s="274">
        <f>IF(Q$56=0,0,Q$56/ISI!Q$9*1000)</f>
        <v>0.23872206765596579</v>
      </c>
      <c r="R149" s="274">
        <f>IF(R$56=0,0,R$56/ISI!R$9*1000)</f>
        <v>0.23596234262623544</v>
      </c>
      <c r="S149" s="274">
        <f>IF(S$56=0,0,S$56/ISI!S$9*1000)</f>
        <v>0.23088400609793239</v>
      </c>
      <c r="T149" s="274">
        <f>IF(T$56=0,0,T$56/ISI!T$9*1000)</f>
        <v>0.23258801164878332</v>
      </c>
      <c r="U149" s="274">
        <f>IF(U$56=0,0,U$56/ISI!U$9*1000)</f>
        <v>0.27119509784585399</v>
      </c>
      <c r="V149" s="274">
        <f>IF(V$56=0,0,V$56/ISI!V$9*1000)</f>
        <v>0.26994119124099397</v>
      </c>
      <c r="W149" s="274">
        <f>IF(W$56=0,0,W$56/ISI!W$9*1000)</f>
        <v>0.24492968761588443</v>
      </c>
      <c r="X149" s="274">
        <f>IF(X$56=0,0,X$56/ISI!X$9*1000)</f>
        <v>0.27395097510053623</v>
      </c>
      <c r="Y149" s="274">
        <f>IF(Y$56=0,0,Y$56/ISI!Y$9*1000)</f>
        <v>0.24026177671372229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5.3018348640790487</v>
      </c>
      <c r="C150" s="274">
        <f>IF(C$57=0,0,C$57/ISI!C$9*1000)</f>
        <v>5.4650165443744978</v>
      </c>
      <c r="D150" s="274">
        <f>IF(D$57=0,0,D$57/ISI!D$9*1000)</f>
        <v>5.5814499504849131</v>
      </c>
      <c r="E150" s="274">
        <f>IF(E$57=0,0,E$57/ISI!E$9*1000)</f>
        <v>4.8776942990824592</v>
      </c>
      <c r="F150" s="274">
        <f>IF(F$57=0,0,F$57/ISI!F$9*1000)</f>
        <v>5.0473892514351437</v>
      </c>
      <c r="G150" s="274">
        <f>IF(G$57=0,0,G$57/ISI!G$9*1000)</f>
        <v>5.1531249870983498</v>
      </c>
      <c r="H150" s="274">
        <f>IF(H$57=0,0,H$57/ISI!H$9*1000)</f>
        <v>4.9866513310010472</v>
      </c>
      <c r="I150" s="274">
        <f>IF(I$57=0,0,I$57/ISI!I$9*1000)</f>
        <v>5.2279964963423931</v>
      </c>
      <c r="J150" s="274">
        <f>IF(J$57=0,0,J$57/ISI!J$9*1000)</f>
        <v>5.0466340813113124</v>
      </c>
      <c r="K150" s="274">
        <f>IF(K$57=0,0,K$57/ISI!K$9*1000)</f>
        <v>5.5912991700984289</v>
      </c>
      <c r="L150" s="274">
        <f>IF(L$57=0,0,L$57/ISI!L$9*1000)</f>
        <v>5.6309300300147793</v>
      </c>
      <c r="M150" s="274">
        <f>IF(M$57=0,0,M$57/ISI!M$9*1000)</f>
        <v>5.6692223352662641</v>
      </c>
      <c r="N150" s="274">
        <f>IF(N$57=0,0,N$57/ISI!N$9*1000)</f>
        <v>5.4429390207275112</v>
      </c>
      <c r="O150" s="274">
        <f>IF(O$57=0,0,O$57/ISI!O$9*1000)</f>
        <v>6.1535261480602621</v>
      </c>
      <c r="P150" s="274">
        <f>IF(P$57=0,0,P$57/ISI!P$9*1000)</f>
        <v>5.8821706621797683</v>
      </c>
      <c r="Q150" s="274">
        <f>IF(Q$57=0,0,Q$57/ISI!Q$9*1000)</f>
        <v>5.9680516913991459</v>
      </c>
      <c r="R150" s="274">
        <f>IF(R$57=0,0,R$57/ISI!R$9*1000)</f>
        <v>5.8990585656558867</v>
      </c>
      <c r="S150" s="274">
        <f>IF(S$57=0,0,S$57/ISI!S$9*1000)</f>
        <v>5.7721001524483118</v>
      </c>
      <c r="T150" s="274">
        <f>IF(T$57=0,0,T$57/ISI!T$9*1000)</f>
        <v>5.8147002912195846</v>
      </c>
      <c r="U150" s="274">
        <f>IF(U$57=0,0,U$57/ISI!U$9*1000)</f>
        <v>6.77987744614635</v>
      </c>
      <c r="V150" s="274">
        <f>IF(V$57=0,0,V$57/ISI!V$9*1000)</f>
        <v>6.7485297810248523</v>
      </c>
      <c r="W150" s="274">
        <f>IF(W$57=0,0,W$57/ISI!W$9*1000)</f>
        <v>6.1232421903971117</v>
      </c>
      <c r="X150" s="274">
        <f>IF(X$57=0,0,X$57/ISI!X$9*1000)</f>
        <v>6.8487743775134042</v>
      </c>
      <c r="Y150" s="274">
        <f>IF(Y$57=0,0,Y$57/ISI!Y$9*1000)</f>
        <v>6.0065444178430569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0.13254587160197617</v>
      </c>
      <c r="C151" s="274">
        <f>IF(C$58=0,0,C$58/ISI!C$9*1000)</f>
        <v>0.13662541360936253</v>
      </c>
      <c r="D151" s="274">
        <f>IF(D$58=0,0,D$58/ISI!D$9*1000)</f>
        <v>0.13953624876212281</v>
      </c>
      <c r="E151" s="274">
        <f>IF(E$58=0,0,E$58/ISI!E$9*1000)</f>
        <v>0.12194235747706146</v>
      </c>
      <c r="F151" s="274">
        <f>IF(F$58=0,0,F$58/ISI!F$9*1000)</f>
        <v>0.12618473128587859</v>
      </c>
      <c r="G151" s="274">
        <f>IF(G$58=0,0,G$58/ISI!G$9*1000)</f>
        <v>0.12882812467745877</v>
      </c>
      <c r="H151" s="274">
        <f>IF(H$58=0,0,H$58/ISI!H$9*1000)</f>
        <v>0.12466628327502619</v>
      </c>
      <c r="I151" s="274">
        <f>IF(I$58=0,0,I$58/ISI!I$9*1000)</f>
        <v>0.13069991240855988</v>
      </c>
      <c r="J151" s="274">
        <f>IF(J$58=0,0,J$58/ISI!J$9*1000)</f>
        <v>0.12616585203278283</v>
      </c>
      <c r="K151" s="274">
        <f>IF(K$58=0,0,K$58/ISI!K$9*1000)</f>
        <v>0.13978247925246073</v>
      </c>
      <c r="L151" s="274">
        <f>IF(L$58=0,0,L$58/ISI!L$9*1000)</f>
        <v>0.14077325075036953</v>
      </c>
      <c r="M151" s="274">
        <f>IF(M$58=0,0,M$58/ISI!M$9*1000)</f>
        <v>0.14173055838165663</v>
      </c>
      <c r="N151" s="274">
        <f>IF(N$58=0,0,N$58/ISI!N$9*1000)</f>
        <v>0.13607347551818788</v>
      </c>
      <c r="O151" s="274">
        <f>IF(O$58=0,0,O$58/ISI!O$9*1000)</f>
        <v>0.15383815370150664</v>
      </c>
      <c r="P151" s="274">
        <f>IF(P$58=0,0,P$58/ISI!P$9*1000)</f>
        <v>0.14705426655449422</v>
      </c>
      <c r="Q151" s="274">
        <f>IF(Q$58=0,0,Q$58/ISI!Q$9*1000)</f>
        <v>0.14920129228497858</v>
      </c>
      <c r="R151" s="274">
        <f>IF(R$58=0,0,R$58/ISI!R$9*1000)</f>
        <v>0.1474764641413972</v>
      </c>
      <c r="S151" s="274">
        <f>IF(S$58=0,0,S$58/ISI!S$9*1000)</f>
        <v>0.14430250381120782</v>
      </c>
      <c r="T151" s="274">
        <f>IF(T$58=0,0,T$58/ISI!T$9*1000)</f>
        <v>0.14536750728048961</v>
      </c>
      <c r="U151" s="274">
        <f>IF(U$58=0,0,U$58/ISI!U$9*1000)</f>
        <v>0.16949693615365879</v>
      </c>
      <c r="V151" s="274">
        <f>IF(V$58=0,0,V$58/ISI!V$9*1000)</f>
        <v>0.16871324452562125</v>
      </c>
      <c r="W151" s="274">
        <f>IF(W$58=0,0,W$58/ISI!W$9*1000)</f>
        <v>0.15308105475992786</v>
      </c>
      <c r="X151" s="274">
        <f>IF(X$58=0,0,X$58/ISI!X$9*1000)</f>
        <v>0.17121935943783517</v>
      </c>
      <c r="Y151" s="274">
        <f>IF(Y$58=0,0,Y$58/ISI!Y$9*1000)</f>
        <v>0.15016361044607646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0.18980338927639523</v>
      </c>
      <c r="C152" s="275">
        <f>IF(C$59=0,0,C$59/ISI!C$9*1000)</f>
        <v>0.19320749700216322</v>
      </c>
      <c r="D152" s="275">
        <f>IF(D$59=0,0,D$59/ISI!D$9*1000)</f>
        <v>0.19897331808297655</v>
      </c>
      <c r="E152" s="275">
        <f>IF(E$59=0,0,E$59/ISI!E$9*1000)</f>
        <v>0.17366096005902121</v>
      </c>
      <c r="F152" s="275">
        <f>IF(F$59=0,0,F$59/ISI!F$9*1000)</f>
        <v>0.17944812984106917</v>
      </c>
      <c r="G152" s="275">
        <f>IF(G$59=0,0,G$59/ISI!G$9*1000)</f>
        <v>0.18311130071781839</v>
      </c>
      <c r="H152" s="275">
        <f>IF(H$59=0,0,H$59/ISI!H$9*1000)</f>
        <v>0.1768494543766376</v>
      </c>
      <c r="I152" s="275">
        <f>IF(I$59=0,0,I$59/ISI!I$9*1000)</f>
        <v>0.18535185897241691</v>
      </c>
      <c r="J152" s="275">
        <f>IF(J$59=0,0,J$59/ISI!J$9*1000)</f>
        <v>0.17891198230669481</v>
      </c>
      <c r="K152" s="275">
        <f>IF(K$59=0,0,K$59/ISI!K$9*1000)</f>
        <v>0.19786488071548899</v>
      </c>
      <c r="L152" s="275">
        <f>IF(L$59=0,0,L$59/ISI!L$9*1000)</f>
        <v>0.20260270707778222</v>
      </c>
      <c r="M152" s="275">
        <f>IF(M$59=0,0,M$59/ISI!M$9*1000)</f>
        <v>0.2012626859579926</v>
      </c>
      <c r="N152" s="275">
        <f>IF(N$59=0,0,N$59/ISI!N$9*1000)</f>
        <v>0.19087238828577874</v>
      </c>
      <c r="O152" s="275">
        <f>IF(O$59=0,0,O$59/ISI!O$9*1000)</f>
        <v>0.21507107881689461</v>
      </c>
      <c r="P152" s="275">
        <f>IF(P$59=0,0,P$59/ISI!P$9*1000)</f>
        <v>0.20515238419996967</v>
      </c>
      <c r="Q152" s="275">
        <f>IF(Q$59=0,0,Q$59/ISI!Q$9*1000)</f>
        <v>0.20830960884284891</v>
      </c>
      <c r="R152" s="275">
        <f>IF(R$59=0,0,R$59/ISI!R$9*1000)</f>
        <v>0.20519901607399377</v>
      </c>
      <c r="S152" s="275">
        <f>IF(S$59=0,0,S$59/ISI!S$9*1000)</f>
        <v>0.20017273312285361</v>
      </c>
      <c r="T152" s="275">
        <f>IF(T$59=0,0,T$59/ISI!T$9*1000)</f>
        <v>0.2013296213776278</v>
      </c>
      <c r="U152" s="275">
        <f>IF(U$59=0,0,U$59/ISI!U$9*1000)</f>
        <v>0.23276840990568906</v>
      </c>
      <c r="V152" s="275">
        <f>IF(V$59=0,0,V$59/ISI!V$9*1000)</f>
        <v>0.22901694295136035</v>
      </c>
      <c r="W152" s="275">
        <f>IF(W$59=0,0,W$59/ISI!W$9*1000)</f>
        <v>0.20804811370638171</v>
      </c>
      <c r="X152" s="275">
        <f>IF(X$59=0,0,X$59/ISI!X$9*1000)</f>
        <v>0.23583888737428044</v>
      </c>
      <c r="Y152" s="275">
        <f>IF(Y$59=0,0,Y$59/ISI!Y$9*1000)</f>
        <v>0.20606191864705087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11.57186315312657</v>
      </c>
      <c r="C153" s="276">
        <f>IF(C$65=0,0,C$65/ISI!C$9*1000)</f>
        <v>10.690202535437264</v>
      </c>
      <c r="D153" s="276">
        <f>IF(D$65=0,0,D$65/ISI!D$9*1000)</f>
        <v>11.729228687721157</v>
      </c>
      <c r="E153" s="276">
        <f>IF(E$65=0,0,E$65/ISI!E$9*1000)</f>
        <v>9.5189868896840579</v>
      </c>
      <c r="F153" s="276">
        <f>IF(F$65=0,0,F$65/ISI!F$9*1000)</f>
        <v>10.078170968192126</v>
      </c>
      <c r="G153" s="276">
        <f>IF(G$65=0,0,G$65/ISI!G$9*1000)</f>
        <v>9.9057011352736417</v>
      </c>
      <c r="H153" s="276">
        <f>IF(H$65=0,0,H$65/ISI!H$9*1000)</f>
        <v>9.172028120315316</v>
      </c>
      <c r="I153" s="276">
        <f>IF(I$65=0,0,I$65/ISI!I$9*1000)</f>
        <v>9.5904557164427953</v>
      </c>
      <c r="J153" s="276">
        <f>IF(J$65=0,0,J$65/ISI!J$9*1000)</f>
        <v>8.8978373949531075</v>
      </c>
      <c r="K153" s="276">
        <f>IF(K$65=0,0,K$65/ISI!K$9*1000)</f>
        <v>9.610659139454313</v>
      </c>
      <c r="L153" s="276">
        <f>IF(L$65=0,0,L$65/ISI!L$9*1000)</f>
        <v>11.485216729484755</v>
      </c>
      <c r="M153" s="276">
        <f>IF(M$65=0,0,M$65/ISI!M$9*1000)</f>
        <v>10.656147031055838</v>
      </c>
      <c r="N153" s="276">
        <f>IF(N$65=0,0,N$65/ISI!N$9*1000)</f>
        <v>8.1389471835880762</v>
      </c>
      <c r="O153" s="276">
        <f>IF(O$65=0,0,O$65/ISI!O$9*1000)</f>
        <v>8.4742436573520603</v>
      </c>
      <c r="P153" s="276">
        <f>IF(P$65=0,0,P$65/ISI!P$9*1000)</f>
        <v>8.0571304902231304</v>
      </c>
      <c r="Q153" s="276">
        <f>IF(Q$65=0,0,Q$65/ISI!Q$9*1000)</f>
        <v>7.8809858388468204</v>
      </c>
      <c r="R153" s="276">
        <f>IF(R$65=0,0,R$65/ISI!R$9*1000)</f>
        <v>7.8034200070277917</v>
      </c>
      <c r="S153" s="276">
        <f>IF(S$65=0,0,S$65/ISI!S$9*1000)</f>
        <v>6.981992245059736</v>
      </c>
      <c r="T153" s="276">
        <f>IF(T$65=0,0,T$65/ISI!T$9*1000)</f>
        <v>8.0974082748475933</v>
      </c>
      <c r="U153" s="276">
        <f>IF(U$65=0,0,U$65/ISI!U$9*1000)</f>
        <v>11.145623793856615</v>
      </c>
      <c r="V153" s="276">
        <f>IF(V$65=0,0,V$65/ISI!V$9*1000)</f>
        <v>10.779957695350573</v>
      </c>
      <c r="W153" s="276">
        <f>IF(W$65=0,0,W$65/ISI!W$9*1000)</f>
        <v>9.852252396974853</v>
      </c>
      <c r="X153" s="276">
        <f>IF(X$65=0,0,X$65/ISI!X$9*1000)</f>
        <v>11.980347406970127</v>
      </c>
      <c r="Y153" s="276">
        <f>IF(Y$65=0,0,Y$65/ISI!Y$9*1000)</f>
        <v>10.472727812927435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39.377033526406443</v>
      </c>
      <c r="C154" s="276">
        <f>IF(C$71=0,0,C$71/ISI!C$9*1000)</f>
        <v>40.588993283852695</v>
      </c>
      <c r="D154" s="276">
        <f>IF(D$71=0,0,D$71/ISI!D$9*1000)</f>
        <v>41.453750910889774</v>
      </c>
      <c r="E154" s="276">
        <f>IF(E$71=0,0,E$71/ISI!E$9*1000)</f>
        <v>36.226917071264701</v>
      </c>
      <c r="F154" s="276">
        <f>IF(F$71=0,0,F$71/ISI!F$9*1000)</f>
        <v>37.48725127618799</v>
      </c>
      <c r="G154" s="276">
        <f>IF(G$71=0,0,G$71/ISI!G$9*1000)</f>
        <v>38.272556687406713</v>
      </c>
      <c r="H154" s="276">
        <f>IF(H$71=0,0,H$71/ISI!H$9*1000)</f>
        <v>37.036147235686514</v>
      </c>
      <c r="I154" s="276">
        <f>IF(I$71=0,0,I$71/ISI!I$9*1000)</f>
        <v>38.828631707707707</v>
      </c>
      <c r="J154" s="276">
        <f>IF(J$71=0,0,J$71/ISI!J$9*1000)</f>
        <v>37.481642584094274</v>
      </c>
      <c r="K154" s="276">
        <f>IF(K$71=0,0,K$71/ISI!K$9*1000)</f>
        <v>41.526901633398708</v>
      </c>
      <c r="L154" s="276">
        <f>IF(L$71=0,0,L$71/ISI!L$9*1000)</f>
        <v>41.821242317258829</v>
      </c>
      <c r="M154" s="276">
        <f>IF(M$71=0,0,M$71/ISI!M$9*1000)</f>
        <v>42.105641478369463</v>
      </c>
      <c r="N154" s="276">
        <f>IF(N$71=0,0,N$71/ISI!N$9*1000)</f>
        <v>40.425022241541029</v>
      </c>
      <c r="O154" s="276">
        <f>IF(O$71=0,0,O$71/ISI!O$9*1000)</f>
        <v>45.702593847173262</v>
      </c>
      <c r="P154" s="276">
        <f>IF(P$71=0,0,P$71/ISI!P$9*1000)</f>
        <v>43.687220992487667</v>
      </c>
      <c r="Q154" s="276">
        <f>IF(Q$71=0,0,Q$71/ISI!Q$9*1000)</f>
        <v>44.325064353050557</v>
      </c>
      <c r="R154" s="276">
        <f>IF(R$71=0,0,R$71/ISI!R$9*1000)</f>
        <v>43.8126484262758</v>
      </c>
      <c r="S154" s="276">
        <f>IF(S$71=0,0,S$71/ISI!S$9*1000)</f>
        <v>42.869720964086241</v>
      </c>
      <c r="T154" s="276">
        <f>IF(T$71=0,0,T$71/ISI!T$9*1000)</f>
        <v>43.186114653371284</v>
      </c>
      <c r="U154" s="276">
        <f>IF(U$71=0,0,U$71/ISI!U$9*1000)</f>
        <v>50.354541087391254</v>
      </c>
      <c r="V154" s="276">
        <f>IF(V$71=0,0,V$71/ISI!V$9*1000)</f>
        <v>50.121720169330032</v>
      </c>
      <c r="W154" s="276">
        <f>IF(W$71=0,0,W$71/ISI!W$9*1000)</f>
        <v>45.477673145796153</v>
      </c>
      <c r="X154" s="276">
        <f>IF(X$71=0,0,X$71/ISI!X$9*1000)</f>
        <v>50.866242572982188</v>
      </c>
      <c r="Y154" s="276">
        <f>IF(Y$71=0,0,Y$71/ISI!Y$9*1000)</f>
        <v>44.610952053924485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34.903339973608333</v>
      </c>
      <c r="C155" s="276">
        <f>IF(C$72=0,0,C$72/ISI!C$9*1000)</f>
        <v>35.478181867692804</v>
      </c>
      <c r="D155" s="276">
        <f>IF(D$72=0,0,D$72/ISI!D$9*1000)</f>
        <v>36.531968386697756</v>
      </c>
      <c r="E155" s="276">
        <f>IF(E$72=0,0,E$72/ISI!E$9*1000)</f>
        <v>32.178051957082971</v>
      </c>
      <c r="F155" s="276">
        <f>IF(F$72=0,0,F$72/ISI!F$9*1000)</f>
        <v>33.353134300144916</v>
      </c>
      <c r="G155" s="276">
        <f>IF(G$72=0,0,G$72/ISI!G$9*1000)</f>
        <v>34.486892838433555</v>
      </c>
      <c r="H155" s="276">
        <f>IF(H$72=0,0,H$72/ISI!H$9*1000)</f>
        <v>33.325507237533976</v>
      </c>
      <c r="I155" s="276">
        <f>IF(I$72=0,0,I$72/ISI!I$9*1000)</f>
        <v>35.032444309607676</v>
      </c>
      <c r="J155" s="276">
        <f>IF(J$72=0,0,J$72/ISI!J$9*1000)</f>
        <v>34.322205934085822</v>
      </c>
      <c r="K155" s="276">
        <f>IF(K$72=0,0,K$72/ISI!K$9*1000)</f>
        <v>38.145846389731197</v>
      </c>
      <c r="L155" s="276">
        <f>IF(L$72=0,0,L$72/ISI!L$9*1000)</f>
        <v>38.308276893688927</v>
      </c>
      <c r="M155" s="276">
        <f>IF(M$72=0,0,M$72/ISI!M$9*1000)</f>
        <v>37.906177667576756</v>
      </c>
      <c r="N155" s="276">
        <f>IF(N$72=0,0,N$72/ISI!N$9*1000)</f>
        <v>36.640899799956856</v>
      </c>
      <c r="O155" s="276">
        <f>IF(O$72=0,0,O$72/ISI!O$9*1000)</f>
        <v>40.458410861502138</v>
      </c>
      <c r="P155" s="276">
        <f>IF(P$72=0,0,P$72/ISI!P$9*1000)</f>
        <v>38.692757625543244</v>
      </c>
      <c r="Q155" s="276">
        <f>IF(Q$72=0,0,Q$72/ISI!Q$9*1000)</f>
        <v>39.211687913569072</v>
      </c>
      <c r="R155" s="276">
        <f>IF(R$72=0,0,R$72/ISI!R$9*1000)</f>
        <v>38.864104316378054</v>
      </c>
      <c r="S155" s="276">
        <f>IF(S$72=0,0,S$72/ISI!S$9*1000)</f>
        <v>38.503382227397069</v>
      </c>
      <c r="T155" s="276">
        <f>IF(T$72=0,0,T$72/ISI!T$9*1000)</f>
        <v>37.968116213608987</v>
      </c>
      <c r="U155" s="276">
        <f>IF(U$72=0,0,U$72/ISI!U$9*1000)</f>
        <v>39.981382114460537</v>
      </c>
      <c r="V155" s="276">
        <f>IF(V$72=0,0,V$72/ISI!V$9*1000)</f>
        <v>39.341962178477765</v>
      </c>
      <c r="W155" s="276">
        <f>IF(W$72=0,0,W$72/ISI!W$9*1000)</f>
        <v>35.718458956655148</v>
      </c>
      <c r="X155" s="276">
        <f>IF(X$72=0,0,X$72/ISI!X$9*1000)</f>
        <v>40.480793225479168</v>
      </c>
      <c r="Y155" s="276">
        <f>IF(Y$72=0,0,Y$72/ISI!Y$9*1000)</f>
        <v>35.431591230155178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12.128004069208389</v>
      </c>
      <c r="C156" s="277">
        <f>IF(C$79=0,0,C$79/ISI!C$9*1000)</f>
        <v>12.170787898550028</v>
      </c>
      <c r="D156" s="277">
        <f>IF(D$79=0,0,D$79/ISI!D$9*1000)</f>
        <v>12.648536683749846</v>
      </c>
      <c r="E156" s="277">
        <f>IF(E$79=0,0,E$79/ISI!E$9*1000)</f>
        <v>11.078798357043233</v>
      </c>
      <c r="F156" s="277">
        <f>IF(F$79=0,0,F$79/ISI!F$9*1000)</f>
        <v>11.515597762495748</v>
      </c>
      <c r="G156" s="277">
        <f>IF(G$79=0,0,G$79/ISI!G$9*1000)</f>
        <v>11.878740642561381</v>
      </c>
      <c r="H156" s="277">
        <f>IF(H$79=0,0,H$79/ISI!H$9*1000)</f>
        <v>11.470034874021348</v>
      </c>
      <c r="I156" s="277">
        <f>IF(I$79=0,0,I$79/ISI!I$9*1000)</f>
        <v>14.274629535879916</v>
      </c>
      <c r="J156" s="277">
        <f>IF(J$79=0,0,J$79/ISI!J$9*1000)</f>
        <v>13.744884107552208</v>
      </c>
      <c r="K156" s="277">
        <f>IF(K$79=0,0,K$79/ISI!K$9*1000)</f>
        <v>16.903602635410508</v>
      </c>
      <c r="L156" s="277">
        <f>IF(L$79=0,0,L$79/ISI!L$9*1000)</f>
        <v>16.400419704233414</v>
      </c>
      <c r="M156" s="277">
        <f>IF(M$79=0,0,M$79/ISI!M$9*1000)</f>
        <v>15.930705721548206</v>
      </c>
      <c r="N156" s="277">
        <f>IF(N$79=0,0,N$79/ISI!N$9*1000)</f>
        <v>16.109742003447426</v>
      </c>
      <c r="O156" s="277">
        <f>IF(O$79=0,0,O$79/ISI!O$9*1000)</f>
        <v>16.730804155918964</v>
      </c>
      <c r="P156" s="277">
        <f>IF(P$79=0,0,P$79/ISI!P$9*1000)</f>
        <v>20.604734026361747</v>
      </c>
      <c r="Q156" s="277">
        <f>IF(Q$79=0,0,Q$79/ISI!Q$9*1000)</f>
        <v>20.765149245485276</v>
      </c>
      <c r="R156" s="277">
        <f>IF(R$79=0,0,R$79/ISI!R$9*1000)</f>
        <v>20.396806819236676</v>
      </c>
      <c r="S156" s="277">
        <f>IF(S$79=0,0,S$79/ISI!S$9*1000)</f>
        <v>19.598853947528152</v>
      </c>
      <c r="T156" s="277">
        <f>IF(T$79=0,0,T$79/ISI!T$9*1000)</f>
        <v>19.263477808692706</v>
      </c>
      <c r="U156" s="277">
        <f>IF(U$79=0,0,U$79/ISI!U$9*1000)</f>
        <v>21.318430528845905</v>
      </c>
      <c r="V156" s="277">
        <f>IF(V$79=0,0,V$79/ISI!V$9*1000)</f>
        <v>20.122574177440992</v>
      </c>
      <c r="W156" s="277">
        <f>IF(W$79=0,0,W$79/ISI!W$9*1000)</f>
        <v>18.612536060036252</v>
      </c>
      <c r="X156" s="277">
        <f>IF(X$79=0,0,X$79/ISI!X$9*1000)</f>
        <v>23.432085791109241</v>
      </c>
      <c r="Y156" s="277">
        <f>IF(Y$79=0,0,Y$79/ISI!Y$9*1000)</f>
        <v>20.790012211185857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FI: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298.05181090267757</v>
      </c>
      <c r="C5" s="223">
        <v>299.6675467405945</v>
      </c>
      <c r="D5" s="223">
        <v>313.75864217994422</v>
      </c>
      <c r="E5" s="223">
        <v>287.54368130953191</v>
      </c>
      <c r="F5" s="223">
        <v>296.47572263634379</v>
      </c>
      <c r="G5" s="223">
        <v>306.32399219053019</v>
      </c>
      <c r="H5" s="223">
        <v>303.32891814480649</v>
      </c>
      <c r="I5" s="223">
        <v>303.49411503733597</v>
      </c>
      <c r="J5" s="223">
        <v>292.22648939250519</v>
      </c>
      <c r="K5" s="223">
        <v>243.0965998916509</v>
      </c>
      <c r="L5" s="223">
        <v>307.07390783283353</v>
      </c>
      <c r="M5" s="223">
        <v>297.89576687463727</v>
      </c>
      <c r="N5" s="223">
        <v>238.10729831156709</v>
      </c>
      <c r="O5" s="223">
        <v>264.76940445118612</v>
      </c>
      <c r="P5" s="223">
        <v>301.8778258279072</v>
      </c>
      <c r="Q5" s="223">
        <v>316.88804910307829</v>
      </c>
      <c r="R5" s="223">
        <v>327.09418810326667</v>
      </c>
      <c r="S5" s="223">
        <v>320.03339901549259</v>
      </c>
      <c r="T5" s="223">
        <v>342.33237670961171</v>
      </c>
      <c r="U5" s="223">
        <v>341.74066737726741</v>
      </c>
      <c r="V5" s="223">
        <v>338.04972379149712</v>
      </c>
      <c r="W5" s="223">
        <v>379.43704286115951</v>
      </c>
      <c r="X5" s="223">
        <v>312.72526391943808</v>
      </c>
      <c r="Y5" s="223">
        <v>309.45319403037502</v>
      </c>
      <c r="DA5" s="89" t="s">
        <v>254</v>
      </c>
    </row>
    <row r="6" spans="1:105" ht="12" customHeight="1" x14ac:dyDescent="0.25">
      <c r="A6" s="55" t="s">
        <v>91</v>
      </c>
      <c r="B6" s="259">
        <v>0.81109880271264978</v>
      </c>
      <c r="C6" s="259">
        <v>0.86973729688458146</v>
      </c>
      <c r="D6" s="259">
        <v>0.87656049601291008</v>
      </c>
      <c r="E6" s="259">
        <v>0.81921038295561666</v>
      </c>
      <c r="F6" s="259">
        <v>0.83276904645832894</v>
      </c>
      <c r="G6" s="259">
        <v>0.87354083333292465</v>
      </c>
      <c r="H6" s="259">
        <v>0.88283680044987844</v>
      </c>
      <c r="I6" s="259">
        <v>0.85479944179259559</v>
      </c>
      <c r="J6" s="259">
        <v>0.83388580315543537</v>
      </c>
      <c r="K6" s="259">
        <v>0.68179276817584422</v>
      </c>
      <c r="L6" s="259">
        <v>0.82020567784161835</v>
      </c>
      <c r="M6" s="259">
        <v>0.82203204294486476</v>
      </c>
      <c r="N6" s="259">
        <v>0.72428995635110027</v>
      </c>
      <c r="O6" s="259">
        <v>0.83724582531569658</v>
      </c>
      <c r="P6" s="259">
        <v>0.89618528664535257</v>
      </c>
      <c r="Q6" s="259">
        <v>0.94985456942743307</v>
      </c>
      <c r="R6" s="259">
        <v>0.98009058193505005</v>
      </c>
      <c r="S6" s="259">
        <v>0.97344057494324665</v>
      </c>
      <c r="T6" s="259">
        <v>1.0095037438990131</v>
      </c>
      <c r="U6" s="259">
        <v>0.99686619867094228</v>
      </c>
      <c r="V6" s="259">
        <v>1.008106456177386</v>
      </c>
      <c r="W6" s="259">
        <v>1.1113280684171301</v>
      </c>
      <c r="X6" s="259">
        <v>0.87211842835927056</v>
      </c>
      <c r="Y6" s="259">
        <v>0.86323603863657372</v>
      </c>
      <c r="DA6" s="67" t="s">
        <v>255</v>
      </c>
    </row>
    <row r="7" spans="1:105" ht="12" customHeight="1" x14ac:dyDescent="0.25">
      <c r="A7" s="173" t="s">
        <v>92</v>
      </c>
      <c r="B7" s="224">
        <v>0.1121931141921647</v>
      </c>
      <c r="C7" s="224">
        <v>0.1203041300766485</v>
      </c>
      <c r="D7" s="224">
        <v>0.1212479311973015</v>
      </c>
      <c r="E7" s="224">
        <v>0.113315127250789</v>
      </c>
      <c r="F7" s="224">
        <v>0.11519059381240319</v>
      </c>
      <c r="G7" s="224">
        <v>0.1208302442783412</v>
      </c>
      <c r="H7" s="224">
        <v>0.12211608454439871</v>
      </c>
      <c r="I7" s="224">
        <v>0.1182378904563751</v>
      </c>
      <c r="J7" s="224">
        <v>0.11534506625302859</v>
      </c>
      <c r="K7" s="224">
        <v>9.4307196163429391E-2</v>
      </c>
      <c r="L7" s="224">
        <v>0.1134527988050147</v>
      </c>
      <c r="M7" s="224">
        <v>0.11370542596695821</v>
      </c>
      <c r="N7" s="224">
        <v>0.1001855082381688</v>
      </c>
      <c r="O7" s="224">
        <v>0.11580983250425921</v>
      </c>
      <c r="P7" s="224">
        <v>0.1239624788813313</v>
      </c>
      <c r="Q7" s="224">
        <v>0.13138614163566359</v>
      </c>
      <c r="R7" s="224">
        <v>0.13556845874997531</v>
      </c>
      <c r="S7" s="224">
        <v>0.13631997421068531</v>
      </c>
      <c r="T7" s="224">
        <v>0.1425255674471094</v>
      </c>
      <c r="U7" s="224">
        <v>0.1382135415724739</v>
      </c>
      <c r="V7" s="224">
        <v>0.13944368106265981</v>
      </c>
      <c r="W7" s="224">
        <v>0.1560865103159558</v>
      </c>
      <c r="X7" s="224">
        <v>0.1207888453447591</v>
      </c>
      <c r="Y7" s="224">
        <v>0.11940486058374331</v>
      </c>
      <c r="DA7" s="177" t="s">
        <v>256</v>
      </c>
    </row>
    <row r="8" spans="1:105" ht="12" customHeight="1" x14ac:dyDescent="0.25">
      <c r="A8" s="173" t="s">
        <v>93</v>
      </c>
      <c r="B8" s="224">
        <v>15.492688999788079</v>
      </c>
      <c r="C8" s="224">
        <v>16.612734980109259</v>
      </c>
      <c r="D8" s="224">
        <v>16.74306398777798</v>
      </c>
      <c r="E8" s="224">
        <v>15.647627201620979</v>
      </c>
      <c r="F8" s="224">
        <v>15.906609407238561</v>
      </c>
      <c r="G8" s="224">
        <v>16.685385817586099</v>
      </c>
      <c r="H8" s="224">
        <v>16.86294683359742</v>
      </c>
      <c r="I8" s="224">
        <v>16.32740902168095</v>
      </c>
      <c r="J8" s="224">
        <v>15.927940426516139</v>
      </c>
      <c r="K8" s="224">
        <v>13.02283184776822</v>
      </c>
      <c r="L8" s="224">
        <v>15.666638195201941</v>
      </c>
      <c r="M8" s="224">
        <v>15.70152334908213</v>
      </c>
      <c r="N8" s="224">
        <v>13.83456491599957</v>
      </c>
      <c r="O8" s="224">
        <v>15.992119757304501</v>
      </c>
      <c r="P8" s="224">
        <v>17.11791447077406</v>
      </c>
      <c r="Q8" s="224">
        <v>18.1430442135423</v>
      </c>
      <c r="R8" s="224">
        <v>18.720578216560881</v>
      </c>
      <c r="S8" s="224">
        <v>18.53158190355758</v>
      </c>
      <c r="T8" s="224">
        <v>19.162760882555119</v>
      </c>
      <c r="U8" s="224">
        <v>18.875533387152529</v>
      </c>
      <c r="V8" s="224">
        <v>19.25570565756076</v>
      </c>
      <c r="W8" s="224">
        <v>21.160478576343259</v>
      </c>
      <c r="X8" s="224">
        <v>16.55992621919323</v>
      </c>
      <c r="Y8" s="224">
        <v>16.488555321839719</v>
      </c>
      <c r="DA8" s="177" t="s">
        <v>257</v>
      </c>
    </row>
    <row r="9" spans="1:105" ht="12" customHeight="1" x14ac:dyDescent="0.25">
      <c r="A9" s="173" t="s">
        <v>94</v>
      </c>
      <c r="B9" s="224">
        <v>0.26761387466522157</v>
      </c>
      <c r="C9" s="224">
        <v>0.28696105478360229</v>
      </c>
      <c r="D9" s="224">
        <v>0.28921230056307778</v>
      </c>
      <c r="E9" s="224">
        <v>0.2702902088075213</v>
      </c>
      <c r="F9" s="224">
        <v>0.27476375316871082</v>
      </c>
      <c r="G9" s="224">
        <v>0.28821599329783448</v>
      </c>
      <c r="H9" s="224">
        <v>0.29128310395144219</v>
      </c>
      <c r="I9" s="224">
        <v>0.28203246005878668</v>
      </c>
      <c r="J9" s="224">
        <v>0.27513221578482061</v>
      </c>
      <c r="K9" s="224">
        <v>0.22495065188119201</v>
      </c>
      <c r="L9" s="224">
        <v>0.27061859632330432</v>
      </c>
      <c r="M9" s="224">
        <v>0.27122118708067999</v>
      </c>
      <c r="N9" s="224">
        <v>0.23897217077867011</v>
      </c>
      <c r="O9" s="224">
        <v>0.27624082123000349</v>
      </c>
      <c r="P9" s="224">
        <v>0.29568730242854391</v>
      </c>
      <c r="Q9" s="224">
        <v>0.3133949413349032</v>
      </c>
      <c r="R9" s="224">
        <v>0.32337100890463449</v>
      </c>
      <c r="S9" s="224">
        <v>0.32516359631750319</v>
      </c>
      <c r="T9" s="224">
        <v>0.33996577791798288</v>
      </c>
      <c r="U9" s="224">
        <v>0.32968031645916801</v>
      </c>
      <c r="V9" s="224">
        <v>0.33261456423112551</v>
      </c>
      <c r="W9" s="224">
        <v>0.37231265135470509</v>
      </c>
      <c r="X9" s="224">
        <v>0.28811724455462789</v>
      </c>
      <c r="Y9" s="224">
        <v>0.28481603015265772</v>
      </c>
      <c r="DA9" s="177" t="s">
        <v>258</v>
      </c>
    </row>
    <row r="10" spans="1:105" ht="12" customHeight="1" x14ac:dyDescent="0.25">
      <c r="A10" s="56" t="s">
        <v>95</v>
      </c>
      <c r="B10" s="260">
        <v>0.90613141649294293</v>
      </c>
      <c r="C10" s="260">
        <v>0.965750408423521</v>
      </c>
      <c r="D10" s="260">
        <v>0.98125722657847192</v>
      </c>
      <c r="E10" s="260">
        <v>0.91821370624683885</v>
      </c>
      <c r="F10" s="260">
        <v>0.93627980213318285</v>
      </c>
      <c r="G10" s="260">
        <v>0.98279065461976978</v>
      </c>
      <c r="H10" s="260">
        <v>0.99413297738635409</v>
      </c>
      <c r="I10" s="260">
        <v>0.96158095967774615</v>
      </c>
      <c r="J10" s="260">
        <v>0.93712318726897315</v>
      </c>
      <c r="K10" s="260">
        <v>0.76803061282617691</v>
      </c>
      <c r="L10" s="260">
        <v>0.92891044748086071</v>
      </c>
      <c r="M10" s="260">
        <v>0.92866086677366133</v>
      </c>
      <c r="N10" s="260">
        <v>0.81100240001597834</v>
      </c>
      <c r="O10" s="260">
        <v>0.94022453828727659</v>
      </c>
      <c r="P10" s="260">
        <v>1.003705471951253</v>
      </c>
      <c r="Q10" s="260">
        <v>1.0667499387622481</v>
      </c>
      <c r="R10" s="260">
        <v>1.097910026491612</v>
      </c>
      <c r="S10" s="260">
        <v>1.100084126101925</v>
      </c>
      <c r="T10" s="260">
        <v>1.1449079864640399</v>
      </c>
      <c r="U10" s="260">
        <v>1.070536285042877</v>
      </c>
      <c r="V10" s="260">
        <v>1.073985200627551</v>
      </c>
      <c r="W10" s="260">
        <v>1.206308694921282</v>
      </c>
      <c r="X10" s="260">
        <v>0.94105853631188119</v>
      </c>
      <c r="Y10" s="260">
        <v>0.92381287817931368</v>
      </c>
      <c r="DA10" s="68" t="s">
        <v>259</v>
      </c>
    </row>
    <row r="11" spans="1:105" ht="12" customHeight="1" x14ac:dyDescent="0.25">
      <c r="A11" s="37" t="s">
        <v>159</v>
      </c>
      <c r="B11" s="226">
        <v>2.4685354082385411E-2</v>
      </c>
      <c r="C11" s="226">
        <v>2.0785264370837931E-2</v>
      </c>
      <c r="D11" s="226">
        <v>2.1232768872360731E-2</v>
      </c>
      <c r="E11" s="226">
        <v>2.3650538439797149E-2</v>
      </c>
      <c r="F11" s="226">
        <v>1.1605656115125139E-2</v>
      </c>
      <c r="G11" s="226">
        <v>1.650268501627716E-2</v>
      </c>
      <c r="H11" s="226">
        <v>1.616930675491992E-2</v>
      </c>
      <c r="I11" s="226">
        <v>1.7207432277044798E-2</v>
      </c>
      <c r="J11" s="226">
        <v>2.249953649126539E-2</v>
      </c>
      <c r="K11" s="226">
        <v>1.4190632051614881E-2</v>
      </c>
      <c r="L11" s="226">
        <v>3.4305419897876867E-2</v>
      </c>
      <c r="M11" s="226">
        <v>1.233274067306573E-2</v>
      </c>
      <c r="N11" s="226">
        <v>1.624905578761085E-2</v>
      </c>
      <c r="O11" s="226">
        <v>1.1764014020151399E-2</v>
      </c>
      <c r="P11" s="226">
        <v>1.263582287286529E-2</v>
      </c>
      <c r="Q11" s="226">
        <v>1.236819279600738E-2</v>
      </c>
      <c r="R11" s="226">
        <v>8.3567222876473942E-3</v>
      </c>
      <c r="S11" s="226">
        <v>1.341827651683487E-2</v>
      </c>
      <c r="T11" s="226">
        <v>8.6784024365933552E-3</v>
      </c>
      <c r="U11" s="226">
        <v>2.6217065441367021E-2</v>
      </c>
      <c r="V11" s="226">
        <v>6.6025801622707787E-3</v>
      </c>
      <c r="W11" s="226">
        <v>3.380951818942234E-3</v>
      </c>
      <c r="X11" s="226">
        <v>3.0002434936000021E-3</v>
      </c>
      <c r="Y11" s="226">
        <v>3.1870921126872379E-3</v>
      </c>
      <c r="DA11" s="69" t="s">
        <v>260</v>
      </c>
    </row>
    <row r="12" spans="1:105" ht="12" customHeight="1" x14ac:dyDescent="0.25">
      <c r="A12" s="37" t="s">
        <v>35</v>
      </c>
      <c r="B12" s="226">
        <v>0.1325897547066075</v>
      </c>
      <c r="C12" s="226">
        <v>0.1234565771542819</v>
      </c>
      <c r="D12" s="226">
        <v>0.12613250218345981</v>
      </c>
      <c r="E12" s="226">
        <v>0.1022654872060853</v>
      </c>
      <c r="F12" s="226">
        <v>0.10605160632020311</v>
      </c>
      <c r="G12" s="226">
        <v>9.962705033780514E-2</v>
      </c>
      <c r="H12" s="226">
        <v>8.9746588926889914E-2</v>
      </c>
      <c r="I12" s="226">
        <v>8.7236080390270448E-2</v>
      </c>
      <c r="J12" s="226">
        <v>7.9792074183904133E-2</v>
      </c>
      <c r="K12" s="226">
        <v>5.8566735906963797E-2</v>
      </c>
      <c r="L12" s="226">
        <v>8.7999465144349809E-2</v>
      </c>
      <c r="M12" s="226">
        <v>7.9578037983993224E-2</v>
      </c>
      <c r="N12" s="226">
        <v>4.9538799294776323E-2</v>
      </c>
      <c r="O12" s="226">
        <v>4.4018296344736002E-2</v>
      </c>
      <c r="P12" s="226">
        <v>4.9267751746420528E-2</v>
      </c>
      <c r="Q12" s="226">
        <v>4.5296463926075163E-2</v>
      </c>
      <c r="R12" s="226">
        <v>4.9462857790879583E-2</v>
      </c>
      <c r="S12" s="226">
        <v>4.4019352775806452E-2</v>
      </c>
      <c r="T12" s="226">
        <v>6.8160174088230566E-2</v>
      </c>
      <c r="U12" s="226">
        <v>0.16121215927919599</v>
      </c>
      <c r="V12" s="226">
        <v>0.16515987888700939</v>
      </c>
      <c r="W12" s="226">
        <v>0.18040412101966671</v>
      </c>
      <c r="X12" s="226">
        <v>0.16146912666891769</v>
      </c>
      <c r="Y12" s="226">
        <v>0.1707700500238192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0.74885630770395006</v>
      </c>
      <c r="C15" s="226">
        <v>0.82150856689840124</v>
      </c>
      <c r="D15" s="226">
        <v>0.83389195552265138</v>
      </c>
      <c r="E15" s="226">
        <v>0.7922976806009564</v>
      </c>
      <c r="F15" s="226">
        <v>0.81862253969785459</v>
      </c>
      <c r="G15" s="226">
        <v>0.86666091926568745</v>
      </c>
      <c r="H15" s="226">
        <v>0.88821708170454428</v>
      </c>
      <c r="I15" s="226">
        <v>0.85713744701043093</v>
      </c>
      <c r="J15" s="226">
        <v>0.83483157659380358</v>
      </c>
      <c r="K15" s="226">
        <v>0.69527324486759823</v>
      </c>
      <c r="L15" s="226">
        <v>0.80660556243863402</v>
      </c>
      <c r="M15" s="226">
        <v>0.83675008811660234</v>
      </c>
      <c r="N15" s="226">
        <v>0.74521454493359118</v>
      </c>
      <c r="O15" s="226">
        <v>0.88444222792238925</v>
      </c>
      <c r="P15" s="226">
        <v>0.94180189733196751</v>
      </c>
      <c r="Q15" s="226">
        <v>1.009085282040165</v>
      </c>
      <c r="R15" s="226">
        <v>1.0400904464130849</v>
      </c>
      <c r="S15" s="226">
        <v>1.0426464968092839</v>
      </c>
      <c r="T15" s="226">
        <v>1.068069409939217</v>
      </c>
      <c r="U15" s="226">
        <v>0.88310706032231434</v>
      </c>
      <c r="V15" s="226">
        <v>0.90222274157827076</v>
      </c>
      <c r="W15" s="226">
        <v>1.022523622082673</v>
      </c>
      <c r="X15" s="226">
        <v>0.77658916614936346</v>
      </c>
      <c r="Y15" s="226">
        <v>0.7498557360428072</v>
      </c>
      <c r="DA15" s="69" t="s">
        <v>264</v>
      </c>
    </row>
    <row r="16" spans="1:105" ht="12" customHeight="1" x14ac:dyDescent="0.25">
      <c r="A16" s="57" t="s">
        <v>165</v>
      </c>
      <c r="B16" s="261">
        <v>56.071569350438672</v>
      </c>
      <c r="C16" s="261">
        <v>58.133338115877891</v>
      </c>
      <c r="D16" s="261">
        <v>59.648354626700637</v>
      </c>
      <c r="E16" s="261">
        <v>55.517828479750783</v>
      </c>
      <c r="F16" s="261">
        <v>56.81430584227347</v>
      </c>
      <c r="G16" s="261">
        <v>59.197100194122648</v>
      </c>
      <c r="H16" s="261">
        <v>59.601874361601908</v>
      </c>
      <c r="I16" s="261">
        <v>57.87009870186732</v>
      </c>
      <c r="J16" s="261">
        <v>56.327070351220208</v>
      </c>
      <c r="K16" s="261">
        <v>46.167487517208947</v>
      </c>
      <c r="L16" s="261">
        <v>56.328241140311547</v>
      </c>
      <c r="M16" s="261">
        <v>56.210461510391553</v>
      </c>
      <c r="N16" s="261">
        <v>47.805785981696758</v>
      </c>
      <c r="O16" s="261">
        <v>55.708045753476583</v>
      </c>
      <c r="P16" s="261">
        <v>59.460851452785391</v>
      </c>
      <c r="Q16" s="261">
        <v>63.259727756456307</v>
      </c>
      <c r="R16" s="261">
        <v>65.319658683083901</v>
      </c>
      <c r="S16" s="261">
        <v>66.042124184089843</v>
      </c>
      <c r="T16" s="261">
        <v>68.4724630285356</v>
      </c>
      <c r="U16" s="261">
        <v>66.104192521213207</v>
      </c>
      <c r="V16" s="261">
        <v>66.532598170386962</v>
      </c>
      <c r="W16" s="261">
        <v>74.520073469793729</v>
      </c>
      <c r="X16" s="261">
        <v>58.76830203163626</v>
      </c>
      <c r="Y16" s="261">
        <v>57.699537972994698</v>
      </c>
      <c r="DA16" s="70" t="s">
        <v>265</v>
      </c>
    </row>
    <row r="17" spans="1:105" ht="12" customHeight="1" x14ac:dyDescent="0.25">
      <c r="A17" s="18" t="s">
        <v>28</v>
      </c>
      <c r="B17" s="230">
        <v>7.4717665458551422E-2</v>
      </c>
      <c r="C17" s="230">
        <v>6.7549290045536739E-2</v>
      </c>
      <c r="D17" s="230">
        <v>7.2227288142383134E-2</v>
      </c>
      <c r="E17" s="230">
        <v>6.5961846087976186E-2</v>
      </c>
      <c r="F17" s="230">
        <v>8.7621674977403266E-2</v>
      </c>
      <c r="G17" s="230">
        <v>8.67419624476716E-2</v>
      </c>
      <c r="H17" s="230">
        <v>8.0601662414707495E-2</v>
      </c>
      <c r="I17" s="230">
        <v>8.2643650001546318E-2</v>
      </c>
      <c r="J17" s="230">
        <v>0</v>
      </c>
      <c r="K17" s="230">
        <v>8.0606754953963508E-2</v>
      </c>
      <c r="L17" s="230">
        <v>0.18021303767165309</v>
      </c>
      <c r="M17" s="230">
        <v>8.248635056639339E-2</v>
      </c>
      <c r="N17" s="230">
        <v>0</v>
      </c>
      <c r="O17" s="230">
        <v>3.6793312590592223E-2</v>
      </c>
      <c r="P17" s="230">
        <v>0.1136860712612152</v>
      </c>
      <c r="Q17" s="230">
        <v>0.1047205294462861</v>
      </c>
      <c r="R17" s="230">
        <v>3.5598755789206127E-2</v>
      </c>
      <c r="S17" s="230">
        <v>3.2462909344976067E-2</v>
      </c>
      <c r="T17" s="230">
        <v>0</v>
      </c>
      <c r="U17" s="230">
        <v>0</v>
      </c>
      <c r="V17" s="230">
        <v>0</v>
      </c>
      <c r="W17" s="230">
        <v>0.32271557810149182</v>
      </c>
      <c r="X17" s="230">
        <v>0.16434314188501961</v>
      </c>
      <c r="Y17" s="230">
        <v>5.8008043767789598E-2</v>
      </c>
      <c r="DA17" s="71" t="s">
        <v>266</v>
      </c>
    </row>
    <row r="18" spans="1:105" ht="12" customHeight="1" x14ac:dyDescent="0.25">
      <c r="A18" s="18" t="s">
        <v>32</v>
      </c>
      <c r="B18" s="230">
        <v>1.473759321197061</v>
      </c>
      <c r="C18" s="230">
        <v>1.6518162959279801</v>
      </c>
      <c r="D18" s="230">
        <v>2.3856826098310062</v>
      </c>
      <c r="E18" s="230">
        <v>2.0000505685505519</v>
      </c>
      <c r="F18" s="230">
        <v>2.2783429140048339</v>
      </c>
      <c r="G18" s="230">
        <v>2.1724607742455242</v>
      </c>
      <c r="H18" s="230">
        <v>2.3537795406076012</v>
      </c>
      <c r="I18" s="230">
        <v>1.6770395940984251</v>
      </c>
      <c r="J18" s="230">
        <v>1.4564732979531481</v>
      </c>
      <c r="K18" s="230">
        <v>1.176173788317024</v>
      </c>
      <c r="L18" s="230">
        <v>1.200036191500131</v>
      </c>
      <c r="M18" s="230">
        <v>1.0716001886893181</v>
      </c>
      <c r="N18" s="230">
        <v>0.68646353981646901</v>
      </c>
      <c r="O18" s="230">
        <v>0.43863842004656162</v>
      </c>
      <c r="P18" s="230">
        <v>0.45203879850211082</v>
      </c>
      <c r="Q18" s="230">
        <v>0.33634915975590601</v>
      </c>
      <c r="R18" s="230">
        <v>8.5799625783796421E-2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4.9743037043360978</v>
      </c>
      <c r="C19" s="230">
        <v>5.1093628900163814</v>
      </c>
      <c r="D19" s="230">
        <v>4.7454390681561973</v>
      </c>
      <c r="E19" s="230">
        <v>4.5499744508269266</v>
      </c>
      <c r="F19" s="230">
        <v>4.6040577767312714</v>
      </c>
      <c r="G19" s="230">
        <v>4.46939118367054</v>
      </c>
      <c r="H19" s="230">
        <v>4.201081379028011</v>
      </c>
      <c r="I19" s="230">
        <v>4.1533483810050367</v>
      </c>
      <c r="J19" s="230">
        <v>3.956703911920664</v>
      </c>
      <c r="K19" s="230">
        <v>2.962636900575474</v>
      </c>
      <c r="L19" s="230">
        <v>3.8017755424714341</v>
      </c>
      <c r="M19" s="230">
        <v>3.778433949838699</v>
      </c>
      <c r="N19" s="230">
        <v>2.5536863385916009</v>
      </c>
      <c r="O19" s="230">
        <v>2.3618872178423298</v>
      </c>
      <c r="P19" s="230">
        <v>2.645172706822581</v>
      </c>
      <c r="Q19" s="230">
        <v>2.4650177928088932</v>
      </c>
      <c r="R19" s="230">
        <v>2.6940563593203999</v>
      </c>
      <c r="S19" s="230">
        <v>2.5039183780185428</v>
      </c>
      <c r="T19" s="230">
        <v>3.6835803955742699</v>
      </c>
      <c r="U19" s="230">
        <v>8.781870777073232</v>
      </c>
      <c r="V19" s="230">
        <v>9.0533571464350011</v>
      </c>
      <c r="W19" s="230">
        <v>9.7500017786001578</v>
      </c>
      <c r="X19" s="230">
        <v>8.6576652078725882</v>
      </c>
      <c r="Y19" s="230">
        <v>9.1095866044954672</v>
      </c>
      <c r="DA19" s="71" t="s">
        <v>268</v>
      </c>
    </row>
    <row r="20" spans="1:105" ht="12" customHeight="1" x14ac:dyDescent="0.25">
      <c r="A20" s="18" t="s">
        <v>36</v>
      </c>
      <c r="B20" s="230">
        <v>21.558776817792019</v>
      </c>
      <c r="C20" s="230">
        <v>17.43213909522148</v>
      </c>
      <c r="D20" s="230">
        <v>21.18842731734248</v>
      </c>
      <c r="E20" s="230">
        <v>13.78216481603892</v>
      </c>
      <c r="F20" s="230">
        <v>14.437255683475181</v>
      </c>
      <c r="G20" s="230">
        <v>13.733594735859249</v>
      </c>
      <c r="H20" s="230">
        <v>11.543128002646769</v>
      </c>
      <c r="I20" s="230">
        <v>11.30010301393566</v>
      </c>
      <c r="J20" s="230">
        <v>9.6704490209574274</v>
      </c>
      <c r="K20" s="230">
        <v>6.9079823566940899</v>
      </c>
      <c r="L20" s="230">
        <v>16.428599013733571</v>
      </c>
      <c r="M20" s="230">
        <v>11.696041325867389</v>
      </c>
      <c r="N20" s="230">
        <v>6.2932394060080608</v>
      </c>
      <c r="O20" s="230">
        <v>5.5907063753332373</v>
      </c>
      <c r="P20" s="230">
        <v>5.8728601527150843</v>
      </c>
      <c r="Q20" s="230">
        <v>5.6437441953069341</v>
      </c>
      <c r="R20" s="230">
        <v>6.065005264936806</v>
      </c>
      <c r="S20" s="230">
        <v>4.418209189596193</v>
      </c>
      <c r="T20" s="230">
        <v>7.2818182348957077</v>
      </c>
      <c r="U20" s="230">
        <v>9.3948120293530781</v>
      </c>
      <c r="V20" s="230">
        <v>8.20713484642752</v>
      </c>
      <c r="W20" s="230">
        <v>9.3901904344122791</v>
      </c>
      <c r="X20" s="230">
        <v>8.4618874341452699</v>
      </c>
      <c r="Y20" s="230">
        <v>8.6802351865351479</v>
      </c>
      <c r="DA20" s="71" t="s">
        <v>269</v>
      </c>
    </row>
    <row r="21" spans="1:105" ht="12" customHeight="1" x14ac:dyDescent="0.25">
      <c r="A21" s="18" t="s">
        <v>40</v>
      </c>
      <c r="B21" s="230">
        <v>27.99001184165494</v>
      </c>
      <c r="C21" s="230">
        <v>33.872470544666513</v>
      </c>
      <c r="D21" s="230">
        <v>31.256578343228579</v>
      </c>
      <c r="E21" s="230">
        <v>35.119676798246402</v>
      </c>
      <c r="F21" s="230">
        <v>35.407027793084787</v>
      </c>
      <c r="G21" s="230">
        <v>38.73491153789967</v>
      </c>
      <c r="H21" s="230">
        <v>41.423283776904817</v>
      </c>
      <c r="I21" s="230">
        <v>40.656964062826653</v>
      </c>
      <c r="J21" s="230">
        <v>41.243444120388972</v>
      </c>
      <c r="K21" s="230">
        <v>35.040087716668403</v>
      </c>
      <c r="L21" s="230">
        <v>34.71761735493476</v>
      </c>
      <c r="M21" s="230">
        <v>39.581899695429748</v>
      </c>
      <c r="N21" s="230">
        <v>38.272396697280627</v>
      </c>
      <c r="O21" s="230">
        <v>47.280020427663857</v>
      </c>
      <c r="P21" s="230">
        <v>50.3770937234844</v>
      </c>
      <c r="Q21" s="230">
        <v>54.709896079138289</v>
      </c>
      <c r="R21" s="230">
        <v>56.439198677253692</v>
      </c>
      <c r="S21" s="230">
        <v>59.087533707130127</v>
      </c>
      <c r="T21" s="230">
        <v>57.507064398065623</v>
      </c>
      <c r="U21" s="230">
        <v>47.927509714786893</v>
      </c>
      <c r="V21" s="230">
        <v>49.272106177524449</v>
      </c>
      <c r="W21" s="230">
        <v>55.057165678679802</v>
      </c>
      <c r="X21" s="230">
        <v>41.484406247733382</v>
      </c>
      <c r="Y21" s="230">
        <v>39.851708138196301</v>
      </c>
      <c r="DA21" s="71" t="s">
        <v>270</v>
      </c>
    </row>
    <row r="22" spans="1:105" ht="12" customHeight="1" x14ac:dyDescent="0.25">
      <c r="A22" s="57" t="s">
        <v>172</v>
      </c>
      <c r="B22" s="261">
        <v>119.2233655224495</v>
      </c>
      <c r="C22" s="261">
        <v>111.6347641194935</v>
      </c>
      <c r="D22" s="261">
        <v>122.253778350763</v>
      </c>
      <c r="E22" s="261">
        <v>108.2156864414419</v>
      </c>
      <c r="F22" s="261">
        <v>113.43799878649941</v>
      </c>
      <c r="G22" s="261">
        <v>114.02167262900559</v>
      </c>
      <c r="H22" s="261">
        <v>109.3314141721723</v>
      </c>
      <c r="I22" s="261">
        <v>104.3213718989302</v>
      </c>
      <c r="J22" s="261">
        <v>98.097225603029159</v>
      </c>
      <c r="K22" s="261">
        <v>78.389581235289853</v>
      </c>
      <c r="L22" s="261">
        <v>110.55411827789079</v>
      </c>
      <c r="M22" s="261">
        <v>103.41650165250689</v>
      </c>
      <c r="N22" s="261">
        <v>65.512671420027715</v>
      </c>
      <c r="O22" s="261">
        <v>70.120598191478649</v>
      </c>
      <c r="P22" s="261">
        <v>74.502795374133186</v>
      </c>
      <c r="Q22" s="261">
        <v>75.946009049544671</v>
      </c>
      <c r="R22" s="261">
        <v>78.849483674006464</v>
      </c>
      <c r="S22" s="261">
        <v>72.660110333018338</v>
      </c>
      <c r="T22" s="261">
        <v>87.728821745221779</v>
      </c>
      <c r="U22" s="261">
        <v>101.4292127038923</v>
      </c>
      <c r="V22" s="261">
        <v>99.696298497798125</v>
      </c>
      <c r="W22" s="261">
        <v>111.70131404422131</v>
      </c>
      <c r="X22" s="261">
        <v>94.639888604897322</v>
      </c>
      <c r="Y22" s="261">
        <v>93.448797281538091</v>
      </c>
      <c r="DA22" s="70" t="s">
        <v>271</v>
      </c>
    </row>
    <row r="23" spans="1:105" ht="12" customHeight="1" x14ac:dyDescent="0.25">
      <c r="A23" s="18" t="s">
        <v>28</v>
      </c>
      <c r="B23" s="230">
        <v>0.1737982384045608</v>
      </c>
      <c r="C23" s="230">
        <v>0.18685839679494451</v>
      </c>
      <c r="D23" s="230">
        <v>0.1791280013778426</v>
      </c>
      <c r="E23" s="230">
        <v>0.18113160596846459</v>
      </c>
      <c r="F23" s="230">
        <v>0.2344194702133211</v>
      </c>
      <c r="G23" s="230">
        <v>0.24197288240760581</v>
      </c>
      <c r="H23" s="230">
        <v>0.24843151204511271</v>
      </c>
      <c r="I23" s="230">
        <v>0.26247067048573258</v>
      </c>
      <c r="J23" s="230">
        <v>0</v>
      </c>
      <c r="K23" s="230">
        <v>0.27108045657400492</v>
      </c>
      <c r="L23" s="230">
        <v>0.50897272337051225</v>
      </c>
      <c r="M23" s="230">
        <v>0.2593535452484218</v>
      </c>
      <c r="N23" s="230">
        <v>0</v>
      </c>
      <c r="O23" s="230">
        <v>0.25833787900698968</v>
      </c>
      <c r="P23" s="230">
        <v>0.79177789394534459</v>
      </c>
      <c r="Q23" s="230">
        <v>0.80140510369373175</v>
      </c>
      <c r="R23" s="230">
        <v>0.26699644750509932</v>
      </c>
      <c r="S23" s="230">
        <v>0.28248619481735748</v>
      </c>
      <c r="T23" s="230">
        <v>0</v>
      </c>
      <c r="U23" s="230">
        <v>0</v>
      </c>
      <c r="V23" s="230">
        <v>0</v>
      </c>
      <c r="W23" s="230">
        <v>1.638680509923556</v>
      </c>
      <c r="X23" s="230">
        <v>0.78208341403443649</v>
      </c>
      <c r="Y23" s="230">
        <v>0.26221177700564019</v>
      </c>
      <c r="DA23" s="71" t="s">
        <v>272</v>
      </c>
    </row>
    <row r="24" spans="1:105" ht="12" customHeight="1" x14ac:dyDescent="0.25">
      <c r="A24" s="18" t="s">
        <v>42</v>
      </c>
      <c r="B24" s="230">
        <v>53.724119270283353</v>
      </c>
      <c r="C24" s="230">
        <v>44.473611851816557</v>
      </c>
      <c r="D24" s="230">
        <v>51.589400239793591</v>
      </c>
      <c r="E24" s="230">
        <v>52.195329483817893</v>
      </c>
      <c r="F24" s="230">
        <v>56.127863333730573</v>
      </c>
      <c r="G24" s="230">
        <v>56.915322036046049</v>
      </c>
      <c r="H24" s="230">
        <v>53.313124561002759</v>
      </c>
      <c r="I24" s="230">
        <v>49.710882826454977</v>
      </c>
      <c r="J24" s="230">
        <v>48.63019702862708</v>
      </c>
      <c r="K24" s="230">
        <v>41.06548495992498</v>
      </c>
      <c r="L24" s="230">
        <v>49.350654227083837</v>
      </c>
      <c r="M24" s="230">
        <v>51.151752964543341</v>
      </c>
      <c r="N24" s="230">
        <v>7.5647120687693192</v>
      </c>
      <c r="O24" s="230">
        <v>11.1669538034503</v>
      </c>
      <c r="P24" s="230">
        <v>11.52713814322528</v>
      </c>
      <c r="Q24" s="230">
        <v>10.806725203946931</v>
      </c>
      <c r="R24" s="230">
        <v>12.607823941489171</v>
      </c>
      <c r="S24" s="230">
        <v>12.692144754055739</v>
      </c>
      <c r="T24" s="230">
        <v>14.982098011004069</v>
      </c>
      <c r="U24" s="230">
        <v>14.59793681071702</v>
      </c>
      <c r="V24" s="230">
        <v>14.982098011001311</v>
      </c>
      <c r="W24" s="230">
        <v>14.66180825276626</v>
      </c>
      <c r="X24" s="230">
        <v>13.86926754984013</v>
      </c>
      <c r="Y24" s="230">
        <v>14.26553790130678</v>
      </c>
      <c r="DA24" s="71" t="s">
        <v>273</v>
      </c>
    </row>
    <row r="25" spans="1:105" ht="12" customHeight="1" x14ac:dyDescent="0.25">
      <c r="A25" s="18" t="s">
        <v>32</v>
      </c>
      <c r="B25" s="230">
        <v>3.494823527560555</v>
      </c>
      <c r="C25" s="230">
        <v>4.6583292960574312</v>
      </c>
      <c r="D25" s="230">
        <v>6.0318626764635583</v>
      </c>
      <c r="E25" s="230">
        <v>5.5991102855737784</v>
      </c>
      <c r="F25" s="230">
        <v>6.2140941542270509</v>
      </c>
      <c r="G25" s="230">
        <v>6.1782575381343987</v>
      </c>
      <c r="H25" s="230">
        <v>7.3961392058867732</v>
      </c>
      <c r="I25" s="230">
        <v>5.4298923140631086</v>
      </c>
      <c r="J25" s="230">
        <v>4.8808247270838638</v>
      </c>
      <c r="K25" s="230">
        <v>4.0325046509728688</v>
      </c>
      <c r="L25" s="230">
        <v>3.455248243572083</v>
      </c>
      <c r="M25" s="230">
        <v>3.4349426498570379</v>
      </c>
      <c r="N25" s="230">
        <v>4.2658292886814166</v>
      </c>
      <c r="O25" s="230">
        <v>3.1398035609162589</v>
      </c>
      <c r="P25" s="230">
        <v>3.2095817015969952</v>
      </c>
      <c r="Q25" s="230">
        <v>2.6241413901391142</v>
      </c>
      <c r="R25" s="230">
        <v>0.65604354547583554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11.000746809102401</v>
      </c>
      <c r="C26" s="230">
        <v>13.43774434588464</v>
      </c>
      <c r="D26" s="230">
        <v>11.1893888897529</v>
      </c>
      <c r="E26" s="230">
        <v>11.8789536944417</v>
      </c>
      <c r="F26" s="230">
        <v>11.71091124945367</v>
      </c>
      <c r="G26" s="230">
        <v>11.853691437675399</v>
      </c>
      <c r="H26" s="230">
        <v>12.310950163703581</v>
      </c>
      <c r="I26" s="230">
        <v>12.541152458725991</v>
      </c>
      <c r="J26" s="230">
        <v>12.36560653621811</v>
      </c>
      <c r="K26" s="230">
        <v>9.4726827805007403</v>
      </c>
      <c r="L26" s="230">
        <v>10.20851495240187</v>
      </c>
      <c r="M26" s="230">
        <v>11.295090882783009</v>
      </c>
      <c r="N26" s="230">
        <v>14.799421358797609</v>
      </c>
      <c r="O26" s="230">
        <v>15.76689410596436</v>
      </c>
      <c r="P26" s="230">
        <v>17.515314600281041</v>
      </c>
      <c r="Q26" s="230">
        <v>17.935278654561682</v>
      </c>
      <c r="R26" s="230">
        <v>19.210786084986701</v>
      </c>
      <c r="S26" s="230">
        <v>20.715611272071811</v>
      </c>
      <c r="T26" s="230">
        <v>23.409785598333229</v>
      </c>
      <c r="U26" s="230">
        <v>40.565345087251103</v>
      </c>
      <c r="V26" s="230">
        <v>43.079392679042549</v>
      </c>
      <c r="W26" s="230">
        <v>47.070287251477218</v>
      </c>
      <c r="X26" s="230">
        <v>39.171488365221322</v>
      </c>
      <c r="Y26" s="230">
        <v>39.149880292916471</v>
      </c>
      <c r="DA26" s="71" t="s">
        <v>275</v>
      </c>
    </row>
    <row r="27" spans="1:105" ht="12" customHeight="1" x14ac:dyDescent="0.25">
      <c r="A27" s="18" t="s">
        <v>36</v>
      </c>
      <c r="B27" s="230">
        <v>50.829877677098636</v>
      </c>
      <c r="C27" s="230">
        <v>48.878220228939959</v>
      </c>
      <c r="D27" s="230">
        <v>53.263998543375138</v>
      </c>
      <c r="E27" s="230">
        <v>38.361161371640101</v>
      </c>
      <c r="F27" s="230">
        <v>39.150710578874758</v>
      </c>
      <c r="G27" s="230">
        <v>38.832428734742173</v>
      </c>
      <c r="H27" s="230">
        <v>36.062768729534113</v>
      </c>
      <c r="I27" s="230">
        <v>36.376973629200428</v>
      </c>
      <c r="J27" s="230">
        <v>32.220597311100107</v>
      </c>
      <c r="K27" s="230">
        <v>23.54782838731726</v>
      </c>
      <c r="L27" s="230">
        <v>47.030728131462538</v>
      </c>
      <c r="M27" s="230">
        <v>37.275361610075088</v>
      </c>
      <c r="N27" s="230">
        <v>38.882708703779379</v>
      </c>
      <c r="O27" s="230">
        <v>39.788608842140739</v>
      </c>
      <c r="P27" s="230">
        <v>41.458983035084508</v>
      </c>
      <c r="Q27" s="230">
        <v>43.778458697203227</v>
      </c>
      <c r="R27" s="230">
        <v>46.107833654549658</v>
      </c>
      <c r="S27" s="230">
        <v>38.969868112073428</v>
      </c>
      <c r="T27" s="230">
        <v>49.336938135884488</v>
      </c>
      <c r="U27" s="230">
        <v>46.265930805924171</v>
      </c>
      <c r="V27" s="230">
        <v>41.634807807754257</v>
      </c>
      <c r="W27" s="230">
        <v>48.330538030054313</v>
      </c>
      <c r="X27" s="230">
        <v>40.81704927580143</v>
      </c>
      <c r="Y27" s="230">
        <v>39.771167310309202</v>
      </c>
      <c r="DA27" s="71" t="s">
        <v>276</v>
      </c>
    </row>
    <row r="28" spans="1:105" ht="12" customHeight="1" x14ac:dyDescent="0.25">
      <c r="A28" s="57" t="s">
        <v>179</v>
      </c>
      <c r="B28" s="261">
        <v>59.335595866910438</v>
      </c>
      <c r="C28" s="261">
        <v>63.021280069821387</v>
      </c>
      <c r="D28" s="261">
        <v>63.681342945649483</v>
      </c>
      <c r="E28" s="261">
        <v>60.048468254501429</v>
      </c>
      <c r="F28" s="261">
        <v>61.15312575515086</v>
      </c>
      <c r="G28" s="261">
        <v>64.606399363889864</v>
      </c>
      <c r="H28" s="261">
        <v>65.244902698203617</v>
      </c>
      <c r="I28" s="261">
        <v>63.668207088671849</v>
      </c>
      <c r="J28" s="261">
        <v>62.604681306625217</v>
      </c>
      <c r="K28" s="261">
        <v>51.398958371434013</v>
      </c>
      <c r="L28" s="261">
        <v>61.829481391938273</v>
      </c>
      <c r="M28" s="261">
        <v>61.570851738098369</v>
      </c>
      <c r="N28" s="261">
        <v>54.392259519306592</v>
      </c>
      <c r="O28" s="261">
        <v>62.412308887326539</v>
      </c>
      <c r="P28" s="261">
        <v>66.87311111364626</v>
      </c>
      <c r="Q28" s="261">
        <v>71.051803216168238</v>
      </c>
      <c r="R28" s="261">
        <v>73.514201202880571</v>
      </c>
      <c r="S28" s="261">
        <v>74.297423304862534</v>
      </c>
      <c r="T28" s="261">
        <v>76.710260731236474</v>
      </c>
      <c r="U28" s="261">
        <v>69.875737327134217</v>
      </c>
      <c r="V28" s="261">
        <v>70.062717626505432</v>
      </c>
      <c r="W28" s="261">
        <v>78.669081155620418</v>
      </c>
      <c r="X28" s="261">
        <v>61.384723287078337</v>
      </c>
      <c r="Y28" s="261">
        <v>60.299795820767052</v>
      </c>
      <c r="DA28" s="70" t="s">
        <v>277</v>
      </c>
    </row>
    <row r="29" spans="1:105" ht="12" customHeight="1" x14ac:dyDescent="0.25">
      <c r="A29" s="60" t="s">
        <v>181</v>
      </c>
      <c r="B29" s="262">
        <v>24.815186728399208</v>
      </c>
      <c r="C29" s="262">
        <v>25.236108612732419</v>
      </c>
      <c r="D29" s="262">
        <v>26.341380399051321</v>
      </c>
      <c r="E29" s="262">
        <v>24.81252125419865</v>
      </c>
      <c r="F29" s="262">
        <v>25.209623957459531</v>
      </c>
      <c r="G29" s="262">
        <v>28.12412272262738</v>
      </c>
      <c r="H29" s="262">
        <v>28.13789111004197</v>
      </c>
      <c r="I29" s="262">
        <v>26.461367145843731</v>
      </c>
      <c r="J29" s="262">
        <v>27.772851445126189</v>
      </c>
      <c r="K29" s="262">
        <v>22.611282997895682</v>
      </c>
      <c r="L29" s="262">
        <v>26.470177196051161</v>
      </c>
      <c r="M29" s="262">
        <v>23.99470435926132</v>
      </c>
      <c r="N29" s="262">
        <v>22.057060057120271</v>
      </c>
      <c r="O29" s="262">
        <v>21.526068878165059</v>
      </c>
      <c r="P29" s="262">
        <v>22.952029162053361</v>
      </c>
      <c r="Q29" s="262">
        <v>23.428329106122341</v>
      </c>
      <c r="R29" s="262">
        <v>24.427080793663279</v>
      </c>
      <c r="S29" s="262">
        <v>26.736519616033629</v>
      </c>
      <c r="T29" s="262">
        <v>25.239267489658172</v>
      </c>
      <c r="U29" s="262">
        <v>13.512026898478069</v>
      </c>
      <c r="V29" s="262">
        <v>12.4865522180352</v>
      </c>
      <c r="W29" s="262">
        <v>13.308544332706219</v>
      </c>
      <c r="X29" s="262">
        <v>11.68806671459563</v>
      </c>
      <c r="Y29" s="262">
        <v>12.54552733493678</v>
      </c>
      <c r="DA29" s="72" t="s">
        <v>278</v>
      </c>
    </row>
    <row r="30" spans="1:105" ht="12" customHeight="1" x14ac:dyDescent="0.25">
      <c r="A30" s="59" t="s">
        <v>31</v>
      </c>
      <c r="B30" s="230">
        <v>15.692514587768629</v>
      </c>
      <c r="C30" s="230">
        <v>16.710803168478101</v>
      </c>
      <c r="D30" s="230">
        <v>16.84462821166845</v>
      </c>
      <c r="E30" s="230">
        <v>17.15917277144959</v>
      </c>
      <c r="F30" s="230">
        <v>17.698921275191431</v>
      </c>
      <c r="G30" s="230">
        <v>21.154146181707571</v>
      </c>
      <c r="H30" s="230">
        <v>21.57138217755729</v>
      </c>
      <c r="I30" s="230">
        <v>20.357617217327071</v>
      </c>
      <c r="J30" s="230">
        <v>22.23582320561983</v>
      </c>
      <c r="K30" s="230">
        <v>18.606763348002669</v>
      </c>
      <c r="L30" s="230">
        <v>19.829421051287209</v>
      </c>
      <c r="M30" s="230">
        <v>18.820904392018029</v>
      </c>
      <c r="N30" s="230">
        <v>18.594508177448059</v>
      </c>
      <c r="O30" s="230">
        <v>18.545013483158801</v>
      </c>
      <c r="P30" s="230">
        <v>19.64575374434482</v>
      </c>
      <c r="Q30" s="230">
        <v>20.389550594329251</v>
      </c>
      <c r="R30" s="230">
        <v>21.603764605986122</v>
      </c>
      <c r="S30" s="230">
        <v>24.09162018382148</v>
      </c>
      <c r="T30" s="230">
        <v>21.51224686278951</v>
      </c>
      <c r="U30" s="230">
        <v>1.463636931609835</v>
      </c>
      <c r="V30" s="230">
        <v>1.4740928503693851</v>
      </c>
      <c r="W30" s="230">
        <v>1.5116906892461519</v>
      </c>
      <c r="X30" s="230">
        <v>1.1190903541028749</v>
      </c>
      <c r="Y30" s="230">
        <v>1.42079323869025</v>
      </c>
      <c r="DA30" s="71" t="s">
        <v>279</v>
      </c>
    </row>
    <row r="31" spans="1:105" ht="12" customHeight="1" x14ac:dyDescent="0.25">
      <c r="A31" s="59" t="s">
        <v>159</v>
      </c>
      <c r="B31" s="230">
        <v>1.1702005571405121</v>
      </c>
      <c r="C31" s="230">
        <v>0.98312411868121019</v>
      </c>
      <c r="D31" s="230">
        <v>0.97771937939919928</v>
      </c>
      <c r="E31" s="230">
        <v>1.0816383910159131</v>
      </c>
      <c r="F31" s="230">
        <v>0.52402243772580026</v>
      </c>
      <c r="G31" s="230">
        <v>0.71438253234902449</v>
      </c>
      <c r="H31" s="230">
        <v>0.69465914351845393</v>
      </c>
      <c r="I31" s="230">
        <v>0.76812496992296586</v>
      </c>
      <c r="J31" s="230">
        <v>0.9653715409510214</v>
      </c>
      <c r="K31" s="230">
        <v>0.60422169665214898</v>
      </c>
      <c r="L31" s="230">
        <v>1.546495763242725</v>
      </c>
      <c r="M31" s="230">
        <v>0.56953390159101225</v>
      </c>
      <c r="N31" s="230">
        <v>0.72504648030044883</v>
      </c>
      <c r="O31" s="230">
        <v>0.55925095527003954</v>
      </c>
      <c r="P31" s="230">
        <v>0.60598307664069018</v>
      </c>
      <c r="Q31" s="230">
        <v>0.60026489544061867</v>
      </c>
      <c r="R31" s="230">
        <v>0.40557942565457322</v>
      </c>
      <c r="S31" s="230">
        <v>0.62943841446352544</v>
      </c>
      <c r="T31" s="230">
        <v>0.43007713601310882</v>
      </c>
      <c r="U31" s="230">
        <v>1.720734212450447</v>
      </c>
      <c r="V31" s="230">
        <v>0.43329746443727968</v>
      </c>
      <c r="W31" s="230">
        <v>0.2222412852280593</v>
      </c>
      <c r="X31" s="230">
        <v>0.19744031907516019</v>
      </c>
      <c r="Y31" s="230">
        <v>0.208724097441777</v>
      </c>
      <c r="DA31" s="71" t="s">
        <v>280</v>
      </c>
    </row>
    <row r="32" spans="1:105" ht="12" customHeight="1" x14ac:dyDescent="0.25">
      <c r="A32" s="59" t="s">
        <v>32</v>
      </c>
      <c r="B32" s="230">
        <v>1.817604616504841</v>
      </c>
      <c r="C32" s="230">
        <v>1.842622074907375</v>
      </c>
      <c r="D32" s="230">
        <v>2.850001632327066</v>
      </c>
      <c r="E32" s="230">
        <v>2.0066721068142521</v>
      </c>
      <c r="F32" s="230">
        <v>2.312863511273997</v>
      </c>
      <c r="G32" s="230">
        <v>2.0461209748928741</v>
      </c>
      <c r="H32" s="230">
        <v>2.108517643354983</v>
      </c>
      <c r="I32" s="230">
        <v>1.5347270804328581</v>
      </c>
      <c r="J32" s="230">
        <v>1.230053192551902</v>
      </c>
      <c r="K32" s="230">
        <v>0.96630206735551494</v>
      </c>
      <c r="L32" s="230">
        <v>1.222216499119736</v>
      </c>
      <c r="M32" s="230">
        <v>1.01729848570226</v>
      </c>
      <c r="N32" s="230">
        <v>0.57997244486810984</v>
      </c>
      <c r="O32" s="230">
        <v>0.37932038854978262</v>
      </c>
      <c r="P32" s="230">
        <v>0.39410834660863742</v>
      </c>
      <c r="Q32" s="230">
        <v>0.2927827806216402</v>
      </c>
      <c r="R32" s="230">
        <v>7.4622897925947951E-2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6.1348669669852258</v>
      </c>
      <c r="C33" s="230">
        <v>5.6995592506657333</v>
      </c>
      <c r="D33" s="230">
        <v>5.6690311756566061</v>
      </c>
      <c r="E33" s="230">
        <v>4.5650379849188907</v>
      </c>
      <c r="F33" s="230">
        <v>4.6738167332682936</v>
      </c>
      <c r="G33" s="230">
        <v>4.2094730336779156</v>
      </c>
      <c r="H33" s="230">
        <v>3.7633321456112419</v>
      </c>
      <c r="I33" s="230">
        <v>3.800897878160828</v>
      </c>
      <c r="J33" s="230">
        <v>3.3416035060034299</v>
      </c>
      <c r="K33" s="230">
        <v>2.433995885885345</v>
      </c>
      <c r="L33" s="230">
        <v>3.8720438824014969</v>
      </c>
      <c r="M33" s="230">
        <v>3.5869675799500258</v>
      </c>
      <c r="N33" s="230">
        <v>2.1575329545036541</v>
      </c>
      <c r="O33" s="230">
        <v>2.0424840511864328</v>
      </c>
      <c r="P33" s="230">
        <v>2.3061839944592122</v>
      </c>
      <c r="Q33" s="230">
        <v>2.1457308357308391</v>
      </c>
      <c r="R33" s="230">
        <v>2.3431138640966451</v>
      </c>
      <c r="S33" s="230">
        <v>2.0154610177486232</v>
      </c>
      <c r="T33" s="230">
        <v>3.2969434908555559</v>
      </c>
      <c r="U33" s="230">
        <v>10.32765575441778</v>
      </c>
      <c r="V33" s="230">
        <v>10.579161903228529</v>
      </c>
      <c r="W33" s="230">
        <v>11.57461235823201</v>
      </c>
      <c r="X33" s="230">
        <v>10.37153604141759</v>
      </c>
      <c r="Y33" s="230">
        <v>10.91600999880475</v>
      </c>
      <c r="DA33" s="71" t="s">
        <v>282</v>
      </c>
    </row>
    <row r="34" spans="1:105" ht="12" customHeight="1" x14ac:dyDescent="0.25">
      <c r="A34" s="60" t="s">
        <v>187</v>
      </c>
      <c r="B34" s="262">
        <v>34.520409138511233</v>
      </c>
      <c r="C34" s="262">
        <v>37.785171457088971</v>
      </c>
      <c r="D34" s="262">
        <v>37.339962546598159</v>
      </c>
      <c r="E34" s="262">
        <v>35.235947000302787</v>
      </c>
      <c r="F34" s="262">
        <v>35.943501797691333</v>
      </c>
      <c r="G34" s="262">
        <v>36.48227664126248</v>
      </c>
      <c r="H34" s="262">
        <v>37.107011588161647</v>
      </c>
      <c r="I34" s="262">
        <v>37.206839942828132</v>
      </c>
      <c r="J34" s="262">
        <v>34.831829861499031</v>
      </c>
      <c r="K34" s="262">
        <v>28.78767537353832</v>
      </c>
      <c r="L34" s="262">
        <v>35.359304195887113</v>
      </c>
      <c r="M34" s="262">
        <v>37.576147378837049</v>
      </c>
      <c r="N34" s="262">
        <v>32.335199462186317</v>
      </c>
      <c r="O34" s="262">
        <v>40.886240009161483</v>
      </c>
      <c r="P34" s="262">
        <v>43.921081951592903</v>
      </c>
      <c r="Q34" s="262">
        <v>47.62347411004589</v>
      </c>
      <c r="R34" s="262">
        <v>49.087120409217277</v>
      </c>
      <c r="S34" s="262">
        <v>47.560903688828901</v>
      </c>
      <c r="T34" s="262">
        <v>51.470993241578313</v>
      </c>
      <c r="U34" s="262">
        <v>56.363710428656162</v>
      </c>
      <c r="V34" s="262">
        <v>57.576165408470231</v>
      </c>
      <c r="W34" s="262">
        <v>65.360536822914199</v>
      </c>
      <c r="X34" s="262">
        <v>49.696656572482723</v>
      </c>
      <c r="Y34" s="262">
        <v>47.754268485830274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45.831553955027886</v>
      </c>
      <c r="C35" s="261">
        <f t="shared" si="0"/>
        <v>48.022676565124087</v>
      </c>
      <c r="D35" s="261">
        <f t="shared" si="0"/>
        <v>49.163824314701358</v>
      </c>
      <c r="E35" s="261">
        <f t="shared" si="0"/>
        <v>45.993041506956018</v>
      </c>
      <c r="F35" s="261">
        <f t="shared" si="0"/>
        <v>47.004679649608839</v>
      </c>
      <c r="G35" s="261">
        <f t="shared" si="0"/>
        <v>49.54805646039712</v>
      </c>
      <c r="H35" s="261">
        <f t="shared" si="0"/>
        <v>49.997411112899073</v>
      </c>
      <c r="I35" s="261">
        <f t="shared" si="0"/>
        <v>59.090377574200076</v>
      </c>
      <c r="J35" s="261">
        <f t="shared" si="0"/>
        <v>57.10808543265221</v>
      </c>
      <c r="K35" s="261">
        <f t="shared" si="0"/>
        <v>52.348659690903219</v>
      </c>
      <c r="L35" s="261">
        <f t="shared" si="0"/>
        <v>60.562241307040161</v>
      </c>
      <c r="M35" s="261">
        <f t="shared" si="0"/>
        <v>58.860809101792171</v>
      </c>
      <c r="N35" s="261">
        <f t="shared" si="0"/>
        <v>54.687566439152548</v>
      </c>
      <c r="O35" s="261">
        <f t="shared" si="0"/>
        <v>58.36681084426251</v>
      </c>
      <c r="P35" s="261">
        <f t="shared" si="0"/>
        <v>81.603612876661771</v>
      </c>
      <c r="Q35" s="261">
        <f t="shared" si="0"/>
        <v>86.026079276206531</v>
      </c>
      <c r="R35" s="261">
        <f t="shared" si="0"/>
        <v>88.153326250653592</v>
      </c>
      <c r="S35" s="261">
        <f t="shared" si="0"/>
        <v>85.967151018390894</v>
      </c>
      <c r="T35" s="261">
        <f t="shared" si="0"/>
        <v>87.621167246334622</v>
      </c>
      <c r="U35" s="261">
        <f t="shared" si="0"/>
        <v>82.920695096129634</v>
      </c>
      <c r="V35" s="261">
        <f t="shared" si="0"/>
        <v>79.948253937147086</v>
      </c>
      <c r="W35" s="261">
        <f t="shared" si="0"/>
        <v>90.54005969017166</v>
      </c>
      <c r="X35" s="261">
        <f t="shared" si="0"/>
        <v>79.15034072206241</v>
      </c>
      <c r="Y35" s="261">
        <f t="shared" si="0"/>
        <v>79.325237825683217</v>
      </c>
      <c r="DA35" s="70"/>
    </row>
    <row r="36" spans="1:105" ht="12" customHeight="1" x14ac:dyDescent="0.25">
      <c r="A36" s="60" t="s">
        <v>190</v>
      </c>
      <c r="B36" s="262">
        <v>13.44987181360389</v>
      </c>
      <c r="C36" s="262">
        <v>13.698905719891631</v>
      </c>
      <c r="D36" s="262">
        <v>14.04488455520538</v>
      </c>
      <c r="E36" s="262">
        <v>13.446373035870071</v>
      </c>
      <c r="F36" s="262">
        <v>13.57881399195564</v>
      </c>
      <c r="G36" s="262">
        <v>15.35184118806448</v>
      </c>
      <c r="H36" s="262">
        <v>15.370046892703</v>
      </c>
      <c r="I36" s="262">
        <v>14.5269878429011</v>
      </c>
      <c r="J36" s="262">
        <v>15.3782392875311</v>
      </c>
      <c r="K36" s="262">
        <v>12.53509464642776</v>
      </c>
      <c r="L36" s="262">
        <v>14.5754968201451</v>
      </c>
      <c r="M36" s="262">
        <v>13.21814179209567</v>
      </c>
      <c r="N36" s="262">
        <v>12.29889377905034</v>
      </c>
      <c r="O36" s="262">
        <v>12.007852420462941</v>
      </c>
      <c r="P36" s="262">
        <v>12.80495122585071</v>
      </c>
      <c r="Q36" s="262">
        <v>13.08586890864488</v>
      </c>
      <c r="R36" s="262">
        <v>13.67108416217553</v>
      </c>
      <c r="S36" s="262">
        <v>14.97274265888178</v>
      </c>
      <c r="T36" s="262">
        <v>14.134265134296291</v>
      </c>
      <c r="U36" s="262">
        <v>7.5668824684823983</v>
      </c>
      <c r="V36" s="262">
        <v>6.9926054603312542</v>
      </c>
      <c r="W36" s="262">
        <v>7.4529300118192037</v>
      </c>
      <c r="X36" s="262">
        <v>6.545444867571133</v>
      </c>
      <c r="Y36" s="262">
        <v>7.025632169167185</v>
      </c>
      <c r="DA36" s="72" t="s">
        <v>284</v>
      </c>
    </row>
    <row r="37" spans="1:105" ht="12" customHeight="1" x14ac:dyDescent="0.25">
      <c r="A37" s="59" t="s">
        <v>31</v>
      </c>
      <c r="B37" s="230">
        <v>9.1775869572582423</v>
      </c>
      <c r="C37" s="230">
        <v>9.7856177504155468</v>
      </c>
      <c r="D37" s="230">
        <v>10.070965223350701</v>
      </c>
      <c r="E37" s="230">
        <v>10.11708165658537</v>
      </c>
      <c r="F37" s="230">
        <v>10.49626039539268</v>
      </c>
      <c r="G37" s="230">
        <v>12.45321998948358</v>
      </c>
      <c r="H37" s="230">
        <v>12.737654098121221</v>
      </c>
      <c r="I37" s="230">
        <v>11.864208615781999</v>
      </c>
      <c r="J37" s="230">
        <v>12.88288471913825</v>
      </c>
      <c r="K37" s="230">
        <v>10.775594599938319</v>
      </c>
      <c r="L37" s="230">
        <v>11.447406265706141</v>
      </c>
      <c r="M37" s="230">
        <v>10.82704393516622</v>
      </c>
      <c r="N37" s="230">
        <v>10.64817935638785</v>
      </c>
      <c r="O37" s="230">
        <v>10.53049763894542</v>
      </c>
      <c r="P37" s="230">
        <v>11.15186636878218</v>
      </c>
      <c r="Q37" s="230">
        <v>11.532685782720559</v>
      </c>
      <c r="R37" s="230">
        <v>12.128011283820459</v>
      </c>
      <c r="S37" s="230">
        <v>13.491570123119629</v>
      </c>
      <c r="T37" s="230">
        <v>12.047092924455489</v>
      </c>
      <c r="U37" s="230">
        <v>0.81965264880203048</v>
      </c>
      <c r="V37" s="230">
        <v>0.82550807737303378</v>
      </c>
      <c r="W37" s="230">
        <v>0.84656327730617476</v>
      </c>
      <c r="X37" s="230">
        <v>0.62670280667237321</v>
      </c>
      <c r="Y37" s="230">
        <v>0.79565971337686703</v>
      </c>
      <c r="DA37" s="71" t="s">
        <v>285</v>
      </c>
    </row>
    <row r="38" spans="1:105" ht="12" customHeight="1" x14ac:dyDescent="0.25">
      <c r="A38" s="59" t="s">
        <v>159</v>
      </c>
      <c r="B38" s="230">
        <v>0.68437835826260607</v>
      </c>
      <c r="C38" s="230">
        <v>0.57570403586440255</v>
      </c>
      <c r="D38" s="230">
        <v>0.58455299484167489</v>
      </c>
      <c r="E38" s="230">
        <v>0.63773610013492221</v>
      </c>
      <c r="F38" s="230">
        <v>0.31076899398994329</v>
      </c>
      <c r="G38" s="230">
        <v>0.42054936916714908</v>
      </c>
      <c r="H38" s="230">
        <v>0.41018826765032018</v>
      </c>
      <c r="I38" s="230">
        <v>0.44765528248565289</v>
      </c>
      <c r="J38" s="230">
        <v>0.55931233839211392</v>
      </c>
      <c r="K38" s="230">
        <v>0.34991835655873882</v>
      </c>
      <c r="L38" s="230">
        <v>0.89278276174803262</v>
      </c>
      <c r="M38" s="230">
        <v>0.32763402048350521</v>
      </c>
      <c r="N38" s="230">
        <v>0.41519920238172581</v>
      </c>
      <c r="O38" s="230">
        <v>0.31756196183935081</v>
      </c>
      <c r="P38" s="230">
        <v>0.3439848824525637</v>
      </c>
      <c r="Q38" s="230">
        <v>0.33952030445632309</v>
      </c>
      <c r="R38" s="230">
        <v>0.227685865891222</v>
      </c>
      <c r="S38" s="230">
        <v>0.35249237876590361</v>
      </c>
      <c r="T38" s="230">
        <v>0.24084788796263179</v>
      </c>
      <c r="U38" s="230">
        <v>0.96362993079711401</v>
      </c>
      <c r="V38" s="230">
        <v>0.2426513070113579</v>
      </c>
      <c r="W38" s="230">
        <v>0.1244575442012045</v>
      </c>
      <c r="X38" s="230">
        <v>0.110568732597008</v>
      </c>
      <c r="Y38" s="230">
        <v>0.11688777157925059</v>
      </c>
      <c r="DA38" s="71" t="s">
        <v>286</v>
      </c>
    </row>
    <row r="39" spans="1:105" ht="12" customHeight="1" x14ac:dyDescent="0.25">
      <c r="A39" s="59" t="s">
        <v>35</v>
      </c>
      <c r="B39" s="230">
        <v>3.587906498083044</v>
      </c>
      <c r="C39" s="230">
        <v>3.337583933611683</v>
      </c>
      <c r="D39" s="230">
        <v>3.3893663370130049</v>
      </c>
      <c r="E39" s="230">
        <v>2.6915552791497821</v>
      </c>
      <c r="F39" s="230">
        <v>2.7717846025730171</v>
      </c>
      <c r="G39" s="230">
        <v>2.478071829413746</v>
      </c>
      <c r="H39" s="230">
        <v>2.2222045269314581</v>
      </c>
      <c r="I39" s="230">
        <v>2.2151239446334419</v>
      </c>
      <c r="J39" s="230">
        <v>1.9360422300007381</v>
      </c>
      <c r="K39" s="230">
        <v>1.4095816899307001</v>
      </c>
      <c r="L39" s="230">
        <v>2.235307792690937</v>
      </c>
      <c r="M39" s="230">
        <v>2.0634638364459428</v>
      </c>
      <c r="N39" s="230">
        <v>1.23551522028077</v>
      </c>
      <c r="O39" s="230">
        <v>1.1597928196781679</v>
      </c>
      <c r="P39" s="230">
        <v>1.3090999746159719</v>
      </c>
      <c r="Q39" s="230">
        <v>1.213662821467999</v>
      </c>
      <c r="R39" s="230">
        <v>1.315387012463846</v>
      </c>
      <c r="S39" s="230">
        <v>1.1286801569962479</v>
      </c>
      <c r="T39" s="230">
        <v>1.846324321878166</v>
      </c>
      <c r="U39" s="230">
        <v>5.7835998888832538</v>
      </c>
      <c r="V39" s="230">
        <v>5.9244460759468627</v>
      </c>
      <c r="W39" s="230">
        <v>6.481909190311824</v>
      </c>
      <c r="X39" s="230">
        <v>5.808173328301752</v>
      </c>
      <c r="Y39" s="230">
        <v>6.1130846842110671</v>
      </c>
      <c r="DA39" s="71" t="s">
        <v>287</v>
      </c>
    </row>
    <row r="40" spans="1:105" ht="12" customHeight="1" x14ac:dyDescent="0.25">
      <c r="A40" s="60" t="s">
        <v>195</v>
      </c>
      <c r="B40" s="262">
        <v>12.192817259580499</v>
      </c>
      <c r="C40" s="262">
        <v>12.19729129872848</v>
      </c>
      <c r="D40" s="262">
        <v>12.794347045273049</v>
      </c>
      <c r="E40" s="262">
        <v>11.7714855530424</v>
      </c>
      <c r="F40" s="262">
        <v>12.109744266704039</v>
      </c>
      <c r="G40" s="262">
        <v>12.71948854328595</v>
      </c>
      <c r="H40" s="262">
        <v>12.71609889957479</v>
      </c>
      <c r="I40" s="262">
        <v>22.879628498181411</v>
      </c>
      <c r="J40" s="262">
        <v>21.549147435980579</v>
      </c>
      <c r="K40" s="262">
        <v>23.14197560690809</v>
      </c>
      <c r="L40" s="262">
        <v>25.57402949354773</v>
      </c>
      <c r="M40" s="262">
        <v>24.026352274511972</v>
      </c>
      <c r="N40" s="262">
        <v>23.871861131011809</v>
      </c>
      <c r="O40" s="262">
        <v>23.142342578638491</v>
      </c>
      <c r="P40" s="262">
        <v>43.866961749121728</v>
      </c>
      <c r="Q40" s="262">
        <v>46.003541986776547</v>
      </c>
      <c r="R40" s="262">
        <v>46.925510145181342</v>
      </c>
      <c r="S40" s="262">
        <v>44.359783442597838</v>
      </c>
      <c r="T40" s="262">
        <v>44.662584389658463</v>
      </c>
      <c r="U40" s="262">
        <v>43.789519904898462</v>
      </c>
      <c r="V40" s="262">
        <v>40.712367738463527</v>
      </c>
      <c r="W40" s="262">
        <v>46.484516026686741</v>
      </c>
      <c r="X40" s="262">
        <v>44.774226023389438</v>
      </c>
      <c r="Y40" s="262">
        <v>45.55669434382974</v>
      </c>
      <c r="DA40" s="72" t="s">
        <v>288</v>
      </c>
    </row>
    <row r="41" spans="1:105" ht="12" customHeight="1" x14ac:dyDescent="0.25">
      <c r="A41" s="64" t="s">
        <v>28</v>
      </c>
      <c r="B41" s="229">
        <v>2.09012397819172E-2</v>
      </c>
      <c r="C41" s="229">
        <v>1.9776436612411932E-2</v>
      </c>
      <c r="D41" s="229">
        <v>2.04805081523853E-2</v>
      </c>
      <c r="E41" s="229">
        <v>1.9479213222493449E-2</v>
      </c>
      <c r="F41" s="229">
        <v>2.6085067846933211E-2</v>
      </c>
      <c r="G41" s="229">
        <v>2.45001797558549E-2</v>
      </c>
      <c r="H41" s="229">
        <v>2.3171454226046169E-2</v>
      </c>
      <c r="I41" s="229">
        <v>1.297382185136133E-2</v>
      </c>
      <c r="J41" s="229">
        <v>0</v>
      </c>
      <c r="K41" s="229">
        <v>9.2746980677679194E-3</v>
      </c>
      <c r="L41" s="229">
        <v>2.3672939133079149E-2</v>
      </c>
      <c r="M41" s="229">
        <v>1.235533814451154E-2</v>
      </c>
      <c r="N41" s="229">
        <v>0</v>
      </c>
      <c r="O41" s="229">
        <v>5.9492525749353983E-3</v>
      </c>
      <c r="P41" s="229">
        <v>9.1993128810196646E-3</v>
      </c>
      <c r="Q41" s="229">
        <v>8.8039609759462539E-3</v>
      </c>
      <c r="R41" s="229">
        <v>3.0154330353896609E-3</v>
      </c>
      <c r="S41" s="229">
        <v>2.8384226810891271E-3</v>
      </c>
      <c r="T41" s="229">
        <v>0</v>
      </c>
      <c r="U41" s="229">
        <v>0</v>
      </c>
      <c r="V41" s="229">
        <v>0</v>
      </c>
      <c r="W41" s="229">
        <v>4.0018789518566127E-2</v>
      </c>
      <c r="X41" s="229">
        <v>1.6426502275098131E-2</v>
      </c>
      <c r="Y41" s="229">
        <v>5.3832383905723542E-3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3.5948095704928531</v>
      </c>
      <c r="C43" s="229">
        <v>4.4295284952975527</v>
      </c>
      <c r="D43" s="229">
        <v>4.0380886739585744</v>
      </c>
      <c r="E43" s="229">
        <v>5.1009018364437368</v>
      </c>
      <c r="F43" s="229">
        <v>5.2420812727198953</v>
      </c>
      <c r="G43" s="229">
        <v>6.4071311159942699</v>
      </c>
      <c r="H43" s="229">
        <v>6.9917075717996138</v>
      </c>
      <c r="I43" s="229">
        <v>3.5269961946774719</v>
      </c>
      <c r="J43" s="229">
        <v>4.1354809123023788</v>
      </c>
      <c r="K43" s="229">
        <v>2.6318747125862192</v>
      </c>
      <c r="L43" s="229">
        <v>2.583031232525844</v>
      </c>
      <c r="M43" s="229">
        <v>2.9991961153005362</v>
      </c>
      <c r="N43" s="229">
        <v>2.6819389777356282</v>
      </c>
      <c r="O43" s="229">
        <v>3.5021004530999238</v>
      </c>
      <c r="P43" s="229">
        <v>1.8415535561416141</v>
      </c>
      <c r="Q43" s="229">
        <v>1.988869079850176</v>
      </c>
      <c r="R43" s="229">
        <v>2.125029853669441</v>
      </c>
      <c r="S43" s="229">
        <v>2.643071118903217</v>
      </c>
      <c r="T43" s="229">
        <v>2.260010429998804</v>
      </c>
      <c r="U43" s="229">
        <v>0.1413872682579303</v>
      </c>
      <c r="V43" s="229">
        <v>0.16372645094931351</v>
      </c>
      <c r="W43" s="229">
        <v>0.15948235595842061</v>
      </c>
      <c r="X43" s="229">
        <v>9.4302632969764696E-2</v>
      </c>
      <c r="Y43" s="229">
        <v>0.1111292709883953</v>
      </c>
      <c r="DA43" s="73" t="s">
        <v>291</v>
      </c>
    </row>
    <row r="44" spans="1:105" ht="12" customHeight="1" x14ac:dyDescent="0.25">
      <c r="A44" s="64" t="s">
        <v>159</v>
      </c>
      <c r="B44" s="229">
        <v>0.27316497383438187</v>
      </c>
      <c r="C44" s="229">
        <v>0.26555219145837311</v>
      </c>
      <c r="D44" s="229">
        <v>0.23884162000021719</v>
      </c>
      <c r="E44" s="229">
        <v>0.32765294465507272</v>
      </c>
      <c r="F44" s="229">
        <v>0.15815691992720449</v>
      </c>
      <c r="G44" s="229">
        <v>0.220485635320706</v>
      </c>
      <c r="H44" s="229">
        <v>0.2294343303109343</v>
      </c>
      <c r="I44" s="229">
        <v>0.13560986802220021</v>
      </c>
      <c r="J44" s="229">
        <v>0.18295684525586481</v>
      </c>
      <c r="K44" s="229">
        <v>8.7090755180669055E-2</v>
      </c>
      <c r="L44" s="229">
        <v>0.2052814565578395</v>
      </c>
      <c r="M44" s="229">
        <v>9.2483726362802804E-2</v>
      </c>
      <c r="N44" s="229">
        <v>0.1065642193975731</v>
      </c>
      <c r="O44" s="229">
        <v>0.10761914647488791</v>
      </c>
      <c r="P44" s="229">
        <v>5.7883864260669479E-2</v>
      </c>
      <c r="Q44" s="229">
        <v>5.9665440495787439E-2</v>
      </c>
      <c r="R44" s="229">
        <v>4.0653026025541932E-2</v>
      </c>
      <c r="S44" s="229">
        <v>7.0368363125846753E-2</v>
      </c>
      <c r="T44" s="229">
        <v>4.6041810020761881E-2</v>
      </c>
      <c r="U44" s="229">
        <v>0.16938388937685001</v>
      </c>
      <c r="V44" s="229">
        <v>4.9041248589900978E-2</v>
      </c>
      <c r="W44" s="229">
        <v>2.389218162277245E-2</v>
      </c>
      <c r="X44" s="229">
        <v>1.6954144232674061E-2</v>
      </c>
      <c r="Y44" s="229">
        <v>1.6636100622633342E-2</v>
      </c>
      <c r="DA44" s="73" t="s">
        <v>292</v>
      </c>
    </row>
    <row r="45" spans="1:105" ht="12" customHeight="1" x14ac:dyDescent="0.25">
      <c r="A45" s="64" t="s">
        <v>32</v>
      </c>
      <c r="B45" s="229">
        <v>0.41134054406124382</v>
      </c>
      <c r="C45" s="229">
        <v>0.48251986614832321</v>
      </c>
      <c r="D45" s="229">
        <v>0.67496038422377425</v>
      </c>
      <c r="E45" s="229">
        <v>0.58931267983903435</v>
      </c>
      <c r="F45" s="229">
        <v>0.67674601921090149</v>
      </c>
      <c r="G45" s="229">
        <v>0.61223502405965058</v>
      </c>
      <c r="H45" s="229">
        <v>0.67515155872498067</v>
      </c>
      <c r="I45" s="229">
        <v>0.26268057375705223</v>
      </c>
      <c r="J45" s="229">
        <v>0.22600365027295741</v>
      </c>
      <c r="K45" s="229">
        <v>0.1350286851905457</v>
      </c>
      <c r="L45" s="229">
        <v>0.15728471432756869</v>
      </c>
      <c r="M45" s="229">
        <v>0.16015169048993949</v>
      </c>
      <c r="N45" s="229">
        <v>8.2640000168971273E-2</v>
      </c>
      <c r="O45" s="229">
        <v>7.0766283064201907E-2</v>
      </c>
      <c r="P45" s="229">
        <v>3.6496401284677703E-2</v>
      </c>
      <c r="Q45" s="229">
        <v>2.8213880744497509E-2</v>
      </c>
      <c r="R45" s="229">
        <v>7.2514768105011651E-3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1.4019867376446551</v>
      </c>
      <c r="C47" s="229">
        <v>1.507151313567374</v>
      </c>
      <c r="D47" s="229">
        <v>1.355747070181222</v>
      </c>
      <c r="E47" s="229">
        <v>1.353787257418698</v>
      </c>
      <c r="F47" s="229">
        <v>1.380969347956631</v>
      </c>
      <c r="G47" s="229">
        <v>1.2718949695784689</v>
      </c>
      <c r="H47" s="229">
        <v>1.216839335051064</v>
      </c>
      <c r="I47" s="229">
        <v>0.65693084789389478</v>
      </c>
      <c r="J47" s="229">
        <v>0.61998778592145265</v>
      </c>
      <c r="K47" s="229">
        <v>0.34345482717989462</v>
      </c>
      <c r="L47" s="229">
        <v>0.5031706503704545</v>
      </c>
      <c r="M47" s="229">
        <v>0.57022628863455294</v>
      </c>
      <c r="N47" s="229">
        <v>0.31043954753216713</v>
      </c>
      <c r="O47" s="229">
        <v>0.38478269070074061</v>
      </c>
      <c r="P47" s="229">
        <v>0.21565772468904981</v>
      </c>
      <c r="Q47" s="229">
        <v>0.20879937402955109</v>
      </c>
      <c r="R47" s="229">
        <v>0.22992404980494369</v>
      </c>
      <c r="S47" s="229">
        <v>0.220583311177066</v>
      </c>
      <c r="T47" s="229">
        <v>0.34553463154451569</v>
      </c>
      <c r="U47" s="229">
        <v>0.99525439740218957</v>
      </c>
      <c r="V47" s="229">
        <v>1.172197198856036</v>
      </c>
      <c r="W47" s="229">
        <v>1.2181802864934561</v>
      </c>
      <c r="X47" s="229">
        <v>0.8718808815400424</v>
      </c>
      <c r="Y47" s="229">
        <v>0.85175936252183948</v>
      </c>
      <c r="DA47" s="73" t="s">
        <v>295</v>
      </c>
    </row>
    <row r="48" spans="1:105" ht="12" customHeight="1" x14ac:dyDescent="0.25">
      <c r="A48" s="64" t="s">
        <v>36</v>
      </c>
      <c r="B48" s="229">
        <v>6.490614193765448</v>
      </c>
      <c r="C48" s="229">
        <v>5.4927629956444406</v>
      </c>
      <c r="D48" s="229">
        <v>6.4662287887568786</v>
      </c>
      <c r="E48" s="229">
        <v>4.3803516214633644</v>
      </c>
      <c r="F48" s="229">
        <v>4.6257056390424696</v>
      </c>
      <c r="G48" s="229">
        <v>4.1748144692067246</v>
      </c>
      <c r="H48" s="229">
        <v>3.571459486657246</v>
      </c>
      <c r="I48" s="229">
        <v>1.909210296797005</v>
      </c>
      <c r="J48" s="229">
        <v>1.6186251788345201</v>
      </c>
      <c r="K48" s="229">
        <v>0.85544577792146081</v>
      </c>
      <c r="L48" s="229">
        <v>2.322626777911768</v>
      </c>
      <c r="M48" s="229">
        <v>1.885490572564914</v>
      </c>
      <c r="N48" s="229">
        <v>0.81721026399671659</v>
      </c>
      <c r="O48" s="229">
        <v>0.97291102689643616</v>
      </c>
      <c r="P48" s="229">
        <v>0.51145887126503642</v>
      </c>
      <c r="Q48" s="229">
        <v>0.51065375001949898</v>
      </c>
      <c r="R48" s="229">
        <v>0.55291576934329956</v>
      </c>
      <c r="S48" s="229">
        <v>0.41576586393210918</v>
      </c>
      <c r="T48" s="229">
        <v>0.72964453379183192</v>
      </c>
      <c r="U48" s="229">
        <v>1.137326683921364</v>
      </c>
      <c r="V48" s="229">
        <v>1.1350961894858009</v>
      </c>
      <c r="W48" s="229">
        <v>1.2532316166070241</v>
      </c>
      <c r="X48" s="229">
        <v>0.91027723442797914</v>
      </c>
      <c r="Y48" s="229">
        <v>0.86696149637487951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8.4271493702779005E-3</v>
      </c>
      <c r="H49" s="229">
        <v>8.3351628049011459E-3</v>
      </c>
      <c r="I49" s="229">
        <v>8.4777793027334333E-3</v>
      </c>
      <c r="J49" s="229">
        <v>8.531531716792766E-3</v>
      </c>
      <c r="K49" s="229">
        <v>8.6402101818258605E-3</v>
      </c>
      <c r="L49" s="229">
        <v>8.3850385018326146E-3</v>
      </c>
      <c r="M49" s="229">
        <v>8.3581996693981361E-3</v>
      </c>
      <c r="N49" s="229">
        <v>8.0725726636822741E-3</v>
      </c>
      <c r="O49" s="229">
        <v>8.263125620705249E-3</v>
      </c>
      <c r="P49" s="229">
        <v>8.4390894419184587E-3</v>
      </c>
      <c r="Q49" s="229">
        <v>8.3999977140370736E-3</v>
      </c>
      <c r="R49" s="229">
        <v>8.4646368534970744E-3</v>
      </c>
      <c r="S49" s="229">
        <v>1.7614444494569871E-2</v>
      </c>
      <c r="T49" s="229">
        <v>9.0271602744327641E-3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16.366749115879699</v>
      </c>
      <c r="J50" s="229">
        <v>14.757561531676609</v>
      </c>
      <c r="K50" s="229">
        <v>19.071165940599709</v>
      </c>
      <c r="L50" s="229">
        <v>19.770576684219339</v>
      </c>
      <c r="M50" s="229">
        <v>18.298090343345319</v>
      </c>
      <c r="N50" s="229">
        <v>19.864995549517069</v>
      </c>
      <c r="O50" s="229">
        <v>18.089950600206659</v>
      </c>
      <c r="P50" s="229">
        <v>41.186272929157752</v>
      </c>
      <c r="Q50" s="229">
        <v>43.190136502947063</v>
      </c>
      <c r="R50" s="229">
        <v>43.958255899638729</v>
      </c>
      <c r="S50" s="229">
        <v>40.989541918283948</v>
      </c>
      <c r="T50" s="229">
        <v>41.272325824028123</v>
      </c>
      <c r="U50" s="229">
        <v>41.346167665940122</v>
      </c>
      <c r="V50" s="229">
        <v>38.192306650582481</v>
      </c>
      <c r="W50" s="229">
        <v>43.789710796486503</v>
      </c>
      <c r="X50" s="229">
        <v>42.864384627943878</v>
      </c>
      <c r="Y50" s="229">
        <v>43.704824874931418</v>
      </c>
      <c r="DA50" s="73" t="s">
        <v>298</v>
      </c>
    </row>
    <row r="51" spans="1:105" ht="12" customHeight="1" x14ac:dyDescent="0.25">
      <c r="A51" s="61" t="s">
        <v>207</v>
      </c>
      <c r="B51" s="263">
        <v>20.1888648818435</v>
      </c>
      <c r="C51" s="263">
        <v>22.12647954650398</v>
      </c>
      <c r="D51" s="263">
        <v>22.324592714222931</v>
      </c>
      <c r="E51" s="263">
        <v>20.775182918043551</v>
      </c>
      <c r="F51" s="263">
        <v>21.31612139094916</v>
      </c>
      <c r="G51" s="263">
        <v>21.476726729046689</v>
      </c>
      <c r="H51" s="263">
        <v>21.911265320621279</v>
      </c>
      <c r="I51" s="263">
        <v>21.683761233117561</v>
      </c>
      <c r="J51" s="263">
        <v>20.180698709140529</v>
      </c>
      <c r="K51" s="263">
        <v>16.67158943756737</v>
      </c>
      <c r="L51" s="263">
        <v>20.412714993347329</v>
      </c>
      <c r="M51" s="263">
        <v>21.616315035184531</v>
      </c>
      <c r="N51" s="263">
        <v>18.516811529090401</v>
      </c>
      <c r="O51" s="263">
        <v>23.21661584516108</v>
      </c>
      <c r="P51" s="263">
        <v>24.931699901689338</v>
      </c>
      <c r="Q51" s="263">
        <v>26.936668380785111</v>
      </c>
      <c r="R51" s="263">
        <v>27.556731943296722</v>
      </c>
      <c r="S51" s="263">
        <v>26.634624916911271</v>
      </c>
      <c r="T51" s="263">
        <v>28.82431772237987</v>
      </c>
      <c r="U51" s="263">
        <v>31.564292722748771</v>
      </c>
      <c r="V51" s="263">
        <v>32.243280738352297</v>
      </c>
      <c r="W51" s="263">
        <v>36.602613651665713</v>
      </c>
      <c r="X51" s="263">
        <v>27.83066983110184</v>
      </c>
      <c r="Y51" s="263">
        <v>26.742911312686289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58.116622428689944</v>
      </c>
      <c r="C54" s="223">
        <v>52.588475426226289</v>
      </c>
      <c r="D54" s="223">
        <v>57.369316609258242</v>
      </c>
      <c r="E54" s="223">
        <v>75.751555010272327</v>
      </c>
      <c r="F54" s="223">
        <v>87.034261532645829</v>
      </c>
      <c r="G54" s="223">
        <v>84.494237662886249</v>
      </c>
      <c r="H54" s="223">
        <v>92.372265035113486</v>
      </c>
      <c r="I54" s="223">
        <v>81.593516759330484</v>
      </c>
      <c r="J54" s="223">
        <v>75.851770251309645</v>
      </c>
      <c r="K54" s="223">
        <v>56.930904753465818</v>
      </c>
      <c r="L54" s="223">
        <v>86.270478949990377</v>
      </c>
      <c r="M54" s="223">
        <v>87.335539174556772</v>
      </c>
      <c r="N54" s="223">
        <v>94.56814919997656</v>
      </c>
      <c r="O54" s="223">
        <v>93.556128881411226</v>
      </c>
      <c r="P54" s="223">
        <v>90.48233648286994</v>
      </c>
      <c r="Q54" s="223">
        <v>98.869178386711781</v>
      </c>
      <c r="R54" s="223">
        <v>96.651098322674841</v>
      </c>
      <c r="S54" s="223">
        <v>90.513833342026885</v>
      </c>
      <c r="T54" s="223">
        <v>96.223254415700836</v>
      </c>
      <c r="U54" s="223">
        <v>94.808253582449481</v>
      </c>
      <c r="V54" s="223">
        <v>88.68602669026258</v>
      </c>
      <c r="W54" s="223">
        <v>102.3283266195525</v>
      </c>
      <c r="X54" s="223">
        <v>134.19328410030889</v>
      </c>
      <c r="Y54" s="223">
        <v>111.7201588592155</v>
      </c>
      <c r="DA54" s="89" t="s">
        <v>300</v>
      </c>
    </row>
    <row r="55" spans="1:105" ht="12" customHeight="1" x14ac:dyDescent="0.25">
      <c r="A55" s="55" t="s">
        <v>91</v>
      </c>
      <c r="B55" s="259">
        <v>0.1290336544281607</v>
      </c>
      <c r="C55" s="259">
        <v>0.11839521000168041</v>
      </c>
      <c r="D55" s="259">
        <v>0.12817251885933581</v>
      </c>
      <c r="E55" s="259">
        <v>0.16966512830260561</v>
      </c>
      <c r="F55" s="259">
        <v>0.19439484142679189</v>
      </c>
      <c r="G55" s="259">
        <v>0.18873562631534499</v>
      </c>
      <c r="H55" s="259">
        <v>0.20707554893353511</v>
      </c>
      <c r="I55" s="259">
        <v>0.17828416077809009</v>
      </c>
      <c r="J55" s="259">
        <v>0.16594220634500989</v>
      </c>
      <c r="K55" s="259">
        <v>0.1227323296798454</v>
      </c>
      <c r="L55" s="259">
        <v>0.18484792576709791</v>
      </c>
      <c r="M55" s="259">
        <v>0.18931315537876819</v>
      </c>
      <c r="N55" s="259">
        <v>0.20628497550229999</v>
      </c>
      <c r="O55" s="259">
        <v>0.20765800433064349</v>
      </c>
      <c r="P55" s="259">
        <v>0.19315654099214441</v>
      </c>
      <c r="Q55" s="259">
        <v>0.21146889732274321</v>
      </c>
      <c r="R55" s="259">
        <v>0.2067272605599757</v>
      </c>
      <c r="S55" s="259">
        <v>0.1947863338212763</v>
      </c>
      <c r="T55" s="259">
        <v>0.20676620903550821</v>
      </c>
      <c r="U55" s="259">
        <v>0.2067784546202461</v>
      </c>
      <c r="V55" s="259">
        <v>0.19555799776646729</v>
      </c>
      <c r="W55" s="259">
        <v>0.22350007235107061</v>
      </c>
      <c r="X55" s="259">
        <v>0.28163901987752149</v>
      </c>
      <c r="Y55" s="259">
        <v>0.23555950439126491</v>
      </c>
      <c r="DA55" s="67" t="s">
        <v>301</v>
      </c>
    </row>
    <row r="56" spans="1:105" ht="12" customHeight="1" x14ac:dyDescent="0.25">
      <c r="A56" s="173" t="s">
        <v>92</v>
      </c>
      <c r="B56" s="224">
        <v>2.4741648981757521E-2</v>
      </c>
      <c r="C56" s="224">
        <v>2.2701772959657779E-2</v>
      </c>
      <c r="D56" s="224">
        <v>2.4576529935381671E-2</v>
      </c>
      <c r="E56" s="224">
        <v>3.2532559567589707E-2</v>
      </c>
      <c r="F56" s="224">
        <v>3.7274375834436817E-2</v>
      </c>
      <c r="G56" s="224">
        <v>3.6189245645571008E-2</v>
      </c>
      <c r="H56" s="224">
        <v>3.9705847029781839E-2</v>
      </c>
      <c r="I56" s="224">
        <v>3.4185222022325761E-2</v>
      </c>
      <c r="J56" s="224">
        <v>3.1818705273765971E-2</v>
      </c>
      <c r="K56" s="224">
        <v>2.3533397028158261E-2</v>
      </c>
      <c r="L56" s="224">
        <v>3.5443795764784507E-2</v>
      </c>
      <c r="M56" s="224">
        <v>3.6299984362747603E-2</v>
      </c>
      <c r="N56" s="224">
        <v>3.9554257970194219E-2</v>
      </c>
      <c r="O56" s="224">
        <v>3.9817530350281828E-2</v>
      </c>
      <c r="P56" s="224">
        <v>3.7036937045124188E-2</v>
      </c>
      <c r="Q56" s="224">
        <v>4.0548252712098429E-2</v>
      </c>
      <c r="R56" s="224">
        <v>3.9639064230199673E-2</v>
      </c>
      <c r="S56" s="224">
        <v>3.7349442819451593E-2</v>
      </c>
      <c r="T56" s="224">
        <v>3.9745521929565188E-2</v>
      </c>
      <c r="U56" s="224">
        <v>3.9648880471356077E-2</v>
      </c>
      <c r="V56" s="224">
        <v>3.7497406066314631E-2</v>
      </c>
      <c r="W56" s="224">
        <v>4.3141408702366588E-2</v>
      </c>
      <c r="X56" s="224">
        <v>5.5366507163602793E-2</v>
      </c>
      <c r="Y56" s="224">
        <v>4.6027557225998383E-2</v>
      </c>
      <c r="DA56" s="177" t="s">
        <v>302</v>
      </c>
    </row>
    <row r="57" spans="1:105" ht="12" customHeight="1" x14ac:dyDescent="0.25">
      <c r="A57" s="173" t="s">
        <v>93</v>
      </c>
      <c r="B57" s="224">
        <v>3.4226506716365721</v>
      </c>
      <c r="C57" s="224">
        <v>3.1404632134666302</v>
      </c>
      <c r="D57" s="224">
        <v>3.3998088305210099</v>
      </c>
      <c r="E57" s="224">
        <v>4.5004109037423632</v>
      </c>
      <c r="F57" s="224">
        <v>5.1563728666037631</v>
      </c>
      <c r="G57" s="224">
        <v>5.0062607389734231</v>
      </c>
      <c r="H57" s="224">
        <v>5.4927318750897651</v>
      </c>
      <c r="I57" s="224">
        <v>4.7290329436420269</v>
      </c>
      <c r="J57" s="224">
        <v>4.4016594470384094</v>
      </c>
      <c r="K57" s="224">
        <v>3.2555064217305971</v>
      </c>
      <c r="L57" s="224">
        <v>4.903138488026185</v>
      </c>
      <c r="M57" s="224">
        <v>5.0215798450281568</v>
      </c>
      <c r="N57" s="224">
        <v>5.4717617127132421</v>
      </c>
      <c r="O57" s="224">
        <v>5.5081816534049342</v>
      </c>
      <c r="P57" s="224">
        <v>5.1235266309986676</v>
      </c>
      <c r="Q57" s="224">
        <v>5.6092665642892294</v>
      </c>
      <c r="R57" s="224">
        <v>5.4834934369398951</v>
      </c>
      <c r="S57" s="224">
        <v>5.1667573024539379</v>
      </c>
      <c r="T57" s="224">
        <v>5.4659938492642359</v>
      </c>
      <c r="U57" s="224">
        <v>5.4848513724765171</v>
      </c>
      <c r="V57" s="224">
        <v>5.1872258858788634</v>
      </c>
      <c r="W57" s="224">
        <v>5.908665553744255</v>
      </c>
      <c r="X57" s="224">
        <v>7.4238356328024873</v>
      </c>
      <c r="Y57" s="224">
        <v>6.193108104334998</v>
      </c>
      <c r="DA57" s="177" t="s">
        <v>303</v>
      </c>
    </row>
    <row r="58" spans="1:105" ht="12" customHeight="1" x14ac:dyDescent="0.25">
      <c r="A58" s="173" t="s">
        <v>94</v>
      </c>
      <c r="B58" s="224">
        <v>5.9012656935122053E-2</v>
      </c>
      <c r="C58" s="224">
        <v>5.414723733551853E-2</v>
      </c>
      <c r="D58" s="224">
        <v>5.8618822488419771E-2</v>
      </c>
      <c r="E58" s="224">
        <v>7.7595182859441669E-2</v>
      </c>
      <c r="F58" s="224">
        <v>8.8905147559496661E-2</v>
      </c>
      <c r="G58" s="224">
        <v>8.6316944339384014E-2</v>
      </c>
      <c r="H58" s="224">
        <v>9.470458217294235E-2</v>
      </c>
      <c r="I58" s="224">
        <v>8.153703825245949E-2</v>
      </c>
      <c r="J58" s="224">
        <v>7.5892530034072411E-2</v>
      </c>
      <c r="K58" s="224">
        <v>5.6130789276199342E-2</v>
      </c>
      <c r="L58" s="224">
        <v>8.4538931155638E-2</v>
      </c>
      <c r="M58" s="224">
        <v>8.6581073295824804E-2</v>
      </c>
      <c r="N58" s="224">
        <v>9.4343018835949005E-2</v>
      </c>
      <c r="O58" s="224">
        <v>9.4970964154309112E-2</v>
      </c>
      <c r="P58" s="224">
        <v>8.8338819348021042E-2</v>
      </c>
      <c r="Q58" s="224">
        <v>9.6713849929000145E-2</v>
      </c>
      <c r="R58" s="224">
        <v>9.4545294873869576E-2</v>
      </c>
      <c r="S58" s="224">
        <v>8.9084193921244753E-2</v>
      </c>
      <c r="T58" s="224">
        <v>9.479921294114925E-2</v>
      </c>
      <c r="U58" s="224">
        <v>9.4568708126243489E-2</v>
      </c>
      <c r="V58" s="224">
        <v>8.9437109134477791E-2</v>
      </c>
      <c r="W58" s="224">
        <v>0.1028989277686294</v>
      </c>
      <c r="X58" s="224">
        <v>0.13235268680723569</v>
      </c>
      <c r="Y58" s="224">
        <v>0.109782838085782</v>
      </c>
      <c r="DA58" s="177" t="s">
        <v>304</v>
      </c>
    </row>
    <row r="59" spans="1:105" ht="12" customHeight="1" x14ac:dyDescent="0.25">
      <c r="A59" s="56" t="s">
        <v>95</v>
      </c>
      <c r="B59" s="260">
        <v>0.14422249410608759</v>
      </c>
      <c r="C59" s="260">
        <v>0.13152960474258449</v>
      </c>
      <c r="D59" s="260">
        <v>0.14355174286171909</v>
      </c>
      <c r="E59" s="260">
        <v>0.19026262735764041</v>
      </c>
      <c r="F59" s="260">
        <v>0.21866455621405481</v>
      </c>
      <c r="G59" s="260">
        <v>0.21244390254070439</v>
      </c>
      <c r="H59" s="260">
        <v>0.2332950103218934</v>
      </c>
      <c r="I59" s="260">
        <v>0.2006536032783782</v>
      </c>
      <c r="J59" s="260">
        <v>0.18657761638883019</v>
      </c>
      <c r="K59" s="260">
        <v>0.13832404967506221</v>
      </c>
      <c r="L59" s="260">
        <v>0.20944897257253309</v>
      </c>
      <c r="M59" s="260">
        <v>0.2139743762647219</v>
      </c>
      <c r="N59" s="260">
        <v>0.23109462851552889</v>
      </c>
      <c r="O59" s="260">
        <v>0.23331348632876631</v>
      </c>
      <c r="P59" s="260">
        <v>0.21643648813411609</v>
      </c>
      <c r="Q59" s="260">
        <v>0.23760993070827641</v>
      </c>
      <c r="R59" s="260">
        <v>0.23169190564003669</v>
      </c>
      <c r="S59" s="260">
        <v>0.21753538246858509</v>
      </c>
      <c r="T59" s="260">
        <v>0.23043337788434151</v>
      </c>
      <c r="U59" s="260">
        <v>0.22164661402373911</v>
      </c>
      <c r="V59" s="260">
        <v>0.20843951765794069</v>
      </c>
      <c r="W59" s="260">
        <v>0.24063942701792521</v>
      </c>
      <c r="X59" s="260">
        <v>0.3125636040828571</v>
      </c>
      <c r="Y59" s="260">
        <v>0.25701549591864697</v>
      </c>
      <c r="DA59" s="68" t="s">
        <v>305</v>
      </c>
    </row>
    <row r="60" spans="1:105" ht="12" customHeight="1" x14ac:dyDescent="0.25">
      <c r="A60" s="37" t="s">
        <v>159</v>
      </c>
      <c r="B60" s="226">
        <v>3.9289922729229673E-3</v>
      </c>
      <c r="C60" s="226">
        <v>2.83083246284015E-3</v>
      </c>
      <c r="D60" s="226">
        <v>3.10622015802672E-3</v>
      </c>
      <c r="E60" s="226">
        <v>4.9006168731367357E-3</v>
      </c>
      <c r="F60" s="226">
        <v>2.7104564663307591E-3</v>
      </c>
      <c r="G60" s="226">
        <v>3.5672854547180431E-3</v>
      </c>
      <c r="H60" s="226">
        <v>3.7944808914842868E-3</v>
      </c>
      <c r="I60" s="226">
        <v>3.5906839198592481E-3</v>
      </c>
      <c r="J60" s="226">
        <v>4.4795710376430127E-3</v>
      </c>
      <c r="K60" s="226">
        <v>2.5557649135951261E-3</v>
      </c>
      <c r="L60" s="226">
        <v>7.7351212603599144E-3</v>
      </c>
      <c r="M60" s="226">
        <v>2.8416083713334408E-3</v>
      </c>
      <c r="N60" s="226">
        <v>4.6301583212232838E-3</v>
      </c>
      <c r="O60" s="226">
        <v>2.9191996299753999E-3</v>
      </c>
      <c r="P60" s="226">
        <v>2.7247566180654691E-3</v>
      </c>
      <c r="Q60" s="226">
        <v>2.7549150240925432E-3</v>
      </c>
      <c r="R60" s="226">
        <v>1.7635187447159939E-3</v>
      </c>
      <c r="S60" s="226">
        <v>2.6533879045250951E-3</v>
      </c>
      <c r="T60" s="226">
        <v>1.7466849840746721E-3</v>
      </c>
      <c r="U60" s="226">
        <v>5.428049348635622E-3</v>
      </c>
      <c r="V60" s="226">
        <v>1.2814316468396821E-3</v>
      </c>
      <c r="W60" s="226">
        <v>6.744461943371489E-4</v>
      </c>
      <c r="X60" s="226">
        <v>9.9650221883218655E-4</v>
      </c>
      <c r="Y60" s="226">
        <v>8.8668612359582588E-4</v>
      </c>
      <c r="DA60" s="69" t="s">
        <v>306</v>
      </c>
    </row>
    <row r="61" spans="1:105" ht="12" customHeight="1" x14ac:dyDescent="0.25">
      <c r="A61" s="37" t="s">
        <v>35</v>
      </c>
      <c r="B61" s="226">
        <v>2.1103368417256751E-2</v>
      </c>
      <c r="C61" s="226">
        <v>1.6814069820050209E-2</v>
      </c>
      <c r="D61" s="226">
        <v>1.845238947496022E-2</v>
      </c>
      <c r="E61" s="226">
        <v>2.1190383187994301E-2</v>
      </c>
      <c r="F61" s="226">
        <v>2.4767945841574612E-2</v>
      </c>
      <c r="G61" s="226">
        <v>2.153577597924055E-2</v>
      </c>
      <c r="H61" s="226">
        <v>2.1060996734158739E-2</v>
      </c>
      <c r="I61" s="226">
        <v>1.8203598657003581E-2</v>
      </c>
      <c r="J61" s="226">
        <v>1.588629457706562E-2</v>
      </c>
      <c r="K61" s="226">
        <v>1.054800154005657E-2</v>
      </c>
      <c r="L61" s="226">
        <v>1.9841953130574821E-2</v>
      </c>
      <c r="M61" s="226">
        <v>1.833571506157303E-2</v>
      </c>
      <c r="N61" s="226">
        <v>1.4116049989378741E-2</v>
      </c>
      <c r="O61" s="226">
        <v>1.092298888641133E-2</v>
      </c>
      <c r="P61" s="226">
        <v>1.0623972334761381E-2</v>
      </c>
      <c r="Q61" s="226">
        <v>1.008942139457056E-2</v>
      </c>
      <c r="R61" s="226">
        <v>1.043814475088828E-2</v>
      </c>
      <c r="S61" s="226">
        <v>8.7045767818100563E-3</v>
      </c>
      <c r="T61" s="226">
        <v>1.371846413688114E-2</v>
      </c>
      <c r="U61" s="226">
        <v>3.3377784333819542E-2</v>
      </c>
      <c r="V61" s="226">
        <v>3.2054301559776122E-2</v>
      </c>
      <c r="W61" s="226">
        <v>3.5987757111108229E-2</v>
      </c>
      <c r="X61" s="226">
        <v>5.3630428110820492E-2</v>
      </c>
      <c r="Y61" s="226">
        <v>4.7510215685047867E-2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0.1191901334159078</v>
      </c>
      <c r="C64" s="226">
        <v>0.1118847024596941</v>
      </c>
      <c r="D64" s="226">
        <v>0.1219931332287322</v>
      </c>
      <c r="E64" s="226">
        <v>0.16417162729650939</v>
      </c>
      <c r="F64" s="226">
        <v>0.1911861539061494</v>
      </c>
      <c r="G64" s="226">
        <v>0.18734084110674579</v>
      </c>
      <c r="H64" s="226">
        <v>0.2084395326962504</v>
      </c>
      <c r="I64" s="226">
        <v>0.17885932070151539</v>
      </c>
      <c r="J64" s="226">
        <v>0.16621175077412151</v>
      </c>
      <c r="K64" s="226">
        <v>0.12522028322141049</v>
      </c>
      <c r="L64" s="226">
        <v>0.18187189818159841</v>
      </c>
      <c r="M64" s="226">
        <v>0.19279705283181539</v>
      </c>
      <c r="N64" s="226">
        <v>0.21234842020492689</v>
      </c>
      <c r="O64" s="226">
        <v>0.21947129781237959</v>
      </c>
      <c r="P64" s="226">
        <v>0.2030877591812893</v>
      </c>
      <c r="Q64" s="226">
        <v>0.22476559428961321</v>
      </c>
      <c r="R64" s="226">
        <v>0.21949024214443241</v>
      </c>
      <c r="S64" s="226">
        <v>0.20617741778224991</v>
      </c>
      <c r="T64" s="226">
        <v>0.21496822876338559</v>
      </c>
      <c r="U64" s="226">
        <v>0.1828407803412839</v>
      </c>
      <c r="V64" s="226">
        <v>0.17510378445132491</v>
      </c>
      <c r="W64" s="226">
        <v>0.20397722371247981</v>
      </c>
      <c r="X64" s="226">
        <v>0.25793667375320439</v>
      </c>
      <c r="Y64" s="226">
        <v>0.2086185941100033</v>
      </c>
      <c r="DA64" s="69" t="s">
        <v>310</v>
      </c>
    </row>
    <row r="65" spans="1:105" ht="12" customHeight="1" x14ac:dyDescent="0.25">
      <c r="A65" s="57" t="s">
        <v>220</v>
      </c>
      <c r="B65" s="261">
        <v>4.8404855348364624</v>
      </c>
      <c r="C65" s="261">
        <v>3.990611601056111</v>
      </c>
      <c r="D65" s="261">
        <v>4.6177457039700407</v>
      </c>
      <c r="E65" s="261">
        <v>5.7037333441075591</v>
      </c>
      <c r="F65" s="261">
        <v>6.677832370162843</v>
      </c>
      <c r="G65" s="261">
        <v>6.2437941938553418</v>
      </c>
      <c r="H65" s="261">
        <v>6.5555037508878504</v>
      </c>
      <c r="I65" s="261">
        <v>5.64349177883126</v>
      </c>
      <c r="J65" s="261">
        <v>5.0614716188264577</v>
      </c>
      <c r="K65" s="261">
        <v>3.647034391691331</v>
      </c>
      <c r="L65" s="261">
        <v>6.475219403428202</v>
      </c>
      <c r="M65" s="261">
        <v>6.1416051897344994</v>
      </c>
      <c r="N65" s="261">
        <v>5.3457310670720783</v>
      </c>
      <c r="O65" s="261">
        <v>4.9651535024577793</v>
      </c>
      <c r="P65" s="261">
        <v>4.5959815314465873</v>
      </c>
      <c r="Q65" s="261">
        <v>4.8521005530014953</v>
      </c>
      <c r="R65" s="261">
        <v>4.7691523137757539</v>
      </c>
      <c r="S65" s="261">
        <v>4.1343580849412378</v>
      </c>
      <c r="T65" s="261">
        <v>5.0548188867812192</v>
      </c>
      <c r="U65" s="261">
        <v>6.0423380878476287</v>
      </c>
      <c r="V65" s="261">
        <v>5.5762611411838154</v>
      </c>
      <c r="W65" s="261">
        <v>6.4371660764520247</v>
      </c>
      <c r="X65" s="261">
        <v>9.0228132725126162</v>
      </c>
      <c r="Y65" s="261">
        <v>7.4581763408339778</v>
      </c>
      <c r="DA65" s="70" t="s">
        <v>311</v>
      </c>
    </row>
    <row r="66" spans="1:105" ht="12" customHeight="1" x14ac:dyDescent="0.25">
      <c r="A66" s="18" t="s">
        <v>28</v>
      </c>
      <c r="B66" s="230">
        <v>1.287926350722321E-2</v>
      </c>
      <c r="C66" s="230">
        <v>1.111101982266678E-2</v>
      </c>
      <c r="D66" s="230">
        <v>1.174731887849704E-2</v>
      </c>
      <c r="E66" s="230">
        <v>1.8444258423277571E-2</v>
      </c>
      <c r="F66" s="230">
        <v>2.733289380123536E-2</v>
      </c>
      <c r="G66" s="230">
        <v>2.646828111076371E-2</v>
      </c>
      <c r="H66" s="230">
        <v>2.906630730394525E-2</v>
      </c>
      <c r="I66" s="230">
        <v>2.709551567083588E-2</v>
      </c>
      <c r="J66" s="230">
        <v>0</v>
      </c>
      <c r="K66" s="230">
        <v>2.6419074787396409E-2</v>
      </c>
      <c r="L66" s="230">
        <v>5.3997467628483863E-2</v>
      </c>
      <c r="M66" s="230">
        <v>3.0465569082769459E-2</v>
      </c>
      <c r="N66" s="230">
        <v>0</v>
      </c>
      <c r="O66" s="230">
        <v>2.1675830080468649E-2</v>
      </c>
      <c r="P66" s="230">
        <v>5.7520147440069717E-2</v>
      </c>
      <c r="Q66" s="230">
        <v>5.9429771019342853E-2</v>
      </c>
      <c r="R66" s="230">
        <v>1.9117916012027409E-2</v>
      </c>
      <c r="S66" s="230">
        <v>1.9298518317614779E-2</v>
      </c>
      <c r="T66" s="230">
        <v>0</v>
      </c>
      <c r="U66" s="230">
        <v>0</v>
      </c>
      <c r="V66" s="230">
        <v>0</v>
      </c>
      <c r="W66" s="230">
        <v>0.1067350158564684</v>
      </c>
      <c r="X66" s="230">
        <v>8.5793012199691682E-2</v>
      </c>
      <c r="Y66" s="230">
        <v>2.4240158249574501E-2</v>
      </c>
      <c r="DA66" s="71" t="s">
        <v>312</v>
      </c>
    </row>
    <row r="67" spans="1:105" ht="12" customHeight="1" x14ac:dyDescent="0.25">
      <c r="A67" s="18" t="s">
        <v>32</v>
      </c>
      <c r="B67" s="230">
        <v>0.25403543495952469</v>
      </c>
      <c r="C67" s="230">
        <v>0.2717032791179198</v>
      </c>
      <c r="D67" s="230">
        <v>0.38801642815832821</v>
      </c>
      <c r="E67" s="230">
        <v>0.55925435283858693</v>
      </c>
      <c r="F67" s="230">
        <v>0.71071119020894102</v>
      </c>
      <c r="G67" s="230">
        <v>0.66290064061585452</v>
      </c>
      <c r="H67" s="230">
        <v>0.84881226271774379</v>
      </c>
      <c r="I67" s="230">
        <v>0.54983356376026371</v>
      </c>
      <c r="J67" s="230">
        <v>0.48873514553815428</v>
      </c>
      <c r="K67" s="230">
        <v>0.38549403575754371</v>
      </c>
      <c r="L67" s="230">
        <v>0.35956840992603711</v>
      </c>
      <c r="M67" s="230">
        <v>0.39578559790138429</v>
      </c>
      <c r="N67" s="230">
        <v>0.38492600708205682</v>
      </c>
      <c r="O67" s="230">
        <v>0.25841249918132109</v>
      </c>
      <c r="P67" s="230">
        <v>0.22871173266890699</v>
      </c>
      <c r="Q67" s="230">
        <v>0.19088094428604691</v>
      </c>
      <c r="R67" s="230">
        <v>4.6077735112735572E-2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0.85743268047688814</v>
      </c>
      <c r="C68" s="230">
        <v>0.84042678041323182</v>
      </c>
      <c r="D68" s="230">
        <v>0.77181612913688691</v>
      </c>
      <c r="E68" s="230">
        <v>1.2722643401828579</v>
      </c>
      <c r="F68" s="230">
        <v>1.436199688017844</v>
      </c>
      <c r="G68" s="230">
        <v>1.363781714239233</v>
      </c>
      <c r="H68" s="230">
        <v>1.5149801966048371</v>
      </c>
      <c r="I68" s="230">
        <v>1.361715221216115</v>
      </c>
      <c r="J68" s="230">
        <v>1.3277141880744161</v>
      </c>
      <c r="K68" s="230">
        <v>0.97101199383234926</v>
      </c>
      <c r="L68" s="230">
        <v>1.139130966536356</v>
      </c>
      <c r="M68" s="230">
        <v>1.395529560140236</v>
      </c>
      <c r="N68" s="230">
        <v>1.4319482807737609</v>
      </c>
      <c r="O68" s="230">
        <v>1.391444868605594</v>
      </c>
      <c r="P68" s="230">
        <v>1.3383409454909221</v>
      </c>
      <c r="Q68" s="230">
        <v>1.3989180895077491</v>
      </c>
      <c r="R68" s="230">
        <v>1.4468130154361321</v>
      </c>
      <c r="S68" s="230">
        <v>1.488526926853565</v>
      </c>
      <c r="T68" s="230">
        <v>1.698053338689048</v>
      </c>
      <c r="U68" s="230">
        <v>2.919291316460964</v>
      </c>
      <c r="V68" s="230">
        <v>2.9248229815117739</v>
      </c>
      <c r="W68" s="230">
        <v>3.2247175688314629</v>
      </c>
      <c r="X68" s="230">
        <v>4.5196116386744372</v>
      </c>
      <c r="Y68" s="230">
        <v>3.8066758769718869</v>
      </c>
      <c r="DA68" s="71" t="s">
        <v>314</v>
      </c>
    </row>
    <row r="69" spans="1:105" ht="12" customHeight="1" x14ac:dyDescent="0.25">
      <c r="A69" s="18" t="s">
        <v>36</v>
      </c>
      <c r="B69" s="230">
        <v>3.7161381558928261</v>
      </c>
      <c r="C69" s="230">
        <v>2.8673705217022931</v>
      </c>
      <c r="D69" s="230">
        <v>3.446165827796329</v>
      </c>
      <c r="E69" s="230">
        <v>3.8537703926628368</v>
      </c>
      <c r="F69" s="230">
        <v>4.5035885981348223</v>
      </c>
      <c r="G69" s="230">
        <v>4.1906435578894916</v>
      </c>
      <c r="H69" s="230">
        <v>4.1626449842613242</v>
      </c>
      <c r="I69" s="230">
        <v>3.7048474781840448</v>
      </c>
      <c r="J69" s="230">
        <v>3.2450222852138868</v>
      </c>
      <c r="K69" s="230">
        <v>2.2641092873140418</v>
      </c>
      <c r="L69" s="230">
        <v>4.9225225593373256</v>
      </c>
      <c r="M69" s="230">
        <v>4.3198244626101081</v>
      </c>
      <c r="N69" s="230">
        <v>3.5288567792162611</v>
      </c>
      <c r="O69" s="230">
        <v>3.2936203045903949</v>
      </c>
      <c r="P69" s="230">
        <v>2.9714087058466889</v>
      </c>
      <c r="Q69" s="230">
        <v>3.202871748188358</v>
      </c>
      <c r="R69" s="230">
        <v>3.2571436472148592</v>
      </c>
      <c r="S69" s="230">
        <v>2.626532639770057</v>
      </c>
      <c r="T69" s="230">
        <v>3.356765548092171</v>
      </c>
      <c r="U69" s="230">
        <v>3.1230467713866652</v>
      </c>
      <c r="V69" s="230">
        <v>2.6514381596720402</v>
      </c>
      <c r="W69" s="230">
        <v>3.1057134917640932</v>
      </c>
      <c r="X69" s="230">
        <v>4.4174086216384874</v>
      </c>
      <c r="Y69" s="230">
        <v>3.6272603056125159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25.388782875226191</v>
      </c>
      <c r="C71" s="261">
        <v>23.295552571310061</v>
      </c>
      <c r="D71" s="261">
        <v>25.21934503298327</v>
      </c>
      <c r="E71" s="261">
        <v>33.383469785942523</v>
      </c>
      <c r="F71" s="261">
        <v>38.249311336033287</v>
      </c>
      <c r="G71" s="261">
        <v>37.135798862520303</v>
      </c>
      <c r="H71" s="261">
        <v>40.744379239207333</v>
      </c>
      <c r="I71" s="261">
        <v>35.079358700229058</v>
      </c>
      <c r="J71" s="261">
        <v>32.650944169569819</v>
      </c>
      <c r="K71" s="261">
        <v>24.148928307282169</v>
      </c>
      <c r="L71" s="261">
        <v>36.370851256093331</v>
      </c>
      <c r="M71" s="261">
        <v>37.249434022745483</v>
      </c>
      <c r="N71" s="261">
        <v>40.588825269341861</v>
      </c>
      <c r="O71" s="261">
        <v>40.858983709469157</v>
      </c>
      <c r="P71" s="261">
        <v>38.005662181021052</v>
      </c>
      <c r="Q71" s="261">
        <v>41.608818589105212</v>
      </c>
      <c r="R71" s="261">
        <v>40.675849692141078</v>
      </c>
      <c r="S71" s="261">
        <v>38.326341746780912</v>
      </c>
      <c r="T71" s="261">
        <v>40.785091861754772</v>
      </c>
      <c r="U71" s="261">
        <v>40.685922683458472</v>
      </c>
      <c r="V71" s="261">
        <v>38.478175068435768</v>
      </c>
      <c r="W71" s="261">
        <v>44.269800257992912</v>
      </c>
      <c r="X71" s="261">
        <v>56.411669812107831</v>
      </c>
      <c r="Y71" s="261">
        <v>47.231437870189652</v>
      </c>
      <c r="DA71" s="70" t="s">
        <v>316</v>
      </c>
    </row>
    <row r="72" spans="1:105" ht="12" customHeight="1" x14ac:dyDescent="0.25">
      <c r="A72" s="57" t="s">
        <v>179</v>
      </c>
      <c r="B72" s="261">
        <v>18.119930675398031</v>
      </c>
      <c r="C72" s="261">
        <v>16.468166332344701</v>
      </c>
      <c r="D72" s="261">
        <v>17.874636758887391</v>
      </c>
      <c r="E72" s="261">
        <v>23.87322340754632</v>
      </c>
      <c r="F72" s="261">
        <v>27.402539267111301</v>
      </c>
      <c r="G72" s="261">
        <v>26.795273875788819</v>
      </c>
      <c r="H72" s="261">
        <v>29.376967831211019</v>
      </c>
      <c r="I72" s="261">
        <v>25.490780782727491</v>
      </c>
      <c r="J72" s="261">
        <v>23.914927899802048</v>
      </c>
      <c r="K72" s="261">
        <v>17.76122403067361</v>
      </c>
      <c r="L72" s="261">
        <v>26.74849803206617</v>
      </c>
      <c r="M72" s="261">
        <v>27.21944060151672</v>
      </c>
      <c r="N72" s="261">
        <v>29.737484040362531</v>
      </c>
      <c r="O72" s="261">
        <v>29.715149610219779</v>
      </c>
      <c r="P72" s="261">
        <v>27.66783168290225</v>
      </c>
      <c r="Q72" s="261">
        <v>30.365223040101949</v>
      </c>
      <c r="R72" s="261">
        <v>29.765608347537249</v>
      </c>
      <c r="S72" s="261">
        <v>28.188837766199779</v>
      </c>
      <c r="T72" s="261">
        <v>29.62290666660024</v>
      </c>
      <c r="U72" s="261">
        <v>27.757830719741118</v>
      </c>
      <c r="V72" s="261">
        <v>26.08964391416345</v>
      </c>
      <c r="W72" s="261">
        <v>30.110073416192151</v>
      </c>
      <c r="X72" s="261">
        <v>39.118435740546737</v>
      </c>
      <c r="Y72" s="261">
        <v>32.187744702851703</v>
      </c>
      <c r="DA72" s="70" t="s">
        <v>317</v>
      </c>
    </row>
    <row r="73" spans="1:105" ht="12" customHeight="1" x14ac:dyDescent="0.25">
      <c r="A73" s="60" t="s">
        <v>181</v>
      </c>
      <c r="B73" s="262">
        <v>7.5780727680600588</v>
      </c>
      <c r="C73" s="262">
        <v>6.5944778296340294</v>
      </c>
      <c r="D73" s="262">
        <v>7.3937292239984904</v>
      </c>
      <c r="E73" s="262">
        <v>9.8646123777115804</v>
      </c>
      <c r="F73" s="262">
        <v>11.296359783297071</v>
      </c>
      <c r="G73" s="262">
        <v>11.664379663453261</v>
      </c>
      <c r="H73" s="262">
        <v>12.66927971065209</v>
      </c>
      <c r="I73" s="262">
        <v>10.59431292272064</v>
      </c>
      <c r="J73" s="262">
        <v>10.609202475275881</v>
      </c>
      <c r="K73" s="262">
        <v>7.8134669586959129</v>
      </c>
      <c r="L73" s="262">
        <v>11.45145433371427</v>
      </c>
      <c r="M73" s="262">
        <v>10.607656246758291</v>
      </c>
      <c r="N73" s="262">
        <v>12.05909585706973</v>
      </c>
      <c r="O73" s="262">
        <v>10.248785354013039</v>
      </c>
      <c r="P73" s="262">
        <v>9.4960869781811308</v>
      </c>
      <c r="Q73" s="262">
        <v>10.01250364610638</v>
      </c>
      <c r="R73" s="262">
        <v>9.8904280816607812</v>
      </c>
      <c r="S73" s="262">
        <v>10.14397781732848</v>
      </c>
      <c r="T73" s="262">
        <v>9.7465509574921008</v>
      </c>
      <c r="U73" s="262">
        <v>5.3675935263855497</v>
      </c>
      <c r="V73" s="262">
        <v>4.6496869108158041</v>
      </c>
      <c r="W73" s="262">
        <v>5.0937578148108704</v>
      </c>
      <c r="X73" s="262">
        <v>7.4484148860271606</v>
      </c>
      <c r="Y73" s="262">
        <v>6.6967429246339334</v>
      </c>
      <c r="DA73" s="72" t="s">
        <v>318</v>
      </c>
    </row>
    <row r="74" spans="1:105" ht="12" customHeight="1" x14ac:dyDescent="0.25">
      <c r="A74" s="59" t="s">
        <v>31</v>
      </c>
      <c r="B74" s="230">
        <v>4.7921870893625131</v>
      </c>
      <c r="C74" s="230">
        <v>4.3667200320380637</v>
      </c>
      <c r="D74" s="230">
        <v>4.7280976922715796</v>
      </c>
      <c r="E74" s="230">
        <v>6.8219019896613862</v>
      </c>
      <c r="F74" s="230">
        <v>7.9308355744692944</v>
      </c>
      <c r="G74" s="230">
        <v>8.7736067344459201</v>
      </c>
      <c r="H74" s="230">
        <v>9.7126637346078333</v>
      </c>
      <c r="I74" s="230">
        <v>8.1505602477990013</v>
      </c>
      <c r="J74" s="230">
        <v>8.4940630262240227</v>
      </c>
      <c r="K74" s="230">
        <v>6.4296807324654299</v>
      </c>
      <c r="L74" s="230">
        <v>8.5785489062265565</v>
      </c>
      <c r="M74" s="230">
        <v>8.3204060802096329</v>
      </c>
      <c r="N74" s="230">
        <v>10.16604007724629</v>
      </c>
      <c r="O74" s="230">
        <v>8.8294738650104119</v>
      </c>
      <c r="P74" s="230">
        <v>8.1281609129646135</v>
      </c>
      <c r="Q74" s="230">
        <v>8.7138288327545705</v>
      </c>
      <c r="R74" s="230">
        <v>8.7472785607711003</v>
      </c>
      <c r="S74" s="230">
        <v>9.1404888982496058</v>
      </c>
      <c r="T74" s="230">
        <v>8.3073017211866471</v>
      </c>
      <c r="U74" s="230">
        <v>0.58142336291327612</v>
      </c>
      <c r="V74" s="230">
        <v>0.54891615491663737</v>
      </c>
      <c r="W74" s="230">
        <v>0.57858966911962983</v>
      </c>
      <c r="X74" s="230">
        <v>0.7131589385865037</v>
      </c>
      <c r="Y74" s="230">
        <v>0.75841268481956636</v>
      </c>
      <c r="DA74" s="71" t="s">
        <v>319</v>
      </c>
    </row>
    <row r="75" spans="1:105" ht="12" customHeight="1" x14ac:dyDescent="0.25">
      <c r="A75" s="59" t="s">
        <v>159</v>
      </c>
      <c r="B75" s="230">
        <v>0.35735636698178003</v>
      </c>
      <c r="C75" s="230">
        <v>0.25690134338503989</v>
      </c>
      <c r="D75" s="230">
        <v>0.27443483366550808</v>
      </c>
      <c r="E75" s="230">
        <v>0.43002254188167599</v>
      </c>
      <c r="F75" s="230">
        <v>0.23481294290863189</v>
      </c>
      <c r="G75" s="230">
        <v>0.29628760919728131</v>
      </c>
      <c r="H75" s="230">
        <v>0.31277507466280691</v>
      </c>
      <c r="I75" s="230">
        <v>0.30753347891163169</v>
      </c>
      <c r="J75" s="230">
        <v>0.3687709978953489</v>
      </c>
      <c r="K75" s="230">
        <v>0.20879249810628259</v>
      </c>
      <c r="L75" s="230">
        <v>0.66904068978800024</v>
      </c>
      <c r="M75" s="230">
        <v>0.2517813830292388</v>
      </c>
      <c r="N75" s="230">
        <v>0.39639938342334358</v>
      </c>
      <c r="O75" s="230">
        <v>0.26626519835227658</v>
      </c>
      <c r="P75" s="230">
        <v>0.25071717896732509</v>
      </c>
      <c r="Q75" s="230">
        <v>0.25653363613789548</v>
      </c>
      <c r="R75" s="230">
        <v>0.16421750002474469</v>
      </c>
      <c r="S75" s="230">
        <v>0.23881228392432141</v>
      </c>
      <c r="T75" s="230">
        <v>0.16608123526253729</v>
      </c>
      <c r="U75" s="230">
        <v>0.6835541320909807</v>
      </c>
      <c r="V75" s="230">
        <v>0.16134938722105599</v>
      </c>
      <c r="W75" s="230">
        <v>8.5061390269558043E-2</v>
      </c>
      <c r="X75" s="230">
        <v>0.1258221267564226</v>
      </c>
      <c r="Y75" s="230">
        <v>0.1114159321825644</v>
      </c>
      <c r="DA75" s="71" t="s">
        <v>320</v>
      </c>
    </row>
    <row r="76" spans="1:105" ht="12" customHeight="1" x14ac:dyDescent="0.25">
      <c r="A76" s="59" t="s">
        <v>32</v>
      </c>
      <c r="B76" s="230">
        <v>0.55506090678222797</v>
      </c>
      <c r="C76" s="230">
        <v>0.48149778588448061</v>
      </c>
      <c r="D76" s="230">
        <v>0.79996340503624253</v>
      </c>
      <c r="E76" s="230">
        <v>0.79778440490157088</v>
      </c>
      <c r="F76" s="230">
        <v>1.036387468416794</v>
      </c>
      <c r="G76" s="230">
        <v>0.84862138186104163</v>
      </c>
      <c r="H76" s="230">
        <v>0.94937462420471364</v>
      </c>
      <c r="I76" s="230">
        <v>0.61445725201817425</v>
      </c>
      <c r="J76" s="230">
        <v>0.46987913361819211</v>
      </c>
      <c r="K76" s="230">
        <v>0.33391158193475912</v>
      </c>
      <c r="L76" s="230">
        <v>0.52875189772699138</v>
      </c>
      <c r="M76" s="230">
        <v>0.44973059368044371</v>
      </c>
      <c r="N76" s="230">
        <v>0.31708411225302452</v>
      </c>
      <c r="O76" s="230">
        <v>0.18059838350656321</v>
      </c>
      <c r="P76" s="230">
        <v>0.163056918052816</v>
      </c>
      <c r="Q76" s="230">
        <v>0.1251258100913937</v>
      </c>
      <c r="R76" s="230">
        <v>3.021451525117002E-2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1.8734684049335371</v>
      </c>
      <c r="C77" s="230">
        <v>1.4893586683264459</v>
      </c>
      <c r="D77" s="230">
        <v>1.5912332930251569</v>
      </c>
      <c r="E77" s="230">
        <v>1.814903441266948</v>
      </c>
      <c r="F77" s="230">
        <v>2.094323797502351</v>
      </c>
      <c r="G77" s="230">
        <v>1.745863937949012</v>
      </c>
      <c r="H77" s="230">
        <v>1.69446627717674</v>
      </c>
      <c r="I77" s="230">
        <v>1.52176194399183</v>
      </c>
      <c r="J77" s="230">
        <v>1.2764893175383161</v>
      </c>
      <c r="K77" s="230">
        <v>0.84108214618944177</v>
      </c>
      <c r="L77" s="230">
        <v>1.675112839972722</v>
      </c>
      <c r="M77" s="230">
        <v>1.5857381898389731</v>
      </c>
      <c r="N77" s="230">
        <v>1.1795722841470679</v>
      </c>
      <c r="O77" s="230">
        <v>0.97244790714379281</v>
      </c>
      <c r="P77" s="230">
        <v>0.95415196819637815</v>
      </c>
      <c r="Q77" s="230">
        <v>0.91701536712251586</v>
      </c>
      <c r="R77" s="230">
        <v>0.94871750561376555</v>
      </c>
      <c r="S77" s="230">
        <v>0.76467663515455386</v>
      </c>
      <c r="T77" s="230">
        <v>1.2731680010429169</v>
      </c>
      <c r="U77" s="230">
        <v>4.1026160313812916</v>
      </c>
      <c r="V77" s="230">
        <v>3.939421368678111</v>
      </c>
      <c r="W77" s="230">
        <v>4.4301067554216829</v>
      </c>
      <c r="X77" s="230">
        <v>6.6094338206842336</v>
      </c>
      <c r="Y77" s="230">
        <v>5.8269143076318022</v>
      </c>
      <c r="DA77" s="71" t="s">
        <v>322</v>
      </c>
    </row>
    <row r="78" spans="1:105" ht="12" customHeight="1" x14ac:dyDescent="0.25">
      <c r="A78" s="60" t="s">
        <v>187</v>
      </c>
      <c r="B78" s="262">
        <v>10.54185790733797</v>
      </c>
      <c r="C78" s="262">
        <v>9.8736885027106709</v>
      </c>
      <c r="D78" s="262">
        <v>10.4809075348889</v>
      </c>
      <c r="E78" s="262">
        <v>14.008611029834739</v>
      </c>
      <c r="F78" s="262">
        <v>16.10617948381423</v>
      </c>
      <c r="G78" s="262">
        <v>15.130894212335569</v>
      </c>
      <c r="H78" s="262">
        <v>16.70768812055892</v>
      </c>
      <c r="I78" s="262">
        <v>14.896467860006849</v>
      </c>
      <c r="J78" s="262">
        <v>13.30572542452617</v>
      </c>
      <c r="K78" s="262">
        <v>9.9477570719776942</v>
      </c>
      <c r="L78" s="262">
        <v>15.297043698351899</v>
      </c>
      <c r="M78" s="262">
        <v>16.611784354758431</v>
      </c>
      <c r="N78" s="262">
        <v>17.6783881832928</v>
      </c>
      <c r="O78" s="262">
        <v>19.466364256206742</v>
      </c>
      <c r="P78" s="262">
        <v>18.171744704721121</v>
      </c>
      <c r="Q78" s="262">
        <v>20.352719393995571</v>
      </c>
      <c r="R78" s="262">
        <v>19.87518026587647</v>
      </c>
      <c r="S78" s="262">
        <v>18.044859948871292</v>
      </c>
      <c r="T78" s="262">
        <v>19.87635570910814</v>
      </c>
      <c r="U78" s="262">
        <v>22.390237193355571</v>
      </c>
      <c r="V78" s="262">
        <v>21.439957003347651</v>
      </c>
      <c r="W78" s="262">
        <v>25.01631560138128</v>
      </c>
      <c r="X78" s="262">
        <v>31.670020854519581</v>
      </c>
      <c r="Y78" s="262">
        <v>25.491001778217768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5.9877622171415501</v>
      </c>
      <c r="C79" s="261">
        <f t="shared" si="1"/>
        <v>5.3669078830093486</v>
      </c>
      <c r="D79" s="261">
        <f t="shared" si="1"/>
        <v>5.9028606687516714</v>
      </c>
      <c r="E79" s="261">
        <f t="shared" si="1"/>
        <v>7.8206620708462804</v>
      </c>
      <c r="F79" s="261">
        <f t="shared" si="1"/>
        <v>9.0089667716998356</v>
      </c>
      <c r="G79" s="261">
        <f t="shared" si="1"/>
        <v>8.7894242729073504</v>
      </c>
      <c r="H79" s="261">
        <f t="shared" si="1"/>
        <v>9.6279013502593749</v>
      </c>
      <c r="I79" s="261">
        <f t="shared" si="1"/>
        <v>10.156192529569378</v>
      </c>
      <c r="J79" s="261">
        <f t="shared" si="1"/>
        <v>9.3625360580312247</v>
      </c>
      <c r="K79" s="261">
        <f t="shared" si="1"/>
        <v>7.7774910364288594</v>
      </c>
      <c r="L79" s="261">
        <f t="shared" si="1"/>
        <v>11.258492145116419</v>
      </c>
      <c r="M79" s="261">
        <f t="shared" si="1"/>
        <v>11.177310926229861</v>
      </c>
      <c r="N79" s="261">
        <f t="shared" si="1"/>
        <v>12.85307022966288</v>
      </c>
      <c r="O79" s="261">
        <f t="shared" si="1"/>
        <v>11.932900420695566</v>
      </c>
      <c r="P79" s="261">
        <f t="shared" si="1"/>
        <v>14.554365670981976</v>
      </c>
      <c r="Q79" s="261">
        <f t="shared" si="1"/>
        <v>15.847428709541774</v>
      </c>
      <c r="R79" s="261">
        <f t="shared" si="1"/>
        <v>15.384391006976788</v>
      </c>
      <c r="S79" s="261">
        <f t="shared" si="1"/>
        <v>14.158783088620465</v>
      </c>
      <c r="T79" s="261">
        <f t="shared" si="1"/>
        <v>14.72269882950979</v>
      </c>
      <c r="U79" s="261">
        <f t="shared" si="1"/>
        <v>14.274668061684146</v>
      </c>
      <c r="V79" s="261">
        <f t="shared" si="1"/>
        <v>12.823788649975475</v>
      </c>
      <c r="W79" s="261">
        <f t="shared" si="1"/>
        <v>14.992441479331168</v>
      </c>
      <c r="X79" s="261">
        <f t="shared" si="1"/>
        <v>21.434607824407966</v>
      </c>
      <c r="Y79" s="261">
        <f t="shared" si="1"/>
        <v>18.001306445383513</v>
      </c>
      <c r="DA79" s="70"/>
    </row>
    <row r="80" spans="1:105" ht="12" customHeight="1" x14ac:dyDescent="0.25">
      <c r="A80" s="60" t="s">
        <v>190</v>
      </c>
      <c r="B80" s="262">
        <v>1.7447693580238171</v>
      </c>
      <c r="C80" s="262">
        <v>1.520626511149259</v>
      </c>
      <c r="D80" s="262">
        <v>1.674641470635797</v>
      </c>
      <c r="E80" s="262">
        <v>2.2708734905909651</v>
      </c>
      <c r="F80" s="262">
        <v>2.5847148868690351</v>
      </c>
      <c r="G80" s="262">
        <v>2.704716735442561</v>
      </c>
      <c r="H80" s="262">
        <v>2.939775924517948</v>
      </c>
      <c r="I80" s="262">
        <v>2.4706700320350481</v>
      </c>
      <c r="J80" s="262">
        <v>2.4954423292646339</v>
      </c>
      <c r="K80" s="262">
        <v>1.840029764908802</v>
      </c>
      <c r="L80" s="262">
        <v>2.678587393362359</v>
      </c>
      <c r="M80" s="262">
        <v>2.482293310594605</v>
      </c>
      <c r="N80" s="262">
        <v>2.8563526744815331</v>
      </c>
      <c r="O80" s="262">
        <v>2.428575839481101</v>
      </c>
      <c r="P80" s="262">
        <v>2.250506034871611</v>
      </c>
      <c r="Q80" s="262">
        <v>2.3756507424410032</v>
      </c>
      <c r="R80" s="262">
        <v>2.3513925283759689</v>
      </c>
      <c r="S80" s="262">
        <v>2.413145090148026</v>
      </c>
      <c r="T80" s="262">
        <v>2.318601441415987</v>
      </c>
      <c r="U80" s="262">
        <v>1.2768937587758711</v>
      </c>
      <c r="V80" s="262">
        <v>1.106111363965472</v>
      </c>
      <c r="W80" s="262">
        <v>1.2117511377258909</v>
      </c>
      <c r="X80" s="262">
        <v>1.771899163747932</v>
      </c>
      <c r="Y80" s="262">
        <v>1.5930843501016121</v>
      </c>
      <c r="DA80" s="72" t="s">
        <v>324</v>
      </c>
    </row>
    <row r="81" spans="1:105" ht="12" customHeight="1" x14ac:dyDescent="0.25">
      <c r="A81" s="59" t="s">
        <v>31</v>
      </c>
      <c r="B81" s="230">
        <v>1.190552053249093</v>
      </c>
      <c r="C81" s="230">
        <v>1.086237841439234</v>
      </c>
      <c r="D81" s="230">
        <v>1.2008112951062531</v>
      </c>
      <c r="E81" s="230">
        <v>1.708610379527316</v>
      </c>
      <c r="F81" s="230">
        <v>1.9979536148368771</v>
      </c>
      <c r="G81" s="230">
        <v>2.1940321100957578</v>
      </c>
      <c r="H81" s="230">
        <v>2.4362872224073522</v>
      </c>
      <c r="I81" s="230">
        <v>2.017799216039736</v>
      </c>
      <c r="J81" s="230">
        <v>2.0905186380628491</v>
      </c>
      <c r="K81" s="230">
        <v>1.581752300859369</v>
      </c>
      <c r="L81" s="230">
        <v>2.1037278171978269</v>
      </c>
      <c r="M81" s="230">
        <v>2.0332584682855011</v>
      </c>
      <c r="N81" s="230">
        <v>2.472983028342405</v>
      </c>
      <c r="O81" s="230">
        <v>2.1297823497625621</v>
      </c>
      <c r="P81" s="230">
        <v>1.9599717422085441</v>
      </c>
      <c r="Q81" s="230">
        <v>2.0936808807521579</v>
      </c>
      <c r="R81" s="230">
        <v>2.0859878249990049</v>
      </c>
      <c r="S81" s="230">
        <v>2.174425684240366</v>
      </c>
      <c r="T81" s="230">
        <v>1.9762192624884221</v>
      </c>
      <c r="U81" s="230">
        <v>0.13831447177602721</v>
      </c>
      <c r="V81" s="230">
        <v>0.13058135062926099</v>
      </c>
      <c r="W81" s="230">
        <v>0.1376403659776648</v>
      </c>
      <c r="X81" s="230">
        <v>0.16965297264406179</v>
      </c>
      <c r="Y81" s="230">
        <v>0.18041836049285739</v>
      </c>
      <c r="DA81" s="71" t="s">
        <v>325</v>
      </c>
    </row>
    <row r="82" spans="1:105" ht="12" customHeight="1" x14ac:dyDescent="0.25">
      <c r="A82" s="59" t="s">
        <v>159</v>
      </c>
      <c r="B82" s="230">
        <v>8.8780205888912944E-2</v>
      </c>
      <c r="C82" s="230">
        <v>6.3905164208835755E-2</v>
      </c>
      <c r="D82" s="230">
        <v>6.9699162217991384E-2</v>
      </c>
      <c r="E82" s="230">
        <v>0.10770324457948161</v>
      </c>
      <c r="F82" s="230">
        <v>5.9154595211259292E-2</v>
      </c>
      <c r="G82" s="230">
        <v>7.409319201077591E-2</v>
      </c>
      <c r="H82" s="230">
        <v>7.8455296992660656E-2</v>
      </c>
      <c r="I82" s="230">
        <v>7.6134743353554857E-2</v>
      </c>
      <c r="J82" s="230">
        <v>9.0760174712286174E-2</v>
      </c>
      <c r="K82" s="230">
        <v>5.1364605494984159E-2</v>
      </c>
      <c r="L82" s="230">
        <v>0.16406964922967909</v>
      </c>
      <c r="M82" s="230">
        <v>6.1527841822347253E-2</v>
      </c>
      <c r="N82" s="230">
        <v>9.6427806717525377E-2</v>
      </c>
      <c r="O82" s="230">
        <v>6.4226581161757279E-2</v>
      </c>
      <c r="P82" s="230">
        <v>6.0456306331043069E-2</v>
      </c>
      <c r="Q82" s="230">
        <v>6.1637608399287051E-2</v>
      </c>
      <c r="R82" s="230">
        <v>3.9161403552374567E-2</v>
      </c>
      <c r="S82" s="230">
        <v>5.681091784670169E-2</v>
      </c>
      <c r="T82" s="230">
        <v>3.9508970214315778E-2</v>
      </c>
      <c r="U82" s="230">
        <v>0.1626103021329518</v>
      </c>
      <c r="V82" s="230">
        <v>3.8383313585895203E-2</v>
      </c>
      <c r="W82" s="230">
        <v>2.0235205556098871E-2</v>
      </c>
      <c r="X82" s="230">
        <v>2.9931753882147871E-2</v>
      </c>
      <c r="Y82" s="230">
        <v>2.6504672481768941E-2</v>
      </c>
      <c r="DA82" s="71" t="s">
        <v>326</v>
      </c>
    </row>
    <row r="83" spans="1:105" ht="12" customHeight="1" x14ac:dyDescent="0.25">
      <c r="A83" s="59" t="s">
        <v>35</v>
      </c>
      <c r="B83" s="230">
        <v>0.4654370988858107</v>
      </c>
      <c r="C83" s="230">
        <v>0.37048350550118991</v>
      </c>
      <c r="D83" s="230">
        <v>0.40413101331155232</v>
      </c>
      <c r="E83" s="230">
        <v>0.45455986648416707</v>
      </c>
      <c r="F83" s="230">
        <v>0.52760667682089946</v>
      </c>
      <c r="G83" s="230">
        <v>0.43659143333602662</v>
      </c>
      <c r="H83" s="230">
        <v>0.42503340511793508</v>
      </c>
      <c r="I83" s="230">
        <v>0.37673607264175679</v>
      </c>
      <c r="J83" s="230">
        <v>0.31416351648949897</v>
      </c>
      <c r="K83" s="230">
        <v>0.2069128585544488</v>
      </c>
      <c r="L83" s="230">
        <v>0.41078992693485272</v>
      </c>
      <c r="M83" s="230">
        <v>0.38750700048675712</v>
      </c>
      <c r="N83" s="230">
        <v>0.2869418394216029</v>
      </c>
      <c r="O83" s="230">
        <v>0.23456690855678181</v>
      </c>
      <c r="P83" s="230">
        <v>0.2300779863320242</v>
      </c>
      <c r="Q83" s="230">
        <v>0.22033225328955791</v>
      </c>
      <c r="R83" s="230">
        <v>0.22624329982458941</v>
      </c>
      <c r="S83" s="230">
        <v>0.18190848806095841</v>
      </c>
      <c r="T83" s="230">
        <v>0.30287320871324852</v>
      </c>
      <c r="U83" s="230">
        <v>0.97596898486689199</v>
      </c>
      <c r="V83" s="230">
        <v>0.93714669975031595</v>
      </c>
      <c r="W83" s="230">
        <v>1.053875566192128</v>
      </c>
      <c r="X83" s="230">
        <v>1.572314437221723</v>
      </c>
      <c r="Y83" s="230">
        <v>1.3861613171269851</v>
      </c>
      <c r="DA83" s="71" t="s">
        <v>327</v>
      </c>
    </row>
    <row r="84" spans="1:105" ht="12" customHeight="1" x14ac:dyDescent="0.25">
      <c r="A84" s="60" t="s">
        <v>195</v>
      </c>
      <c r="B84" s="262">
        <v>1.624015272766659</v>
      </c>
      <c r="C84" s="262">
        <v>1.3901646509486081</v>
      </c>
      <c r="D84" s="262">
        <v>1.5663469251654061</v>
      </c>
      <c r="E84" s="262">
        <v>2.041198418067343</v>
      </c>
      <c r="F84" s="262">
        <v>2.3667475753871479</v>
      </c>
      <c r="G84" s="262">
        <v>2.3008967557495059</v>
      </c>
      <c r="H84" s="262">
        <v>2.497233184816098</v>
      </c>
      <c r="I84" s="262">
        <v>3.9976678892821029</v>
      </c>
      <c r="J84" s="262">
        <v>3.5923514873867282</v>
      </c>
      <c r="K84" s="262">
        <v>3.4902343730614001</v>
      </c>
      <c r="L84" s="262">
        <v>4.8285924143311334</v>
      </c>
      <c r="M84" s="262">
        <v>4.6355942068448357</v>
      </c>
      <c r="N84" s="262">
        <v>5.6962865502335367</v>
      </c>
      <c r="O84" s="262">
        <v>4.8087878322794229</v>
      </c>
      <c r="P84" s="262">
        <v>7.922043563661239</v>
      </c>
      <c r="Q84" s="262">
        <v>8.5816085267341222</v>
      </c>
      <c r="R84" s="262">
        <v>8.2933090121864765</v>
      </c>
      <c r="S84" s="262">
        <v>7.4529565699265419</v>
      </c>
      <c r="T84" s="262">
        <v>7.6757224790384582</v>
      </c>
      <c r="U84" s="262">
        <v>7.6713735631415441</v>
      </c>
      <c r="V84" s="262">
        <v>6.6173381579776036</v>
      </c>
      <c r="W84" s="262">
        <v>7.8295733090006863</v>
      </c>
      <c r="X84" s="262">
        <v>12.128745485048849</v>
      </c>
      <c r="Y84" s="262">
        <v>10.344182239143789</v>
      </c>
      <c r="DA84" s="72" t="s">
        <v>328</v>
      </c>
    </row>
    <row r="85" spans="1:105" ht="12" customHeight="1" x14ac:dyDescent="0.25">
      <c r="A85" s="64" t="s">
        <v>28</v>
      </c>
      <c r="B85" s="229">
        <v>2.7839285952489909E-3</v>
      </c>
      <c r="C85" s="229">
        <v>2.253984300855954E-3</v>
      </c>
      <c r="D85" s="229">
        <v>2.5073245908368369E-3</v>
      </c>
      <c r="E85" s="229">
        <v>3.3777333400943329E-3</v>
      </c>
      <c r="F85" s="229">
        <v>5.0981069228922407E-3</v>
      </c>
      <c r="G85" s="229">
        <v>4.43196940849345E-3</v>
      </c>
      <c r="H85" s="229">
        <v>4.5504934249657823E-3</v>
      </c>
      <c r="I85" s="229">
        <v>2.2655480035918391E-3</v>
      </c>
      <c r="J85" s="229">
        <v>0</v>
      </c>
      <c r="K85" s="229">
        <v>1.397858383121166E-3</v>
      </c>
      <c r="L85" s="229">
        <v>4.4668441398174746E-3</v>
      </c>
      <c r="M85" s="229">
        <v>2.3823386167881652E-3</v>
      </c>
      <c r="N85" s="229">
        <v>0</v>
      </c>
      <c r="O85" s="229">
        <v>1.2354207738515719E-3</v>
      </c>
      <c r="P85" s="229">
        <v>1.660060085169052E-3</v>
      </c>
      <c r="Q85" s="229">
        <v>1.6410593980200111E-3</v>
      </c>
      <c r="R85" s="229">
        <v>5.3252258247832459E-4</v>
      </c>
      <c r="S85" s="229">
        <v>4.6970513372475041E-4</v>
      </c>
      <c r="T85" s="229">
        <v>0</v>
      </c>
      <c r="U85" s="229">
        <v>0</v>
      </c>
      <c r="V85" s="229">
        <v>0</v>
      </c>
      <c r="W85" s="229">
        <v>6.6806159387886206E-3</v>
      </c>
      <c r="X85" s="229">
        <v>4.5657391559249154E-3</v>
      </c>
      <c r="Y85" s="229">
        <v>1.253323375052851E-3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0.47880859040849821</v>
      </c>
      <c r="C87" s="229">
        <v>0.50484765705105061</v>
      </c>
      <c r="D87" s="229">
        <v>0.49436268655359711</v>
      </c>
      <c r="E87" s="229">
        <v>0.88450626833371404</v>
      </c>
      <c r="F87" s="229">
        <v>1.0245206561714599</v>
      </c>
      <c r="G87" s="229">
        <v>1.1590204392482939</v>
      </c>
      <c r="H87" s="229">
        <v>1.373056650842172</v>
      </c>
      <c r="I87" s="229">
        <v>0.61590017799489949</v>
      </c>
      <c r="J87" s="229">
        <v>0.68902203040259624</v>
      </c>
      <c r="K87" s="229">
        <v>0.39666931510134351</v>
      </c>
      <c r="L87" s="229">
        <v>0.48739186372726612</v>
      </c>
      <c r="M87" s="229">
        <v>0.57830070219288132</v>
      </c>
      <c r="N87" s="229">
        <v>0.63952987123122407</v>
      </c>
      <c r="O87" s="229">
        <v>0.72724558209257573</v>
      </c>
      <c r="P87" s="229">
        <v>0.33231716246539561</v>
      </c>
      <c r="Q87" s="229">
        <v>0.37072543867889429</v>
      </c>
      <c r="R87" s="229">
        <v>0.37527823441562669</v>
      </c>
      <c r="S87" s="229">
        <v>0.43737815428958637</v>
      </c>
      <c r="T87" s="229">
        <v>0.38065319148947602</v>
      </c>
      <c r="U87" s="229">
        <v>2.449707565679865E-2</v>
      </c>
      <c r="V87" s="229">
        <v>2.6591622765742489E-2</v>
      </c>
      <c r="W87" s="229">
        <v>2.6623503159112039E-2</v>
      </c>
      <c r="X87" s="229">
        <v>2.6140931130785701E-2</v>
      </c>
      <c r="Y87" s="229">
        <v>2.587307172319557E-2</v>
      </c>
      <c r="DA87" s="73" t="s">
        <v>331</v>
      </c>
    </row>
    <row r="88" spans="1:105" ht="12" customHeight="1" x14ac:dyDescent="0.25">
      <c r="A88" s="64" t="s">
        <v>159</v>
      </c>
      <c r="B88" s="229">
        <v>3.638405136789561E-2</v>
      </c>
      <c r="C88" s="229">
        <v>3.026584021862715E-2</v>
      </c>
      <c r="D88" s="229">
        <v>2.924016643952778E-2</v>
      </c>
      <c r="E88" s="229">
        <v>5.6815655873797929E-2</v>
      </c>
      <c r="F88" s="229">
        <v>3.0910438612448941E-2</v>
      </c>
      <c r="G88" s="229">
        <v>3.9884833519235309E-2</v>
      </c>
      <c r="H88" s="229">
        <v>4.5057138035288637E-2</v>
      </c>
      <c r="I88" s="229">
        <v>2.368081428008904E-2</v>
      </c>
      <c r="J88" s="229">
        <v>3.0482862735320061E-2</v>
      </c>
      <c r="K88" s="229">
        <v>1.312609222770632E-2</v>
      </c>
      <c r="L88" s="229">
        <v>3.8734534232687461E-2</v>
      </c>
      <c r="M88" s="229">
        <v>1.7832579745010721E-2</v>
      </c>
      <c r="N88" s="229">
        <v>2.5411093270558311E-2</v>
      </c>
      <c r="O88" s="229">
        <v>2.2348173580560321E-2</v>
      </c>
      <c r="P88" s="229">
        <v>1.044542063926736E-2</v>
      </c>
      <c r="Q88" s="229">
        <v>1.112164537418248E-2</v>
      </c>
      <c r="R88" s="229">
        <v>7.1792854129432331E-3</v>
      </c>
      <c r="S88" s="229">
        <v>1.164462982635665E-2</v>
      </c>
      <c r="T88" s="229">
        <v>7.754814621083149E-3</v>
      </c>
      <c r="U88" s="229">
        <v>2.9347833112793549E-2</v>
      </c>
      <c r="V88" s="229">
        <v>7.9650317642771546E-3</v>
      </c>
      <c r="W88" s="229">
        <v>3.9884886894811103E-3</v>
      </c>
      <c r="X88" s="229">
        <v>4.7031710013456058E-3</v>
      </c>
      <c r="Y88" s="229">
        <v>3.873210188237791E-3</v>
      </c>
      <c r="DA88" s="73" t="s">
        <v>332</v>
      </c>
    </row>
    <row r="89" spans="1:105" ht="12" customHeight="1" x14ac:dyDescent="0.25">
      <c r="A89" s="64" t="s">
        <v>32</v>
      </c>
      <c r="B89" s="229">
        <v>5.4788266865781803E-2</v>
      </c>
      <c r="C89" s="229">
        <v>5.4994346275043862E-2</v>
      </c>
      <c r="D89" s="229">
        <v>8.2631971658762168E-2</v>
      </c>
      <c r="E89" s="229">
        <v>0.1021879612742307</v>
      </c>
      <c r="F89" s="229">
        <v>0.1322643125110555</v>
      </c>
      <c r="G89" s="229">
        <v>0.1107504893629277</v>
      </c>
      <c r="H89" s="229">
        <v>0.13258868860202991</v>
      </c>
      <c r="I89" s="229">
        <v>4.5870481056066267E-2</v>
      </c>
      <c r="J89" s="229">
        <v>3.7654990384848687E-2</v>
      </c>
      <c r="K89" s="229">
        <v>2.0351172423757238E-2</v>
      </c>
      <c r="L89" s="229">
        <v>2.967803450714078E-2</v>
      </c>
      <c r="M89" s="229">
        <v>3.0880219734623258E-2</v>
      </c>
      <c r="N89" s="229">
        <v>1.9706171208724761E-2</v>
      </c>
      <c r="O89" s="229">
        <v>1.46953142574763E-2</v>
      </c>
      <c r="P89" s="229">
        <v>6.585950473541294E-3</v>
      </c>
      <c r="Q89" s="229">
        <v>5.259070806523769E-3</v>
      </c>
      <c r="R89" s="229">
        <v>1.2806038511184389E-3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0.1867368160842558</v>
      </c>
      <c r="C91" s="229">
        <v>0.17177489890485281</v>
      </c>
      <c r="D91" s="229">
        <v>0.16597722784649099</v>
      </c>
      <c r="E91" s="229">
        <v>0.23474933522970429</v>
      </c>
      <c r="F91" s="229">
        <v>0.26989883386281482</v>
      </c>
      <c r="G91" s="229">
        <v>0.230079928072421</v>
      </c>
      <c r="H91" s="229">
        <v>0.23896728014443819</v>
      </c>
      <c r="I91" s="229">
        <v>0.1147162638731424</v>
      </c>
      <c r="J91" s="229">
        <v>0.1032975975803934</v>
      </c>
      <c r="K91" s="229">
        <v>5.1764618738946118E-2</v>
      </c>
      <c r="L91" s="229">
        <v>9.4943211668836278E-2</v>
      </c>
      <c r="M91" s="229">
        <v>0.1099502168077324</v>
      </c>
      <c r="N91" s="229">
        <v>7.4026801320420249E-2</v>
      </c>
      <c r="O91" s="229">
        <v>7.9903907847677993E-2</v>
      </c>
      <c r="P91" s="229">
        <v>3.8916469680394888E-2</v>
      </c>
      <c r="Q91" s="229">
        <v>3.8920228745682482E-2</v>
      </c>
      <c r="R91" s="229">
        <v>4.0604366715834422E-2</v>
      </c>
      <c r="S91" s="229">
        <v>3.6502355468113833E-2</v>
      </c>
      <c r="T91" s="229">
        <v>5.8198342149965047E-2</v>
      </c>
      <c r="U91" s="229">
        <v>0.17244001225375891</v>
      </c>
      <c r="V91" s="229">
        <v>0.1903823452979479</v>
      </c>
      <c r="W91" s="229">
        <v>0.20335934035412731</v>
      </c>
      <c r="X91" s="229">
        <v>0.24116899715366491</v>
      </c>
      <c r="Y91" s="229">
        <v>0.1983062687393331</v>
      </c>
      <c r="DA91" s="73" t="s">
        <v>335</v>
      </c>
    </row>
    <row r="92" spans="1:105" ht="12" customHeight="1" x14ac:dyDescent="0.25">
      <c r="A92" s="64" t="s">
        <v>36</v>
      </c>
      <c r="B92" s="229">
        <v>0.86451361944497895</v>
      </c>
      <c r="C92" s="229">
        <v>0.62602792419817799</v>
      </c>
      <c r="D92" s="229">
        <v>0.79162754807619096</v>
      </c>
      <c r="E92" s="229">
        <v>0.75956146401580116</v>
      </c>
      <c r="F92" s="229">
        <v>0.90405522730647725</v>
      </c>
      <c r="G92" s="229">
        <v>0.75520466372245232</v>
      </c>
      <c r="H92" s="229">
        <v>0.70137604455128721</v>
      </c>
      <c r="I92" s="229">
        <v>0.33339501851503972</v>
      </c>
      <c r="J92" s="229">
        <v>0.26968288110424732</v>
      </c>
      <c r="K92" s="229">
        <v>0.12893056391008789</v>
      </c>
      <c r="L92" s="229">
        <v>0.438256177383618</v>
      </c>
      <c r="M92" s="229">
        <v>0.36355759349304362</v>
      </c>
      <c r="N92" s="229">
        <v>0.19487034538866119</v>
      </c>
      <c r="O92" s="229">
        <v>0.2020345377167273</v>
      </c>
      <c r="P92" s="229">
        <v>9.2295203823809221E-2</v>
      </c>
      <c r="Q92" s="229">
        <v>9.5185921188569306E-2</v>
      </c>
      <c r="R92" s="229">
        <v>9.7644394661755521E-2</v>
      </c>
      <c r="S92" s="229">
        <v>6.880136704709687E-2</v>
      </c>
      <c r="T92" s="229">
        <v>0.1228939109103397</v>
      </c>
      <c r="U92" s="229">
        <v>0.1970557757130644</v>
      </c>
      <c r="V92" s="229">
        <v>0.18435658684730519</v>
      </c>
      <c r="W92" s="229">
        <v>0.20921070361247379</v>
      </c>
      <c r="X92" s="229">
        <v>0.25214864305497209</v>
      </c>
      <c r="Y92" s="229">
        <v>0.2018456233668498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1.524432415682627E-3</v>
      </c>
      <c r="H93" s="229">
        <v>1.6368892159166831E-3</v>
      </c>
      <c r="I93" s="229">
        <v>1.4804285270947049E-3</v>
      </c>
      <c r="J93" s="229">
        <v>1.4214582126256181E-3</v>
      </c>
      <c r="K93" s="229">
        <v>1.302230018308381E-3</v>
      </c>
      <c r="L93" s="229">
        <v>1.5821719425501339E-3</v>
      </c>
      <c r="M93" s="229">
        <v>1.611616097134383E-3</v>
      </c>
      <c r="N93" s="229">
        <v>1.9249697323345789E-3</v>
      </c>
      <c r="O93" s="229">
        <v>1.7159192554327351E-3</v>
      </c>
      <c r="P93" s="229">
        <v>1.522874123197295E-3</v>
      </c>
      <c r="Q93" s="229">
        <v>1.565760596807455E-3</v>
      </c>
      <c r="R93" s="229">
        <v>1.494846751383082E-3</v>
      </c>
      <c r="S93" s="229">
        <v>2.9148565722545909E-3</v>
      </c>
      <c r="T93" s="229">
        <v>1.520443146163562E-3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2.86035915703218</v>
      </c>
      <c r="J94" s="229">
        <v>2.4607896669666971</v>
      </c>
      <c r="K94" s="229">
        <v>2.876692522258129</v>
      </c>
      <c r="L94" s="229">
        <v>3.7335395767292172</v>
      </c>
      <c r="M94" s="229">
        <v>3.531078940157621</v>
      </c>
      <c r="N94" s="229">
        <v>4.7408172980816126</v>
      </c>
      <c r="O94" s="229">
        <v>3.7596089767551208</v>
      </c>
      <c r="P94" s="229">
        <v>7.4383004223704647</v>
      </c>
      <c r="Q94" s="229">
        <v>8.0571894019454415</v>
      </c>
      <c r="R94" s="229">
        <v>7.7692947577953362</v>
      </c>
      <c r="S94" s="229">
        <v>6.8952455015894092</v>
      </c>
      <c r="T94" s="229">
        <v>7.1047017767214307</v>
      </c>
      <c r="U94" s="229">
        <v>7.2480328664051283</v>
      </c>
      <c r="V94" s="229">
        <v>6.2080425713023324</v>
      </c>
      <c r="W94" s="229">
        <v>7.3797106572467026</v>
      </c>
      <c r="X94" s="229">
        <v>11.60001800355216</v>
      </c>
      <c r="Y94" s="229">
        <v>9.9130307417511183</v>
      </c>
      <c r="DA94" s="73" t="s">
        <v>338</v>
      </c>
    </row>
    <row r="95" spans="1:105" ht="12" customHeight="1" x14ac:dyDescent="0.25">
      <c r="A95" s="61" t="s">
        <v>207</v>
      </c>
      <c r="B95" s="263">
        <v>2.618977586351074</v>
      </c>
      <c r="C95" s="263">
        <v>2.4561167209114818</v>
      </c>
      <c r="D95" s="263">
        <v>2.6618722729504678</v>
      </c>
      <c r="E95" s="263">
        <v>3.5085901621879718</v>
      </c>
      <c r="F95" s="263">
        <v>4.0575043094436518</v>
      </c>
      <c r="G95" s="263">
        <v>3.7838107817152831</v>
      </c>
      <c r="H95" s="263">
        <v>4.1908922409253293</v>
      </c>
      <c r="I95" s="263">
        <v>3.687854608252227</v>
      </c>
      <c r="J95" s="263">
        <v>3.2747422413798621</v>
      </c>
      <c r="K95" s="263">
        <v>2.4472268984586569</v>
      </c>
      <c r="L95" s="263">
        <v>3.751312337422926</v>
      </c>
      <c r="M95" s="263">
        <v>4.0594234087904209</v>
      </c>
      <c r="N95" s="263">
        <v>4.3004310049478116</v>
      </c>
      <c r="O95" s="263">
        <v>4.6955367489350417</v>
      </c>
      <c r="P95" s="263">
        <v>4.3818160724491264</v>
      </c>
      <c r="Q95" s="263">
        <v>4.8901694403666474</v>
      </c>
      <c r="R95" s="263">
        <v>4.739689466414343</v>
      </c>
      <c r="S95" s="263">
        <v>4.2926814285458974</v>
      </c>
      <c r="T95" s="263">
        <v>4.7283749090553453</v>
      </c>
      <c r="U95" s="263">
        <v>5.3264007397667301</v>
      </c>
      <c r="V95" s="263">
        <v>5.1003391280323989</v>
      </c>
      <c r="W95" s="263">
        <v>5.951117032604591</v>
      </c>
      <c r="X95" s="263">
        <v>7.5339631756111842</v>
      </c>
      <c r="Y95" s="263">
        <v>6.0640398561381126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1</v>
      </c>
      <c r="D100" s="232">
        <f t="shared" si="2"/>
        <v>1</v>
      </c>
      <c r="E100" s="232">
        <f t="shared" si="2"/>
        <v>1</v>
      </c>
      <c r="F100" s="232">
        <f t="shared" si="2"/>
        <v>0.99999999999999989</v>
      </c>
      <c r="G100" s="232">
        <f t="shared" si="2"/>
        <v>1</v>
      </c>
      <c r="H100" s="232">
        <f t="shared" si="2"/>
        <v>0.99999999999999978</v>
      </c>
      <c r="I100" s="232">
        <f t="shared" si="2"/>
        <v>0.99999999999999978</v>
      </c>
      <c r="J100" s="232">
        <f t="shared" si="2"/>
        <v>1</v>
      </c>
      <c r="K100" s="232">
        <f t="shared" si="2"/>
        <v>1</v>
      </c>
      <c r="L100" s="232">
        <f t="shared" si="2"/>
        <v>1</v>
      </c>
      <c r="M100" s="232">
        <f t="shared" si="2"/>
        <v>1</v>
      </c>
      <c r="N100" s="232">
        <f t="shared" si="2"/>
        <v>1</v>
      </c>
      <c r="O100" s="232">
        <f t="shared" si="2"/>
        <v>0.99999999999999956</v>
      </c>
      <c r="P100" s="232">
        <f t="shared" si="2"/>
        <v>0.99999999999999978</v>
      </c>
      <c r="Q100" s="232">
        <f t="shared" si="2"/>
        <v>1</v>
      </c>
      <c r="R100" s="232">
        <f t="shared" si="2"/>
        <v>0.99999999999999989</v>
      </c>
      <c r="S100" s="232">
        <f t="shared" si="2"/>
        <v>0.99999999999999978</v>
      </c>
      <c r="T100" s="232">
        <f t="shared" si="2"/>
        <v>1.0000000000000002</v>
      </c>
      <c r="U100" s="232">
        <f t="shared" si="2"/>
        <v>0.99999999999999989</v>
      </c>
      <c r="V100" s="232">
        <f t="shared" si="2"/>
        <v>0.99999999999999989</v>
      </c>
      <c r="W100" s="232">
        <f t="shared" si="2"/>
        <v>0.99999999999999978</v>
      </c>
      <c r="X100" s="232">
        <f t="shared" si="2"/>
        <v>1.0000000000000002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2.721334925817635E-3</v>
      </c>
      <c r="C101" s="266">
        <f t="shared" si="3"/>
        <v>2.9023406316249006E-3</v>
      </c>
      <c r="D101" s="266">
        <f t="shared" si="3"/>
        <v>2.7937413609477328E-3</v>
      </c>
      <c r="E101" s="266">
        <f t="shared" si="3"/>
        <v>2.8489945570174501E-3</v>
      </c>
      <c r="F101" s="266">
        <f t="shared" si="3"/>
        <v>2.8088945666549596E-3</v>
      </c>
      <c r="G101" s="266">
        <f t="shared" si="3"/>
        <v>2.8516892427727035E-3</v>
      </c>
      <c r="H101" s="266">
        <f t="shared" si="3"/>
        <v>2.9104933543738819E-3</v>
      </c>
      <c r="I101" s="266">
        <f t="shared" si="3"/>
        <v>2.8165272387157747E-3</v>
      </c>
      <c r="J101" s="266">
        <f t="shared" si="3"/>
        <v>2.8535599386933E-3</v>
      </c>
      <c r="K101" s="266">
        <f t="shared" si="3"/>
        <v>2.8046166358547259E-3</v>
      </c>
      <c r="L101" s="266">
        <f t="shared" si="3"/>
        <v>2.6710367013277015E-3</v>
      </c>
      <c r="M101" s="266">
        <f t="shared" si="3"/>
        <v>2.7594619808437842E-3</v>
      </c>
      <c r="N101" s="266">
        <f t="shared" si="3"/>
        <v>3.0418637374288108E-3</v>
      </c>
      <c r="O101" s="266">
        <f t="shared" si="3"/>
        <v>3.1621698400203725E-3</v>
      </c>
      <c r="P101" s="266">
        <f t="shared" si="3"/>
        <v>2.9687019382345918E-3</v>
      </c>
      <c r="Q101" s="266">
        <f t="shared" si="3"/>
        <v>2.9974452243178838E-3</v>
      </c>
      <c r="R101" s="266">
        <f t="shared" si="3"/>
        <v>2.99635584361293E-3</v>
      </c>
      <c r="S101" s="266">
        <f t="shared" si="3"/>
        <v>3.0416843302536779E-3</v>
      </c>
      <c r="T101" s="266">
        <f t="shared" si="3"/>
        <v>2.9488994105729559E-3</v>
      </c>
      <c r="U101" s="266">
        <f t="shared" si="3"/>
        <v>2.9170253757667174E-3</v>
      </c>
      <c r="V101" s="266">
        <f t="shared" si="3"/>
        <v>2.9821247740440919E-3</v>
      </c>
      <c r="W101" s="266">
        <f t="shared" si="3"/>
        <v>2.9288865948277434E-3</v>
      </c>
      <c r="X101" s="266">
        <f t="shared" si="3"/>
        <v>2.7887687020513286E-3</v>
      </c>
      <c r="Y101" s="266">
        <f t="shared" si="3"/>
        <v>2.7895528476976749E-3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3.7642151494526215E-4</v>
      </c>
      <c r="C102" s="267">
        <f t="shared" si="4"/>
        <v>4.0145865438271527E-4</v>
      </c>
      <c r="D102" s="267">
        <f t="shared" si="4"/>
        <v>3.8643694514640459E-4</v>
      </c>
      <c r="E102" s="267">
        <f t="shared" si="4"/>
        <v>3.9407969855129161E-4</v>
      </c>
      <c r="F102" s="267">
        <f t="shared" si="4"/>
        <v>3.8853297257561837E-4</v>
      </c>
      <c r="G102" s="267">
        <f t="shared" si="4"/>
        <v>3.9445243388962529E-4</v>
      </c>
      <c r="H102" s="267">
        <f t="shared" si="4"/>
        <v>4.0258635837055797E-4</v>
      </c>
      <c r="I102" s="267">
        <f t="shared" si="4"/>
        <v>3.8958874191622936E-4</v>
      </c>
      <c r="J102" s="267">
        <f t="shared" si="4"/>
        <v>3.9471119299558914E-4</v>
      </c>
      <c r="K102" s="267">
        <f t="shared" si="4"/>
        <v>3.8794123901964272E-4</v>
      </c>
      <c r="L102" s="267">
        <f t="shared" si="4"/>
        <v>3.6946414498615336E-4</v>
      </c>
      <c r="M102" s="267">
        <f t="shared" si="4"/>
        <v>3.8169533981598528E-4</v>
      </c>
      <c r="N102" s="267">
        <f t="shared" si="4"/>
        <v>4.2075782199281649E-4</v>
      </c>
      <c r="O102" s="267">
        <f t="shared" si="4"/>
        <v>4.3739884804405466E-4</v>
      </c>
      <c r="P102" s="267">
        <f t="shared" si="4"/>
        <v>4.10637908038993E-4</v>
      </c>
      <c r="Q102" s="267">
        <f t="shared" si="4"/>
        <v>4.1461374768641374E-4</v>
      </c>
      <c r="R102" s="267">
        <f t="shared" si="4"/>
        <v>4.1446306195808981E-4</v>
      </c>
      <c r="S102" s="267">
        <f t="shared" si="4"/>
        <v>4.2595546161757375E-4</v>
      </c>
      <c r="T102" s="267">
        <f t="shared" si="4"/>
        <v>4.1633680348034601E-4</v>
      </c>
      <c r="U102" s="267">
        <f t="shared" si="4"/>
        <v>4.0443984215636801E-4</v>
      </c>
      <c r="V102" s="267">
        <f t="shared" si="4"/>
        <v>4.1249458659124987E-4</v>
      </c>
      <c r="W102" s="267">
        <f t="shared" si="4"/>
        <v>4.1136339546339362E-4</v>
      </c>
      <c r="X102" s="267">
        <f t="shared" si="4"/>
        <v>3.8624588186733714E-4</v>
      </c>
      <c r="Y102" s="267">
        <f t="shared" si="4"/>
        <v>3.8585758003849486E-4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5.1979851935363294E-2</v>
      </c>
      <c r="C103" s="267">
        <f t="shared" si="5"/>
        <v>5.54372175459159E-2</v>
      </c>
      <c r="D103" s="267">
        <f t="shared" si="5"/>
        <v>5.3362877501795275E-2</v>
      </c>
      <c r="E103" s="267">
        <f t="shared" si="5"/>
        <v>5.4418261358964763E-2</v>
      </c>
      <c r="F103" s="267">
        <f t="shared" si="5"/>
        <v>5.3652316843323992E-2</v>
      </c>
      <c r="G103" s="267">
        <f t="shared" si="5"/>
        <v>5.4469732188682007E-2</v>
      </c>
      <c r="H103" s="267">
        <f t="shared" si="5"/>
        <v>5.5592941605215503E-2</v>
      </c>
      <c r="I103" s="267">
        <f t="shared" si="5"/>
        <v>5.3798107484464223E-2</v>
      </c>
      <c r="J103" s="267">
        <f t="shared" si="5"/>
        <v>5.4505464099534322E-2</v>
      </c>
      <c r="K103" s="267">
        <f t="shared" si="5"/>
        <v>5.3570604663218439E-2</v>
      </c>
      <c r="L103" s="267">
        <f t="shared" si="5"/>
        <v>5.1019112323052292E-2</v>
      </c>
      <c r="M103" s="267">
        <f t="shared" si="5"/>
        <v>5.2708111678840215E-2</v>
      </c>
      <c r="N103" s="267">
        <f t="shared" si="5"/>
        <v>5.810222960027385E-2</v>
      </c>
      <c r="O103" s="267">
        <f t="shared" si="5"/>
        <v>6.0400180264230142E-2</v>
      </c>
      <c r="P103" s="267">
        <f t="shared" si="5"/>
        <v>5.670477592657814E-2</v>
      </c>
      <c r="Q103" s="267">
        <f t="shared" si="5"/>
        <v>5.7253797563191398E-2</v>
      </c>
      <c r="R103" s="267">
        <f t="shared" si="5"/>
        <v>5.7232989449053188E-2</v>
      </c>
      <c r="S103" s="267">
        <f t="shared" si="5"/>
        <v>5.7905149776759639E-2</v>
      </c>
      <c r="T103" s="267">
        <f t="shared" si="5"/>
        <v>5.5977062604306932E-2</v>
      </c>
      <c r="U103" s="267">
        <f t="shared" si="5"/>
        <v>5.5233500689324547E-2</v>
      </c>
      <c r="V103" s="267">
        <f t="shared" si="5"/>
        <v>5.6961163705719596E-2</v>
      </c>
      <c r="W103" s="267">
        <f t="shared" si="5"/>
        <v>5.576808847333898E-2</v>
      </c>
      <c r="X103" s="267">
        <f t="shared" si="5"/>
        <v>5.2953592593207539E-2</v>
      </c>
      <c r="Y103" s="267">
        <f t="shared" si="5"/>
        <v>5.3282873274273751E-2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8.9787702968396042E-4</v>
      </c>
      <c r="C104" s="267">
        <f t="shared" si="6"/>
        <v>9.5759803790835076E-4</v>
      </c>
      <c r="D104" s="267">
        <f t="shared" si="6"/>
        <v>9.2176680315059233E-4</v>
      </c>
      <c r="E104" s="267">
        <f t="shared" si="6"/>
        <v>9.3999703828150625E-4</v>
      </c>
      <c r="F104" s="267">
        <f t="shared" si="6"/>
        <v>9.2676645064032853E-4</v>
      </c>
      <c r="G104" s="267">
        <f t="shared" si="6"/>
        <v>9.4088612268596733E-4</v>
      </c>
      <c r="H104" s="267">
        <f t="shared" si="6"/>
        <v>9.6028794660582366E-4</v>
      </c>
      <c r="I104" s="267">
        <f t="shared" si="6"/>
        <v>9.2928477385497549E-4</v>
      </c>
      <c r="J104" s="267">
        <f t="shared" si="6"/>
        <v>9.4150333994970478E-4</v>
      </c>
      <c r="K104" s="267">
        <f t="shared" si="6"/>
        <v>9.253549904912425E-4</v>
      </c>
      <c r="L104" s="267">
        <f t="shared" si="6"/>
        <v>8.8128163748326369E-4</v>
      </c>
      <c r="M104" s="267">
        <f t="shared" si="6"/>
        <v>9.1045666719667532E-4</v>
      </c>
      <c r="N104" s="267">
        <f t="shared" si="6"/>
        <v>1.0036322803762669E-3</v>
      </c>
      <c r="O104" s="267">
        <f t="shared" si="6"/>
        <v>1.0433260663277742E-3</v>
      </c>
      <c r="P104" s="267">
        <f t="shared" si="6"/>
        <v>9.7949328215020219E-4</v>
      </c>
      <c r="Q104" s="267">
        <f t="shared" si="6"/>
        <v>9.8897683968183093E-4</v>
      </c>
      <c r="R104" s="267">
        <f t="shared" si="6"/>
        <v>9.88617409498402E-4</v>
      </c>
      <c r="S104" s="267">
        <f t="shared" si="6"/>
        <v>1.0160301934666583E-3</v>
      </c>
      <c r="T104" s="267">
        <f t="shared" si="6"/>
        <v>9.9308683912875608E-4</v>
      </c>
      <c r="U104" s="267">
        <f t="shared" si="6"/>
        <v>9.6470905552254545E-4</v>
      </c>
      <c r="V104" s="267">
        <f t="shared" si="6"/>
        <v>9.839220115330611E-4</v>
      </c>
      <c r="W104" s="267">
        <f t="shared" si="6"/>
        <v>9.8122378497172372E-4</v>
      </c>
      <c r="X104" s="267">
        <f t="shared" si="6"/>
        <v>9.213110605251595E-4</v>
      </c>
      <c r="Y104" s="267">
        <f t="shared" si="6"/>
        <v>9.2038484542092337E-4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3.0401808791184321E-3</v>
      </c>
      <c r="C105" s="268">
        <f t="shared" si="7"/>
        <v>3.2227393954658602E-3</v>
      </c>
      <c r="D105" s="268">
        <f t="shared" si="7"/>
        <v>3.1274269284213359E-3</v>
      </c>
      <c r="E105" s="268">
        <f t="shared" si="7"/>
        <v>3.1933016300866304E-3</v>
      </c>
      <c r="F105" s="268">
        <f t="shared" si="7"/>
        <v>3.1580319420677181E-3</v>
      </c>
      <c r="G105" s="268">
        <f t="shared" si="7"/>
        <v>3.208337184403384E-3</v>
      </c>
      <c r="H105" s="268">
        <f t="shared" si="7"/>
        <v>3.2774091684583924E-3</v>
      </c>
      <c r="I105" s="268">
        <f t="shared" si="7"/>
        <v>3.1683677278534776E-3</v>
      </c>
      <c r="J105" s="268">
        <f t="shared" si="7"/>
        <v>3.2068386039099707E-3</v>
      </c>
      <c r="K105" s="268">
        <f t="shared" si="7"/>
        <v>3.1593638626311151E-3</v>
      </c>
      <c r="L105" s="268">
        <f t="shared" si="7"/>
        <v>3.0250386756615795E-3</v>
      </c>
      <c r="M105" s="268">
        <f t="shared" si="7"/>
        <v>3.117402024596299E-3</v>
      </c>
      <c r="N105" s="268">
        <f t="shared" si="7"/>
        <v>3.4060375543582418E-3</v>
      </c>
      <c r="O105" s="268">
        <f t="shared" si="7"/>
        <v>3.551107199248242E-3</v>
      </c>
      <c r="P105" s="268">
        <f t="shared" si="7"/>
        <v>3.3248731310375865E-3</v>
      </c>
      <c r="Q105" s="268">
        <f t="shared" si="7"/>
        <v>3.3663306072336369E-3</v>
      </c>
      <c r="R105" s="268">
        <f t="shared" si="7"/>
        <v>3.3565562043706859E-3</v>
      </c>
      <c r="S105" s="268">
        <f t="shared" si="7"/>
        <v>3.4374041255883754E-3</v>
      </c>
      <c r="T105" s="268">
        <f t="shared" si="7"/>
        <v>3.3444338437063005E-3</v>
      </c>
      <c r="U105" s="268">
        <f t="shared" si="7"/>
        <v>3.1325984503361719E-3</v>
      </c>
      <c r="V105" s="268">
        <f t="shared" si="7"/>
        <v>3.177003633021648E-3</v>
      </c>
      <c r="W105" s="268">
        <f t="shared" si="7"/>
        <v>3.1792064523407234E-3</v>
      </c>
      <c r="X105" s="268">
        <f t="shared" si="7"/>
        <v>3.0092181377271445E-3</v>
      </c>
      <c r="Y105" s="268">
        <f t="shared" si="7"/>
        <v>2.9853072968722854E-3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0.18812692055324448</v>
      </c>
      <c r="C106" s="269">
        <f t="shared" si="8"/>
        <v>0.19399277215093524</v>
      </c>
      <c r="D106" s="269">
        <f t="shared" si="8"/>
        <v>0.19010904117978561</v>
      </c>
      <c r="E106" s="269">
        <f t="shared" si="8"/>
        <v>0.19307615534068215</v>
      </c>
      <c r="F106" s="269">
        <f t="shared" si="8"/>
        <v>0.19163223665352769</v>
      </c>
      <c r="G106" s="269">
        <f t="shared" si="8"/>
        <v>0.19324996312173515</v>
      </c>
      <c r="H106" s="269">
        <f t="shared" si="8"/>
        <v>0.19649255575806496</v>
      </c>
      <c r="I106" s="269">
        <f t="shared" si="8"/>
        <v>0.19067947559625043</v>
      </c>
      <c r="J106" s="269">
        <f t="shared" si="8"/>
        <v>0.19275141849158062</v>
      </c>
      <c r="K106" s="269">
        <f t="shared" si="8"/>
        <v>0.18991416390762345</v>
      </c>
      <c r="L106" s="269">
        <f t="shared" si="8"/>
        <v>0.18343545219405552</v>
      </c>
      <c r="M106" s="269">
        <f t="shared" si="8"/>
        <v>0.18869170952015057</v>
      </c>
      <c r="N106" s="269">
        <f t="shared" si="8"/>
        <v>0.20077413132940658</v>
      </c>
      <c r="O106" s="269">
        <f t="shared" si="8"/>
        <v>0.21040212659369836</v>
      </c>
      <c r="P106" s="269">
        <f t="shared" si="8"/>
        <v>0.19696992082711798</v>
      </c>
      <c r="Q106" s="269">
        <f t="shared" si="8"/>
        <v>0.19962800091548732</v>
      </c>
      <c r="R106" s="269">
        <f t="shared" si="8"/>
        <v>0.19969678783305644</v>
      </c>
      <c r="S106" s="269">
        <f t="shared" si="8"/>
        <v>0.20636009987474085</v>
      </c>
      <c r="T106" s="269">
        <f t="shared" si="8"/>
        <v>0.20001749085689999</v>
      </c>
      <c r="U106" s="269">
        <f t="shared" si="8"/>
        <v>0.19343379009743941</v>
      </c>
      <c r="V106" s="269">
        <f t="shared" si="8"/>
        <v>0.19681305289698461</v>
      </c>
      <c r="W106" s="269">
        <f t="shared" si="8"/>
        <v>0.19639641113548711</v>
      </c>
      <c r="X106" s="269">
        <f t="shared" si="8"/>
        <v>0.18792310315797098</v>
      </c>
      <c r="Y106" s="269">
        <f t="shared" si="8"/>
        <v>0.18645643052348357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0.40000886141698139</v>
      </c>
      <c r="C107" s="269">
        <f t="shared" si="9"/>
        <v>0.37252870834268048</v>
      </c>
      <c r="D107" s="269">
        <f t="shared" si="9"/>
        <v>0.38964274418503203</v>
      </c>
      <c r="E107" s="269">
        <f t="shared" si="9"/>
        <v>0.37634520761717261</v>
      </c>
      <c r="F107" s="269">
        <f t="shared" si="9"/>
        <v>0.38262154411085492</v>
      </c>
      <c r="G107" s="269">
        <f t="shared" si="9"/>
        <v>0.37222573332775499</v>
      </c>
      <c r="H107" s="269">
        <f t="shared" si="9"/>
        <v>0.36043847992092354</v>
      </c>
      <c r="I107" s="269">
        <f t="shared" si="9"/>
        <v>0.34373441437603014</v>
      </c>
      <c r="J107" s="269">
        <f t="shared" si="9"/>
        <v>0.3356890260255273</v>
      </c>
      <c r="K107" s="269">
        <f t="shared" si="9"/>
        <v>0.32246268055673505</v>
      </c>
      <c r="L107" s="269">
        <f t="shared" si="9"/>
        <v>0.36002446140124289</v>
      </c>
      <c r="M107" s="269">
        <f t="shared" si="9"/>
        <v>0.34715666737227385</v>
      </c>
      <c r="N107" s="269">
        <f t="shared" si="9"/>
        <v>0.27513928335914917</v>
      </c>
      <c r="O107" s="269">
        <f t="shared" si="9"/>
        <v>0.26483648417317923</v>
      </c>
      <c r="P107" s="269">
        <f t="shared" si="9"/>
        <v>0.24679784005270169</v>
      </c>
      <c r="Q107" s="269">
        <f t="shared" si="9"/>
        <v>0.23966195400710971</v>
      </c>
      <c r="R107" s="269">
        <f t="shared" si="9"/>
        <v>0.24106048515026793</v>
      </c>
      <c r="S107" s="269">
        <f t="shared" si="9"/>
        <v>0.22703914827808616</v>
      </c>
      <c r="T107" s="269">
        <f t="shared" si="9"/>
        <v>0.25626796561997112</v>
      </c>
      <c r="U107" s="269">
        <f t="shared" si="9"/>
        <v>0.29680170487850865</v>
      </c>
      <c r="V107" s="269">
        <f t="shared" si="9"/>
        <v>0.29491607737354336</v>
      </c>
      <c r="W107" s="269">
        <f t="shared" si="9"/>
        <v>0.29438695073610444</v>
      </c>
      <c r="X107" s="269">
        <f t="shared" si="9"/>
        <v>0.30262949471609601</v>
      </c>
      <c r="Y107" s="269">
        <f t="shared" si="9"/>
        <v>0.30198039343024341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0.19907812566951724</v>
      </c>
      <c r="C108" s="269">
        <f t="shared" si="10"/>
        <v>0.21030398772001627</v>
      </c>
      <c r="D108" s="269">
        <f t="shared" si="10"/>
        <v>0.20296283316118985</v>
      </c>
      <c r="E108" s="269">
        <f t="shared" si="10"/>
        <v>0.20883250844194731</v>
      </c>
      <c r="F108" s="269">
        <f t="shared" si="10"/>
        <v>0.20626689164077389</v>
      </c>
      <c r="G108" s="269">
        <f t="shared" si="10"/>
        <v>0.21090871433833164</v>
      </c>
      <c r="H108" s="269">
        <f t="shared" si="10"/>
        <v>0.21509621666555476</v>
      </c>
      <c r="I108" s="269">
        <f t="shared" si="10"/>
        <v>0.20978399228874459</v>
      </c>
      <c r="J108" s="269">
        <f t="shared" si="10"/>
        <v>0.21423342365974732</v>
      </c>
      <c r="K108" s="269">
        <f t="shared" si="10"/>
        <v>0.21143429564355376</v>
      </c>
      <c r="L108" s="269">
        <f t="shared" si="10"/>
        <v>0.20135048864391736</v>
      </c>
      <c r="M108" s="269">
        <f t="shared" si="10"/>
        <v>0.20668589011541436</v>
      </c>
      <c r="N108" s="269">
        <f t="shared" si="10"/>
        <v>0.22843591903736388</v>
      </c>
      <c r="O108" s="269">
        <f t="shared" si="10"/>
        <v>0.23572326650314729</v>
      </c>
      <c r="P108" s="269">
        <f t="shared" si="10"/>
        <v>0.2215237602505091</v>
      </c>
      <c r="Q108" s="269">
        <f t="shared" si="10"/>
        <v>0.22421736451492463</v>
      </c>
      <c r="R108" s="269">
        <f t="shared" si="10"/>
        <v>0.22474933482973244</v>
      </c>
      <c r="S108" s="269">
        <f t="shared" si="10"/>
        <v>0.23215521734113084</v>
      </c>
      <c r="T108" s="269">
        <f t="shared" si="10"/>
        <v>0.22408123201360836</v>
      </c>
      <c r="U108" s="269">
        <f t="shared" si="10"/>
        <v>0.20447006750295341</v>
      </c>
      <c r="V108" s="269">
        <f t="shared" si="10"/>
        <v>0.20725565706930982</v>
      </c>
      <c r="W108" s="269">
        <f t="shared" si="10"/>
        <v>0.20733105171391072</v>
      </c>
      <c r="X108" s="269">
        <f t="shared" si="10"/>
        <v>0.19628962021722621</v>
      </c>
      <c r="Y108" s="269">
        <f t="shared" si="10"/>
        <v>0.19485918059339274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8.3257963282437744E-2</v>
      </c>
      <c r="C109" s="270">
        <f t="shared" si="11"/>
        <v>8.4213685756829429E-2</v>
      </c>
      <c r="D109" s="270">
        <f t="shared" si="11"/>
        <v>8.3954278409785546E-2</v>
      </c>
      <c r="E109" s="270">
        <f t="shared" si="11"/>
        <v>8.6291311084275707E-2</v>
      </c>
      <c r="F109" s="270">
        <f t="shared" si="11"/>
        <v>8.5030989159208759E-2</v>
      </c>
      <c r="G109" s="270">
        <f t="shared" si="11"/>
        <v>9.1811687754234025E-2</v>
      </c>
      <c r="H109" s="270">
        <f t="shared" si="11"/>
        <v>9.2763628611925469E-2</v>
      </c>
      <c r="I109" s="270">
        <f t="shared" si="11"/>
        <v>8.7189061779957222E-2</v>
      </c>
      <c r="J109" s="270">
        <f t="shared" si="11"/>
        <v>9.5038788245589104E-2</v>
      </c>
      <c r="K109" s="270">
        <f t="shared" si="11"/>
        <v>9.3013571592418895E-2</v>
      </c>
      <c r="L109" s="270">
        <f t="shared" si="11"/>
        <v>8.620132326729997E-2</v>
      </c>
      <c r="M109" s="270">
        <f t="shared" si="11"/>
        <v>8.0547315629895977E-2</v>
      </c>
      <c r="N109" s="270">
        <f t="shared" si="11"/>
        <v>9.2634960009744291E-2</v>
      </c>
      <c r="O109" s="270">
        <f t="shared" si="11"/>
        <v>8.1301194610397989E-2</v>
      </c>
      <c r="P109" s="270">
        <f t="shared" si="11"/>
        <v>7.6030854863575581E-2</v>
      </c>
      <c r="Q109" s="270">
        <f t="shared" si="11"/>
        <v>7.3932510779229493E-2</v>
      </c>
      <c r="R109" s="270">
        <f t="shared" si="11"/>
        <v>7.4679042557464895E-2</v>
      </c>
      <c r="S109" s="270">
        <f t="shared" si="11"/>
        <v>8.3542904266499171E-2</v>
      </c>
      <c r="T109" s="270">
        <f t="shared" si="11"/>
        <v>7.3727374933828527E-2</v>
      </c>
      <c r="U109" s="270">
        <f t="shared" si="11"/>
        <v>3.9538832185756094E-2</v>
      </c>
      <c r="V109" s="270">
        <f t="shared" si="11"/>
        <v>3.6937028310476232E-2</v>
      </c>
      <c r="W109" s="270">
        <f t="shared" si="11"/>
        <v>3.5074446691742672E-2</v>
      </c>
      <c r="X109" s="270">
        <f t="shared" si="11"/>
        <v>3.737487201419909E-2</v>
      </c>
      <c r="Y109" s="270">
        <f t="shared" si="11"/>
        <v>4.0540952806275926E-2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0.11582016238707951</v>
      </c>
      <c r="C110" s="270">
        <f t="shared" si="12"/>
        <v>0.12609030196318685</v>
      </c>
      <c r="D110" s="270">
        <f t="shared" si="12"/>
        <v>0.11900855475140429</v>
      </c>
      <c r="E110" s="270">
        <f t="shared" si="12"/>
        <v>0.12254119735767163</v>
      </c>
      <c r="F110" s="270">
        <f t="shared" si="12"/>
        <v>0.12123590248156516</v>
      </c>
      <c r="G110" s="270">
        <f t="shared" si="12"/>
        <v>0.1190970265840976</v>
      </c>
      <c r="H110" s="270">
        <f t="shared" si="12"/>
        <v>0.12233258805362927</v>
      </c>
      <c r="I110" s="270">
        <f t="shared" si="12"/>
        <v>0.12259493050878741</v>
      </c>
      <c r="J110" s="270">
        <f t="shared" si="12"/>
        <v>0.11919463541415823</v>
      </c>
      <c r="K110" s="270">
        <f t="shared" si="12"/>
        <v>0.11842072405113481</v>
      </c>
      <c r="L110" s="270">
        <f t="shared" si="12"/>
        <v>0.11514916537661739</v>
      </c>
      <c r="M110" s="270">
        <f t="shared" si="12"/>
        <v>0.12613857448551838</v>
      </c>
      <c r="N110" s="270">
        <f t="shared" si="12"/>
        <v>0.1358009590276196</v>
      </c>
      <c r="O110" s="270">
        <f t="shared" si="12"/>
        <v>0.15442207189274931</v>
      </c>
      <c r="P110" s="270">
        <f t="shared" si="12"/>
        <v>0.14549290538693355</v>
      </c>
      <c r="Q110" s="270">
        <f t="shared" si="12"/>
        <v>0.15028485373569511</v>
      </c>
      <c r="R110" s="270">
        <f t="shared" si="12"/>
        <v>0.15007029227226751</v>
      </c>
      <c r="S110" s="270">
        <f t="shared" si="12"/>
        <v>0.14861231307463166</v>
      </c>
      <c r="T110" s="270">
        <f t="shared" si="12"/>
        <v>0.15035385707977986</v>
      </c>
      <c r="U110" s="270">
        <f t="shared" si="12"/>
        <v>0.16493123531719736</v>
      </c>
      <c r="V110" s="270">
        <f t="shared" si="12"/>
        <v>0.17031862875883358</v>
      </c>
      <c r="W110" s="270">
        <f t="shared" si="12"/>
        <v>0.17225660502216802</v>
      </c>
      <c r="X110" s="270">
        <f t="shared" si="12"/>
        <v>0.15891474820302717</v>
      </c>
      <c r="Y110" s="270">
        <f t="shared" si="12"/>
        <v>0.15431822778711682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0.1537704260753282</v>
      </c>
      <c r="C111" s="269">
        <f t="shared" si="13"/>
        <v>0.16025317752107018</v>
      </c>
      <c r="D111" s="269">
        <f t="shared" si="13"/>
        <v>0.15669313193453119</v>
      </c>
      <c r="E111" s="269">
        <f t="shared" si="13"/>
        <v>0.15995149431729619</v>
      </c>
      <c r="F111" s="269">
        <f t="shared" si="13"/>
        <v>0.15854478481958079</v>
      </c>
      <c r="G111" s="269">
        <f t="shared" si="13"/>
        <v>0.16175049203974454</v>
      </c>
      <c r="H111" s="269">
        <f t="shared" si="13"/>
        <v>0.16482902922243226</v>
      </c>
      <c r="I111" s="269">
        <f t="shared" si="13"/>
        <v>0.19470024177216996</v>
      </c>
      <c r="J111" s="269">
        <f t="shared" si="13"/>
        <v>0.1954240546480619</v>
      </c>
      <c r="K111" s="269">
        <f t="shared" si="13"/>
        <v>0.21534097850087258</v>
      </c>
      <c r="L111" s="269">
        <f t="shared" si="13"/>
        <v>0.19722366427827318</v>
      </c>
      <c r="M111" s="269">
        <f t="shared" si="13"/>
        <v>0.19758860530086828</v>
      </c>
      <c r="N111" s="269">
        <f t="shared" si="13"/>
        <v>0.22967614527965044</v>
      </c>
      <c r="O111" s="269">
        <f t="shared" si="13"/>
        <v>0.22044394051210411</v>
      </c>
      <c r="P111" s="269">
        <f t="shared" si="13"/>
        <v>0.27031999668363155</v>
      </c>
      <c r="Q111" s="269">
        <f t="shared" si="13"/>
        <v>0.27147151658036717</v>
      </c>
      <c r="R111" s="269">
        <f t="shared" si="13"/>
        <v>0.2695044102184499</v>
      </c>
      <c r="S111" s="269">
        <f t="shared" si="13"/>
        <v>0.26861931061835609</v>
      </c>
      <c r="T111" s="269">
        <f t="shared" si="13"/>
        <v>0.25595349200832535</v>
      </c>
      <c r="U111" s="269">
        <f t="shared" si="13"/>
        <v>0.24264216410799203</v>
      </c>
      <c r="V111" s="269">
        <f t="shared" si="13"/>
        <v>0.23649850394925248</v>
      </c>
      <c r="W111" s="269">
        <f t="shared" si="13"/>
        <v>0.238616817713555</v>
      </c>
      <c r="X111" s="269">
        <f t="shared" si="13"/>
        <v>0.25309864553332834</v>
      </c>
      <c r="Y111" s="269">
        <f t="shared" si="13"/>
        <v>0.25634001960857733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4.5125952339862337E-2</v>
      </c>
      <c r="C112" s="270">
        <f t="shared" si="14"/>
        <v>4.5713677937070742E-2</v>
      </c>
      <c r="D112" s="270">
        <f t="shared" si="14"/>
        <v>4.4763339290429728E-2</v>
      </c>
      <c r="E112" s="270">
        <f t="shared" si="14"/>
        <v>4.676288824930034E-2</v>
      </c>
      <c r="F112" s="270">
        <f t="shared" si="14"/>
        <v>4.5800761934937151E-2</v>
      </c>
      <c r="G112" s="270">
        <f t="shared" si="14"/>
        <v>5.0116352553004735E-2</v>
      </c>
      <c r="H112" s="270">
        <f t="shared" si="14"/>
        <v>5.0671221810000583E-2</v>
      </c>
      <c r="I112" s="270">
        <f t="shared" si="14"/>
        <v>4.7865797467321509E-2</v>
      </c>
      <c r="J112" s="270">
        <f t="shared" si="14"/>
        <v>5.262438500869699E-2</v>
      </c>
      <c r="K112" s="270">
        <f t="shared" si="14"/>
        <v>5.1564253272216483E-2</v>
      </c>
      <c r="L112" s="270">
        <f t="shared" si="14"/>
        <v>4.7465761330916408E-2</v>
      </c>
      <c r="M112" s="270">
        <f t="shared" si="14"/>
        <v>4.4371700648093558E-2</v>
      </c>
      <c r="N112" s="270">
        <f t="shared" si="14"/>
        <v>5.1652737510620307E-2</v>
      </c>
      <c r="O112" s="270">
        <f t="shared" si="14"/>
        <v>4.5352114778340086E-2</v>
      </c>
      <c r="P112" s="270">
        <f t="shared" si="14"/>
        <v>4.2417660822661692E-2</v>
      </c>
      <c r="Q112" s="270">
        <f t="shared" si="14"/>
        <v>4.1294927169652489E-2</v>
      </c>
      <c r="R112" s="270">
        <f t="shared" si="14"/>
        <v>4.1795558158494221E-2</v>
      </c>
      <c r="S112" s="270">
        <f t="shared" si="14"/>
        <v>4.6784937775063158E-2</v>
      </c>
      <c r="T112" s="270">
        <f t="shared" si="14"/>
        <v>4.1288134269245241E-2</v>
      </c>
      <c r="U112" s="270">
        <f t="shared" si="14"/>
        <v>2.2142177360849117E-2</v>
      </c>
      <c r="V112" s="270">
        <f t="shared" si="14"/>
        <v>2.0685138807106866E-2</v>
      </c>
      <c r="W112" s="270">
        <f t="shared" si="14"/>
        <v>1.9642072781350235E-2</v>
      </c>
      <c r="X112" s="270">
        <f t="shared" si="14"/>
        <v>2.0930336057713973E-2</v>
      </c>
      <c r="Y112" s="270">
        <f t="shared" si="14"/>
        <v>2.2703375840669362E-2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4.0908381742937309E-2</v>
      </c>
      <c r="C113" s="270">
        <f t="shared" si="15"/>
        <v>4.0702743528270663E-2</v>
      </c>
      <c r="D113" s="270">
        <f t="shared" si="15"/>
        <v>4.0777672150733441E-2</v>
      </c>
      <c r="E113" s="270">
        <f t="shared" si="15"/>
        <v>4.0938077649394625E-2</v>
      </c>
      <c r="F113" s="270">
        <f t="shared" si="15"/>
        <v>4.0845652247748512E-2</v>
      </c>
      <c r="G113" s="270">
        <f t="shared" si="15"/>
        <v>4.1522991563045987E-2</v>
      </c>
      <c r="H113" s="270">
        <f t="shared" si="15"/>
        <v>4.1921815359207658E-2</v>
      </c>
      <c r="I113" s="270">
        <f t="shared" si="15"/>
        <v>7.5387387644622855E-2</v>
      </c>
      <c r="J113" s="270">
        <f t="shared" si="15"/>
        <v>7.374125282337686E-2</v>
      </c>
      <c r="K113" s="270">
        <f t="shared" si="15"/>
        <v>9.5196623964393406E-2</v>
      </c>
      <c r="L113" s="270">
        <f t="shared" si="15"/>
        <v>8.3282977945068032E-2</v>
      </c>
      <c r="M113" s="270">
        <f t="shared" si="15"/>
        <v>8.0653553847319093E-2</v>
      </c>
      <c r="N113" s="270">
        <f t="shared" si="15"/>
        <v>0.10025673845484194</v>
      </c>
      <c r="O113" s="270">
        <f t="shared" si="15"/>
        <v>8.7405652577600218E-2</v>
      </c>
      <c r="P113" s="270">
        <f t="shared" si="15"/>
        <v>0.14531362689132774</v>
      </c>
      <c r="Q113" s="270">
        <f t="shared" si="15"/>
        <v>0.14517285242212583</v>
      </c>
      <c r="R113" s="270">
        <f t="shared" si="15"/>
        <v>0.14346176683019057</v>
      </c>
      <c r="S113" s="270">
        <f t="shared" si="15"/>
        <v>0.13860985628081401</v>
      </c>
      <c r="T113" s="270">
        <f t="shared" si="15"/>
        <v>0.13046555753487532</v>
      </c>
      <c r="U113" s="270">
        <f t="shared" si="15"/>
        <v>0.12813669570252423</v>
      </c>
      <c r="V113" s="270">
        <f t="shared" si="15"/>
        <v>0.1204330749980857</v>
      </c>
      <c r="W113" s="270">
        <f t="shared" si="15"/>
        <v>0.12250916693891685</v>
      </c>
      <c r="X113" s="270">
        <f t="shared" si="15"/>
        <v>0.14317431684996143</v>
      </c>
      <c r="Y113" s="270">
        <f t="shared" si="15"/>
        <v>0.14721675271950183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6.7736091992528571E-2</v>
      </c>
      <c r="C114" s="271">
        <f t="shared" si="16"/>
        <v>7.3836756055728786E-2</v>
      </c>
      <c r="D114" s="271">
        <f t="shared" si="16"/>
        <v>7.1152120493368012E-2</v>
      </c>
      <c r="E114" s="271">
        <f t="shared" si="16"/>
        <v>7.2250528418601231E-2</v>
      </c>
      <c r="F114" s="271">
        <f t="shared" si="16"/>
        <v>7.1898370636895109E-2</v>
      </c>
      <c r="G114" s="271">
        <f t="shared" si="16"/>
        <v>7.0111147923693815E-2</v>
      </c>
      <c r="H114" s="271">
        <f t="shared" si="16"/>
        <v>7.2235992053224007E-2</v>
      </c>
      <c r="I114" s="271">
        <f t="shared" si="16"/>
        <v>7.1447056660225577E-2</v>
      </c>
      <c r="J114" s="271">
        <f t="shared" si="16"/>
        <v>6.9058416815988038E-2</v>
      </c>
      <c r="K114" s="271">
        <f t="shared" si="16"/>
        <v>6.8580101264262699E-2</v>
      </c>
      <c r="L114" s="271">
        <f t="shared" si="16"/>
        <v>6.6474925002288729E-2</v>
      </c>
      <c r="M114" s="271">
        <f t="shared" si="16"/>
        <v>7.2563350805455618E-2</v>
      </c>
      <c r="N114" s="271">
        <f t="shared" si="16"/>
        <v>7.77666693141882E-2</v>
      </c>
      <c r="O114" s="271">
        <f t="shared" si="16"/>
        <v>8.7686173156163824E-2</v>
      </c>
      <c r="P114" s="271">
        <f t="shared" si="16"/>
        <v>8.2588708969642113E-2</v>
      </c>
      <c r="Q114" s="271">
        <f t="shared" si="16"/>
        <v>8.5003736988588902E-2</v>
      </c>
      <c r="R114" s="271">
        <f t="shared" si="16"/>
        <v>8.4247085229765095E-2</v>
      </c>
      <c r="S114" s="271">
        <f t="shared" si="16"/>
        <v>8.3224516562478867E-2</v>
      </c>
      <c r="T114" s="271">
        <f t="shared" si="16"/>
        <v>8.4199800204204783E-2</v>
      </c>
      <c r="U114" s="271">
        <f t="shared" si="16"/>
        <v>9.236329104461867E-2</v>
      </c>
      <c r="V114" s="271">
        <f t="shared" si="16"/>
        <v>9.5380290144059882E-2</v>
      </c>
      <c r="W114" s="271">
        <f t="shared" si="16"/>
        <v>9.6465577993287921E-2</v>
      </c>
      <c r="X114" s="271">
        <f t="shared" si="16"/>
        <v>8.899399262565294E-2</v>
      </c>
      <c r="Y114" s="271">
        <f t="shared" si="16"/>
        <v>8.6419891048406125E-2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0.99999999999999989</v>
      </c>
      <c r="C117" s="232">
        <f t="shared" si="17"/>
        <v>1</v>
      </c>
      <c r="D117" s="232">
        <f t="shared" si="17"/>
        <v>1</v>
      </c>
      <c r="E117" s="232">
        <f t="shared" si="17"/>
        <v>1</v>
      </c>
      <c r="F117" s="232">
        <f t="shared" si="17"/>
        <v>0.99999999999999978</v>
      </c>
      <c r="G117" s="232">
        <f t="shared" si="17"/>
        <v>1</v>
      </c>
      <c r="H117" s="232">
        <f t="shared" si="17"/>
        <v>0.99999999999999989</v>
      </c>
      <c r="I117" s="232">
        <f t="shared" si="17"/>
        <v>0.99999999999999978</v>
      </c>
      <c r="J117" s="232">
        <f t="shared" si="17"/>
        <v>1</v>
      </c>
      <c r="K117" s="232">
        <f t="shared" si="17"/>
        <v>1.0000000000000002</v>
      </c>
      <c r="L117" s="232">
        <f t="shared" si="17"/>
        <v>0.99999999999999978</v>
      </c>
      <c r="M117" s="232">
        <f t="shared" si="17"/>
        <v>1.0000000000000002</v>
      </c>
      <c r="N117" s="232">
        <f t="shared" si="17"/>
        <v>1</v>
      </c>
      <c r="O117" s="232">
        <f t="shared" si="17"/>
        <v>0.99999999999999989</v>
      </c>
      <c r="P117" s="232">
        <f t="shared" si="17"/>
        <v>1</v>
      </c>
      <c r="Q117" s="232">
        <f t="shared" si="17"/>
        <v>1</v>
      </c>
      <c r="R117" s="232">
        <f t="shared" si="17"/>
        <v>1</v>
      </c>
      <c r="S117" s="232">
        <f t="shared" si="17"/>
        <v>1</v>
      </c>
      <c r="T117" s="232">
        <f t="shared" si="17"/>
        <v>0.99999999999999978</v>
      </c>
      <c r="U117" s="232">
        <f t="shared" si="17"/>
        <v>0.99999999999999978</v>
      </c>
      <c r="V117" s="232">
        <f t="shared" si="17"/>
        <v>0.99999999999999989</v>
      </c>
      <c r="W117" s="232">
        <f t="shared" si="17"/>
        <v>1</v>
      </c>
      <c r="X117" s="232">
        <f t="shared" si="17"/>
        <v>0.99999999999999989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2.2202538453862685E-3</v>
      </c>
      <c r="C118" s="266">
        <f t="shared" si="18"/>
        <v>2.2513527734374247E-3</v>
      </c>
      <c r="D118" s="266">
        <f t="shared" si="18"/>
        <v>2.2341649933241732E-3</v>
      </c>
      <c r="E118" s="266">
        <f t="shared" si="18"/>
        <v>2.2397576957938104E-3</v>
      </c>
      <c r="F118" s="266">
        <f t="shared" si="18"/>
        <v>2.233543871155568E-3</v>
      </c>
      <c r="G118" s="266">
        <f t="shared" si="18"/>
        <v>2.2337100320185071E-3</v>
      </c>
      <c r="H118" s="266">
        <f t="shared" si="18"/>
        <v>2.2417502575564153E-3</v>
      </c>
      <c r="I118" s="266">
        <f t="shared" si="18"/>
        <v>2.1850285152429432E-3</v>
      </c>
      <c r="J118" s="266">
        <f t="shared" si="18"/>
        <v>2.1877169879518368E-3</v>
      </c>
      <c r="K118" s="266">
        <f t="shared" si="18"/>
        <v>2.1558120358586741E-3</v>
      </c>
      <c r="L118" s="266">
        <f t="shared" si="18"/>
        <v>2.1426556107825867E-3</v>
      </c>
      <c r="M118" s="266">
        <f t="shared" si="18"/>
        <v>2.1676531360319386E-3</v>
      </c>
      <c r="N118" s="266">
        <f t="shared" si="18"/>
        <v>2.1813367105882951E-3</v>
      </c>
      <c r="O118" s="266">
        <f t="shared" si="18"/>
        <v>2.219608771904876E-3</v>
      </c>
      <c r="P118" s="266">
        <f t="shared" si="18"/>
        <v>2.1347430725190512E-3</v>
      </c>
      <c r="Q118" s="266">
        <f t="shared" si="18"/>
        <v>2.1388758435476698E-3</v>
      </c>
      <c r="R118" s="266">
        <f t="shared" si="18"/>
        <v>2.1389023420075965E-3</v>
      </c>
      <c r="S118" s="266">
        <f t="shared" si="18"/>
        <v>2.1520062362758662E-3</v>
      </c>
      <c r="T118" s="266">
        <f t="shared" si="18"/>
        <v>2.1488174588467253E-3</v>
      </c>
      <c r="U118" s="266">
        <f t="shared" si="18"/>
        <v>2.181017441065111E-3</v>
      </c>
      <c r="V118" s="266">
        <f t="shared" si="18"/>
        <v>2.2050598619042529E-3</v>
      </c>
      <c r="W118" s="266">
        <f t="shared" si="18"/>
        <v>2.1841466555201647E-3</v>
      </c>
      <c r="X118" s="266">
        <f t="shared" si="18"/>
        <v>2.0987564449722949E-3</v>
      </c>
      <c r="Y118" s="266">
        <f t="shared" si="18"/>
        <v>2.1084780651637451E-3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4.2572413791107583E-4</v>
      </c>
      <c r="C119" s="267">
        <f t="shared" si="19"/>
        <v>4.3168722378166197E-4</v>
      </c>
      <c r="D119" s="267">
        <f t="shared" si="19"/>
        <v>4.2839154077382749E-4</v>
      </c>
      <c r="E119" s="267">
        <f t="shared" si="19"/>
        <v>4.2946391744932646E-4</v>
      </c>
      <c r="F119" s="267">
        <f t="shared" si="19"/>
        <v>4.2827244326598332E-4</v>
      </c>
      <c r="G119" s="267">
        <f t="shared" si="19"/>
        <v>4.2830430389771999E-4</v>
      </c>
      <c r="H119" s="267">
        <f t="shared" si="19"/>
        <v>4.2984598260839926E-4</v>
      </c>
      <c r="I119" s="267">
        <f t="shared" si="19"/>
        <v>4.1896983216398219E-4</v>
      </c>
      <c r="J119" s="267">
        <f t="shared" si="19"/>
        <v>4.1948533525776999E-4</v>
      </c>
      <c r="K119" s="267">
        <f t="shared" si="19"/>
        <v>4.133676977393479E-4</v>
      </c>
      <c r="L119" s="267">
        <f t="shared" si="19"/>
        <v>4.1084500974349189E-4</v>
      </c>
      <c r="M119" s="267">
        <f t="shared" si="19"/>
        <v>4.1563817783497214E-4</v>
      </c>
      <c r="N119" s="267">
        <f t="shared" si="19"/>
        <v>4.1826194447933666E-4</v>
      </c>
      <c r="O119" s="267">
        <f t="shared" si="19"/>
        <v>4.2560044784188607E-4</v>
      </c>
      <c r="P119" s="267">
        <f t="shared" si="19"/>
        <v>4.0932781451920173E-4</v>
      </c>
      <c r="Q119" s="267">
        <f t="shared" si="19"/>
        <v>4.1012025561191671E-4</v>
      </c>
      <c r="R119" s="267">
        <f t="shared" si="19"/>
        <v>4.1012533657778567E-4</v>
      </c>
      <c r="S119" s="267">
        <f t="shared" si="19"/>
        <v>4.1263795201688475E-4</v>
      </c>
      <c r="T119" s="267">
        <f t="shared" si="19"/>
        <v>4.1305526580776171E-4</v>
      </c>
      <c r="U119" s="267">
        <f t="shared" si="19"/>
        <v>4.1820072591966523E-4</v>
      </c>
      <c r="V119" s="267">
        <f t="shared" si="19"/>
        <v>4.2281075684307007E-4</v>
      </c>
      <c r="W119" s="267">
        <f t="shared" si="19"/>
        <v>4.2159791064269483E-4</v>
      </c>
      <c r="X119" s="267">
        <f t="shared" si="19"/>
        <v>4.1258776498991241E-4</v>
      </c>
      <c r="Y119" s="267">
        <f t="shared" si="19"/>
        <v>4.1198972232039293E-4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5.8892800864954277E-2</v>
      </c>
      <c r="C120" s="267">
        <f t="shared" si="20"/>
        <v>5.9717707882066803E-2</v>
      </c>
      <c r="D120" s="267">
        <f t="shared" si="20"/>
        <v>5.92617976204435E-2</v>
      </c>
      <c r="E120" s="267">
        <f t="shared" si="20"/>
        <v>5.9410145483245629E-2</v>
      </c>
      <c r="F120" s="267">
        <f t="shared" si="20"/>
        <v>5.9245322196129054E-2</v>
      </c>
      <c r="G120" s="267">
        <f t="shared" si="20"/>
        <v>5.9249729655498184E-2</v>
      </c>
      <c r="H120" s="267">
        <f t="shared" si="20"/>
        <v>5.9462998693404476E-2</v>
      </c>
      <c r="I120" s="267">
        <f t="shared" si="20"/>
        <v>5.7958439977417037E-2</v>
      </c>
      <c r="J120" s="267">
        <f t="shared" si="20"/>
        <v>5.8029752403338415E-2</v>
      </c>
      <c r="K120" s="267">
        <f t="shared" si="20"/>
        <v>5.7183465392448549E-2</v>
      </c>
      <c r="L120" s="267">
        <f t="shared" si="20"/>
        <v>5.6834487853816791E-2</v>
      </c>
      <c r="M120" s="267">
        <f t="shared" si="20"/>
        <v>5.7497553601765367E-2</v>
      </c>
      <c r="N120" s="267">
        <f t="shared" si="20"/>
        <v>5.786051391512903E-2</v>
      </c>
      <c r="O120" s="267">
        <f t="shared" si="20"/>
        <v>5.8875690125944929E-2</v>
      </c>
      <c r="P120" s="267">
        <f t="shared" si="20"/>
        <v>5.6624605753506932E-2</v>
      </c>
      <c r="Q120" s="267">
        <f t="shared" si="20"/>
        <v>5.6734228561599195E-2</v>
      </c>
      <c r="R120" s="267">
        <f t="shared" si="20"/>
        <v>5.6734931440023166E-2</v>
      </c>
      <c r="S120" s="267">
        <f t="shared" si="20"/>
        <v>5.7082515585547937E-2</v>
      </c>
      <c r="T120" s="267">
        <f t="shared" si="20"/>
        <v>5.680533133550246E-2</v>
      </c>
      <c r="U120" s="267">
        <f t="shared" si="20"/>
        <v>5.7852045209404117E-2</v>
      </c>
      <c r="V120" s="267">
        <f t="shared" si="20"/>
        <v>5.8489776568695945E-2</v>
      </c>
      <c r="W120" s="267">
        <f t="shared" si="20"/>
        <v>5.7742227875103844E-2</v>
      </c>
      <c r="X120" s="267">
        <f t="shared" si="20"/>
        <v>5.5321961024913907E-2</v>
      </c>
      <c r="Y120" s="267">
        <f t="shared" si="20"/>
        <v>5.5434114734291259E-2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1.0154178696040288E-3</v>
      </c>
      <c r="C121" s="267">
        <f t="shared" si="21"/>
        <v>1.0296407510706209E-3</v>
      </c>
      <c r="D121" s="267">
        <f t="shared" si="21"/>
        <v>1.0217800377102606E-3</v>
      </c>
      <c r="E121" s="267">
        <f t="shared" si="21"/>
        <v>1.0243378218297873E-3</v>
      </c>
      <c r="F121" s="267">
        <f t="shared" si="21"/>
        <v>1.0214959717461277E-3</v>
      </c>
      <c r="G121" s="267">
        <f t="shared" si="21"/>
        <v>1.0215719642772561E-3</v>
      </c>
      <c r="H121" s="267">
        <f t="shared" si="21"/>
        <v>1.0252491062868521E-3</v>
      </c>
      <c r="I121" s="267">
        <f t="shared" si="21"/>
        <v>9.9930780643960244E-4</v>
      </c>
      <c r="J121" s="267">
        <f t="shared" si="21"/>
        <v>1.0005373609953694E-3</v>
      </c>
      <c r="K121" s="267">
        <f t="shared" si="21"/>
        <v>9.8594584996090787E-4</v>
      </c>
      <c r="L121" s="267">
        <f t="shared" si="21"/>
        <v>9.7992884917961196E-4</v>
      </c>
      <c r="M121" s="267">
        <f t="shared" si="21"/>
        <v>9.9136129591844585E-4</v>
      </c>
      <c r="N121" s="267">
        <f t="shared" si="21"/>
        <v>9.9761938489933348E-4</v>
      </c>
      <c r="O121" s="267">
        <f t="shared" si="21"/>
        <v>1.0151228496712522E-3</v>
      </c>
      <c r="P121" s="267">
        <f t="shared" si="21"/>
        <v>9.7631010406926545E-4</v>
      </c>
      <c r="Q121" s="267">
        <f t="shared" si="21"/>
        <v>9.7820019855650677E-4</v>
      </c>
      <c r="R121" s="267">
        <f t="shared" si="21"/>
        <v>9.7821231744542694E-4</v>
      </c>
      <c r="S121" s="267">
        <f t="shared" si="21"/>
        <v>9.8420529362202658E-4</v>
      </c>
      <c r="T121" s="267">
        <f t="shared" si="21"/>
        <v>9.8520065151403552E-4</v>
      </c>
      <c r="U121" s="267">
        <f t="shared" si="21"/>
        <v>9.9747336917246692E-4</v>
      </c>
      <c r="V121" s="267">
        <f t="shared" si="21"/>
        <v>1.0084690054594325E-3</v>
      </c>
      <c r="W121" s="267">
        <f t="shared" si="21"/>
        <v>1.0055761798118555E-3</v>
      </c>
      <c r="X121" s="267">
        <f t="shared" si="21"/>
        <v>9.8628398354348831E-4</v>
      </c>
      <c r="Y121" s="267">
        <f t="shared" si="21"/>
        <v>9.8265916560434869E-4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2.4816048847823352E-3</v>
      </c>
      <c r="C122" s="268">
        <f t="shared" si="22"/>
        <v>2.5011108170857835E-3</v>
      </c>
      <c r="D122" s="268">
        <f t="shared" si="22"/>
        <v>2.5022390250776104E-3</v>
      </c>
      <c r="E122" s="268">
        <f t="shared" si="22"/>
        <v>2.5116662929472503E-3</v>
      </c>
      <c r="F122" s="268">
        <f t="shared" si="22"/>
        <v>2.5123962950157914E-3</v>
      </c>
      <c r="G122" s="268">
        <f t="shared" si="22"/>
        <v>2.5143004826945672E-3</v>
      </c>
      <c r="H122" s="268">
        <f t="shared" si="22"/>
        <v>2.5255958618445799E-3</v>
      </c>
      <c r="I122" s="268">
        <f t="shared" si="22"/>
        <v>2.4591856221889445E-3</v>
      </c>
      <c r="J122" s="268">
        <f t="shared" si="22"/>
        <v>2.4597661435015587E-3</v>
      </c>
      <c r="K122" s="268">
        <f t="shared" si="22"/>
        <v>2.4296829687506655E-3</v>
      </c>
      <c r="L122" s="268">
        <f t="shared" si="22"/>
        <v>2.4278174309655489E-3</v>
      </c>
      <c r="M122" s="268">
        <f t="shared" si="22"/>
        <v>2.4500263957499958E-3</v>
      </c>
      <c r="N122" s="268">
        <f t="shared" si="22"/>
        <v>2.4436835284451794E-3</v>
      </c>
      <c r="O122" s="268">
        <f t="shared" si="22"/>
        <v>2.4938343336598189E-3</v>
      </c>
      <c r="P122" s="268">
        <f t="shared" si="22"/>
        <v>2.3920302740534525E-3</v>
      </c>
      <c r="Q122" s="268">
        <f t="shared" si="22"/>
        <v>2.4032760723357205E-3</v>
      </c>
      <c r="R122" s="268">
        <f t="shared" si="22"/>
        <v>2.3971988902445882E-3</v>
      </c>
      <c r="S122" s="268">
        <f t="shared" si="22"/>
        <v>2.403338522262986E-3</v>
      </c>
      <c r="T122" s="268">
        <f t="shared" si="22"/>
        <v>2.3947784689221808E-3</v>
      </c>
      <c r="U122" s="268">
        <f t="shared" si="22"/>
        <v>2.3378409120360533E-3</v>
      </c>
      <c r="V122" s="268">
        <f t="shared" si="22"/>
        <v>2.3503084469655988E-3</v>
      </c>
      <c r="W122" s="268">
        <f t="shared" si="22"/>
        <v>2.3516404007328383E-3</v>
      </c>
      <c r="X122" s="268">
        <f t="shared" si="22"/>
        <v>2.3292045215110558E-3</v>
      </c>
      <c r="Y122" s="268">
        <f t="shared" si="22"/>
        <v>2.3005292737054359E-3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8.3289174982180331E-2</v>
      </c>
      <c r="C123" s="269">
        <f t="shared" si="23"/>
        <v>7.5883766713380735E-2</v>
      </c>
      <c r="D123" s="269">
        <f t="shared" si="23"/>
        <v>8.0491558500190158E-2</v>
      </c>
      <c r="E123" s="269">
        <f t="shared" si="23"/>
        <v>7.5295264147833024E-2</v>
      </c>
      <c r="F123" s="269">
        <f t="shared" si="23"/>
        <v>7.672647820028948E-2</v>
      </c>
      <c r="G123" s="269">
        <f t="shared" si="23"/>
        <v>7.3896094769997589E-2</v>
      </c>
      <c r="H123" s="269">
        <f t="shared" si="23"/>
        <v>7.0968312278538434E-2</v>
      </c>
      <c r="I123" s="269">
        <f t="shared" si="23"/>
        <v>6.9165933801792021E-2</v>
      </c>
      <c r="J123" s="269">
        <f t="shared" si="23"/>
        <v>6.6728457385463152E-2</v>
      </c>
      <c r="K123" s="269">
        <f t="shared" si="23"/>
        <v>6.406071372806188E-2</v>
      </c>
      <c r="L123" s="269">
        <f t="shared" si="23"/>
        <v>7.5057186215249636E-2</v>
      </c>
      <c r="M123" s="269">
        <f t="shared" si="23"/>
        <v>7.0321947374245061E-2</v>
      </c>
      <c r="N123" s="269">
        <f t="shared" si="23"/>
        <v>5.6527817370813083E-2</v>
      </c>
      <c r="O123" s="269">
        <f t="shared" si="23"/>
        <v>5.3071386790185068E-2</v>
      </c>
      <c r="P123" s="269">
        <f t="shared" si="23"/>
        <v>5.0794240180973838E-2</v>
      </c>
      <c r="Q123" s="269">
        <f t="shared" si="23"/>
        <v>4.9075967173745905E-2</v>
      </c>
      <c r="R123" s="269">
        <f t="shared" si="23"/>
        <v>4.9344005360949801E-2</v>
      </c>
      <c r="S123" s="269">
        <f t="shared" si="23"/>
        <v>4.5676532882201942E-2</v>
      </c>
      <c r="T123" s="269">
        <f t="shared" si="23"/>
        <v>5.2532196270805194E-2</v>
      </c>
      <c r="U123" s="269">
        <f t="shared" si="23"/>
        <v>6.3732194819862836E-2</v>
      </c>
      <c r="V123" s="269">
        <f t="shared" si="23"/>
        <v>6.2876434420261043E-2</v>
      </c>
      <c r="W123" s="269">
        <f t="shared" si="23"/>
        <v>6.2906980785338434E-2</v>
      </c>
      <c r="X123" s="269">
        <f t="shared" si="23"/>
        <v>6.7237442864637717E-2</v>
      </c>
      <c r="Y123" s="269">
        <f t="shared" si="23"/>
        <v>6.6757659647015188E-2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0.43685922915390768</v>
      </c>
      <c r="C124" s="269">
        <f t="shared" si="24"/>
        <v>0.44297828340717377</v>
      </c>
      <c r="D124" s="269">
        <f t="shared" si="24"/>
        <v>0.43959639967043601</v>
      </c>
      <c r="E124" s="269">
        <f t="shared" si="24"/>
        <v>0.44069682505415952</v>
      </c>
      <c r="F124" s="269">
        <f t="shared" si="24"/>
        <v>0.43947418708994607</v>
      </c>
      <c r="G124" s="269">
        <f t="shared" si="24"/>
        <v>0.43950688105719254</v>
      </c>
      <c r="H124" s="269">
        <f t="shared" si="24"/>
        <v>0.44108888337553664</v>
      </c>
      <c r="I124" s="269">
        <f t="shared" si="24"/>
        <v>0.42992826015453756</v>
      </c>
      <c r="J124" s="269">
        <f t="shared" si="24"/>
        <v>0.4304572465664514</v>
      </c>
      <c r="K124" s="269">
        <f t="shared" si="24"/>
        <v>0.42417959826665219</v>
      </c>
      <c r="L124" s="269">
        <f t="shared" si="24"/>
        <v>0.42159092772832446</v>
      </c>
      <c r="M124" s="269">
        <f t="shared" si="24"/>
        <v>0.42650946424336339</v>
      </c>
      <c r="N124" s="269">
        <f t="shared" si="24"/>
        <v>0.42920185720788034</v>
      </c>
      <c r="O124" s="269">
        <f t="shared" si="24"/>
        <v>0.43673230389064843</v>
      </c>
      <c r="P124" s="269">
        <f t="shared" si="24"/>
        <v>0.42003404927785282</v>
      </c>
      <c r="Q124" s="269">
        <f t="shared" si="24"/>
        <v>0.42084721718186668</v>
      </c>
      <c r="R124" s="269">
        <f t="shared" si="24"/>
        <v>0.42085243104369685</v>
      </c>
      <c r="S124" s="269">
        <f t="shared" si="24"/>
        <v>0.42343076557100623</v>
      </c>
      <c r="T124" s="269">
        <f t="shared" si="24"/>
        <v>0.42385899447503855</v>
      </c>
      <c r="U124" s="269">
        <f t="shared" si="24"/>
        <v>0.42913903743703263</v>
      </c>
      <c r="V124" s="269">
        <f t="shared" si="24"/>
        <v>0.43386964671245709</v>
      </c>
      <c r="W124" s="269">
        <f t="shared" si="24"/>
        <v>0.43262507773222991</v>
      </c>
      <c r="X124" s="269">
        <f t="shared" si="24"/>
        <v>0.42037625198844047</v>
      </c>
      <c r="Y124" s="269">
        <f t="shared" si="24"/>
        <v>0.4227655810059176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0.31178568055346789</v>
      </c>
      <c r="C125" s="269">
        <f t="shared" si="25"/>
        <v>0.31315162112746658</v>
      </c>
      <c r="D125" s="269">
        <f t="shared" si="25"/>
        <v>0.31157137325918205</v>
      </c>
      <c r="E125" s="269">
        <f t="shared" si="25"/>
        <v>0.315151595294763</v>
      </c>
      <c r="F125" s="269">
        <f t="shared" si="25"/>
        <v>0.31484772530450938</v>
      </c>
      <c r="G125" s="269">
        <f t="shared" si="25"/>
        <v>0.31712545869336289</v>
      </c>
      <c r="H125" s="269">
        <f t="shared" si="25"/>
        <v>0.31802801219656079</v>
      </c>
      <c r="I125" s="269">
        <f t="shared" si="25"/>
        <v>0.31241184097892849</v>
      </c>
      <c r="J125" s="269">
        <f t="shared" si="25"/>
        <v>0.31528503317151174</v>
      </c>
      <c r="K125" s="269">
        <f t="shared" si="25"/>
        <v>0.31197860121118748</v>
      </c>
      <c r="L125" s="269">
        <f t="shared" si="25"/>
        <v>0.31005389511714487</v>
      </c>
      <c r="M125" s="269">
        <f t="shared" si="25"/>
        <v>0.31166511203547348</v>
      </c>
      <c r="N125" s="269">
        <f t="shared" si="25"/>
        <v>0.31445559939508577</v>
      </c>
      <c r="O125" s="269">
        <f t="shared" si="25"/>
        <v>0.31761841757995096</v>
      </c>
      <c r="P125" s="269">
        <f t="shared" si="25"/>
        <v>0.30578157857517646</v>
      </c>
      <c r="Q125" s="269">
        <f t="shared" si="25"/>
        <v>0.30712526932643242</v>
      </c>
      <c r="R125" s="269">
        <f t="shared" si="25"/>
        <v>0.30796968543661224</v>
      </c>
      <c r="S125" s="269">
        <f t="shared" si="25"/>
        <v>0.3114312666405577</v>
      </c>
      <c r="T125" s="269">
        <f t="shared" si="25"/>
        <v>0.30785600473066771</v>
      </c>
      <c r="U125" s="269">
        <f t="shared" si="25"/>
        <v>0.29277863129924309</v>
      </c>
      <c r="V125" s="269">
        <f t="shared" si="25"/>
        <v>0.29417987125843359</v>
      </c>
      <c r="W125" s="269">
        <f t="shared" si="25"/>
        <v>0.29424964143251059</v>
      </c>
      <c r="X125" s="269">
        <f t="shared" si="25"/>
        <v>0.29150814813732318</v>
      </c>
      <c r="Y125" s="269">
        <f t="shared" si="25"/>
        <v>0.28811044516516654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0.13039423922748572</v>
      </c>
      <c r="C126" s="270">
        <f t="shared" si="26"/>
        <v>0.12539777539063837</v>
      </c>
      <c r="D126" s="270">
        <f t="shared" si="26"/>
        <v>0.12887950669444254</v>
      </c>
      <c r="E126" s="270">
        <f t="shared" si="26"/>
        <v>0.1302232327293332</v>
      </c>
      <c r="F126" s="270">
        <f t="shared" si="26"/>
        <v>0.12979210237866959</v>
      </c>
      <c r="G126" s="270">
        <f t="shared" si="26"/>
        <v>0.13804941006736596</v>
      </c>
      <c r="H126" s="270">
        <f t="shared" si="26"/>
        <v>0.13715458537079409</v>
      </c>
      <c r="I126" s="270">
        <f t="shared" si="26"/>
        <v>0.12984258239499336</v>
      </c>
      <c r="J126" s="270">
        <f t="shared" si="26"/>
        <v>0.13986756591343633</v>
      </c>
      <c r="K126" s="270">
        <f t="shared" si="26"/>
        <v>0.13724473539515017</v>
      </c>
      <c r="L126" s="270">
        <f t="shared" si="26"/>
        <v>0.13273896787280498</v>
      </c>
      <c r="M126" s="270">
        <f t="shared" si="26"/>
        <v>0.12145864498021661</v>
      </c>
      <c r="N126" s="270">
        <f t="shared" si="26"/>
        <v>0.12751752000104405</v>
      </c>
      <c r="O126" s="270">
        <f t="shared" si="26"/>
        <v>0.10954691559549321</v>
      </c>
      <c r="P126" s="270">
        <f t="shared" si="26"/>
        <v>0.10494962163116692</v>
      </c>
      <c r="Q126" s="270">
        <f t="shared" si="26"/>
        <v>0.1012702220194851</v>
      </c>
      <c r="R126" s="270">
        <f t="shared" si="26"/>
        <v>0.10233125389471581</v>
      </c>
      <c r="S126" s="270">
        <f t="shared" si="26"/>
        <v>0.1120710221055071</v>
      </c>
      <c r="T126" s="270">
        <f t="shared" si="26"/>
        <v>0.10129101345279116</v>
      </c>
      <c r="U126" s="270">
        <f t="shared" si="26"/>
        <v>5.6615255777469321E-2</v>
      </c>
      <c r="V126" s="270">
        <f t="shared" si="26"/>
        <v>5.2428630352951915E-2</v>
      </c>
      <c r="W126" s="270">
        <f t="shared" si="26"/>
        <v>4.9778570441682324E-2</v>
      </c>
      <c r="X126" s="270">
        <f t="shared" si="26"/>
        <v>5.5505124089961937E-2</v>
      </c>
      <c r="Y126" s="270">
        <f t="shared" si="26"/>
        <v>5.9942117814859662E-2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0.18139144132598214</v>
      </c>
      <c r="C127" s="270">
        <f t="shared" si="27"/>
        <v>0.18775384573682818</v>
      </c>
      <c r="D127" s="270">
        <f t="shared" si="27"/>
        <v>0.18269186656473949</v>
      </c>
      <c r="E127" s="270">
        <f t="shared" si="27"/>
        <v>0.18492836256542977</v>
      </c>
      <c r="F127" s="270">
        <f t="shared" si="27"/>
        <v>0.1850556229258398</v>
      </c>
      <c r="G127" s="270">
        <f t="shared" si="27"/>
        <v>0.17907604862599705</v>
      </c>
      <c r="H127" s="270">
        <f t="shared" si="27"/>
        <v>0.18087342682576663</v>
      </c>
      <c r="I127" s="270">
        <f t="shared" si="27"/>
        <v>0.18256925858393511</v>
      </c>
      <c r="J127" s="270">
        <f t="shared" si="27"/>
        <v>0.17541746725807542</v>
      </c>
      <c r="K127" s="270">
        <f t="shared" si="27"/>
        <v>0.17473386581603725</v>
      </c>
      <c r="L127" s="270">
        <f t="shared" si="27"/>
        <v>0.17731492724433989</v>
      </c>
      <c r="M127" s="270">
        <f t="shared" si="27"/>
        <v>0.1902064670552569</v>
      </c>
      <c r="N127" s="270">
        <f t="shared" si="27"/>
        <v>0.1869380793940417</v>
      </c>
      <c r="O127" s="270">
        <f t="shared" si="27"/>
        <v>0.20807150198445776</v>
      </c>
      <c r="P127" s="270">
        <f t="shared" si="27"/>
        <v>0.20083195694400957</v>
      </c>
      <c r="Q127" s="270">
        <f t="shared" si="27"/>
        <v>0.20585504730694737</v>
      </c>
      <c r="R127" s="270">
        <f t="shared" si="27"/>
        <v>0.20563843154189643</v>
      </c>
      <c r="S127" s="270">
        <f t="shared" si="27"/>
        <v>0.19936024453505055</v>
      </c>
      <c r="T127" s="270">
        <f t="shared" si="27"/>
        <v>0.20656499127787656</v>
      </c>
      <c r="U127" s="270">
        <f t="shared" si="27"/>
        <v>0.23616337552177377</v>
      </c>
      <c r="V127" s="270">
        <f t="shared" si="27"/>
        <v>0.24175124090548172</v>
      </c>
      <c r="W127" s="270">
        <f t="shared" si="27"/>
        <v>0.24447107099082827</v>
      </c>
      <c r="X127" s="270">
        <f t="shared" si="27"/>
        <v>0.23600302404736126</v>
      </c>
      <c r="Y127" s="270">
        <f t="shared" si="27"/>
        <v>0.22816832735030687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0.10303011370780595</v>
      </c>
      <c r="C128" s="269">
        <f t="shared" si="28"/>
        <v>0.10205482930453673</v>
      </c>
      <c r="D128" s="269">
        <f t="shared" si="28"/>
        <v>0.10289229535286236</v>
      </c>
      <c r="E128" s="269">
        <f t="shared" si="28"/>
        <v>0.10324094429197864</v>
      </c>
      <c r="F128" s="269">
        <f t="shared" si="28"/>
        <v>0.10351057862794237</v>
      </c>
      <c r="G128" s="269">
        <f t="shared" si="28"/>
        <v>0.10402394904106069</v>
      </c>
      <c r="H128" s="269">
        <f t="shared" si="28"/>
        <v>0.10422935224766351</v>
      </c>
      <c r="I128" s="269">
        <f t="shared" si="28"/>
        <v>0.12447303331128921</v>
      </c>
      <c r="J128" s="269">
        <f t="shared" si="28"/>
        <v>0.12343200464552866</v>
      </c>
      <c r="K128" s="269">
        <f t="shared" si="28"/>
        <v>0.13661281284934057</v>
      </c>
      <c r="L128" s="269">
        <f t="shared" si="28"/>
        <v>0.1305022561847928</v>
      </c>
      <c r="M128" s="269">
        <f t="shared" si="28"/>
        <v>0.12798124373961747</v>
      </c>
      <c r="N128" s="269">
        <f t="shared" si="28"/>
        <v>0.13591331054267969</v>
      </c>
      <c r="O128" s="269">
        <f t="shared" si="28"/>
        <v>0.1275480352101927</v>
      </c>
      <c r="P128" s="269">
        <f t="shared" si="28"/>
        <v>0.16085311494732898</v>
      </c>
      <c r="Q128" s="269">
        <f t="shared" si="28"/>
        <v>0.16028684538630394</v>
      </c>
      <c r="R128" s="269">
        <f t="shared" si="28"/>
        <v>0.15917450783244261</v>
      </c>
      <c r="S128" s="269">
        <f t="shared" si="28"/>
        <v>0.15642673131650847</v>
      </c>
      <c r="T128" s="269">
        <f t="shared" si="28"/>
        <v>0.15300562134289519</v>
      </c>
      <c r="U128" s="269">
        <f t="shared" si="28"/>
        <v>0.15056355878626387</v>
      </c>
      <c r="V128" s="269">
        <f t="shared" si="28"/>
        <v>0.14459762296897988</v>
      </c>
      <c r="W128" s="269">
        <f t="shared" si="28"/>
        <v>0.14651311102810968</v>
      </c>
      <c r="X128" s="269">
        <f t="shared" si="28"/>
        <v>0.15972936326966775</v>
      </c>
      <c r="Y128" s="269">
        <f t="shared" si="28"/>
        <v>0.1611285432208158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3.0021864401440015E-2</v>
      </c>
      <c r="C129" s="270">
        <f t="shared" si="29"/>
        <v>2.891558461858186E-2</v>
      </c>
      <c r="D129" s="270">
        <f t="shared" si="29"/>
        <v>2.9190542429531816E-2</v>
      </c>
      <c r="E129" s="270">
        <f t="shared" si="29"/>
        <v>2.9977912536356809E-2</v>
      </c>
      <c r="F129" s="270">
        <f t="shared" si="29"/>
        <v>2.9697671254435013E-2</v>
      </c>
      <c r="G129" s="270">
        <f t="shared" si="29"/>
        <v>3.20106649903606E-2</v>
      </c>
      <c r="H129" s="270">
        <f t="shared" si="29"/>
        <v>3.182530950605629E-2</v>
      </c>
      <c r="I129" s="270">
        <f t="shared" si="29"/>
        <v>3.028022482867818E-2</v>
      </c>
      <c r="J129" s="270">
        <f t="shared" si="29"/>
        <v>3.2898933287869414E-2</v>
      </c>
      <c r="K129" s="270">
        <f t="shared" si="29"/>
        <v>3.2320402650842912E-2</v>
      </c>
      <c r="L129" s="270">
        <f t="shared" si="29"/>
        <v>3.1048713603584993E-2</v>
      </c>
      <c r="M129" s="270">
        <f t="shared" si="29"/>
        <v>2.8422487959148764E-2</v>
      </c>
      <c r="N129" s="270">
        <f t="shared" si="29"/>
        <v>3.0204172320655306E-2</v>
      </c>
      <c r="O129" s="270">
        <f t="shared" si="29"/>
        <v>2.5958490037135743E-2</v>
      </c>
      <c r="P129" s="270">
        <f t="shared" si="29"/>
        <v>2.4872324503884529E-2</v>
      </c>
      <c r="Q129" s="270">
        <f t="shared" si="29"/>
        <v>2.402822377211436E-2</v>
      </c>
      <c r="R129" s="270">
        <f t="shared" si="29"/>
        <v>2.4328668470230103E-2</v>
      </c>
      <c r="S129" s="270">
        <f t="shared" si="29"/>
        <v>2.6660511449442367E-2</v>
      </c>
      <c r="T129" s="270">
        <f t="shared" si="29"/>
        <v>2.4096061347075565E-2</v>
      </c>
      <c r="U129" s="270">
        <f t="shared" si="29"/>
        <v>1.3468170866215011E-2</v>
      </c>
      <c r="V129" s="270">
        <f t="shared" si="29"/>
        <v>1.2472216934789337E-2</v>
      </c>
      <c r="W129" s="270">
        <f t="shared" si="29"/>
        <v>1.1841795695839652E-2</v>
      </c>
      <c r="X129" s="270">
        <f t="shared" si="29"/>
        <v>1.3204082273025266E-2</v>
      </c>
      <c r="Y129" s="270">
        <f t="shared" si="29"/>
        <v>1.4259596176453188E-2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2.7944075290324253E-2</v>
      </c>
      <c r="C130" s="270">
        <f t="shared" si="30"/>
        <v>2.643477757591204E-2</v>
      </c>
      <c r="D130" s="270">
        <f t="shared" si="30"/>
        <v>2.7302868811106416E-2</v>
      </c>
      <c r="E130" s="270">
        <f t="shared" si="30"/>
        <v>2.694596061810936E-2</v>
      </c>
      <c r="F130" s="270">
        <f t="shared" si="30"/>
        <v>2.7193286111807824E-2</v>
      </c>
      <c r="G130" s="270">
        <f t="shared" si="30"/>
        <v>2.7231404405701449E-2</v>
      </c>
      <c r="H130" s="270">
        <f t="shared" si="30"/>
        <v>2.7034447881805479E-2</v>
      </c>
      <c r="I130" s="270">
        <f t="shared" si="30"/>
        <v>4.8994920773836562E-2</v>
      </c>
      <c r="J130" s="270">
        <f t="shared" si="30"/>
        <v>4.7360153566418615E-2</v>
      </c>
      <c r="K130" s="270">
        <f t="shared" si="30"/>
        <v>6.1306497554808714E-2</v>
      </c>
      <c r="L130" s="270">
        <f t="shared" si="30"/>
        <v>5.597039071882505E-2</v>
      </c>
      <c r="M130" s="270">
        <f t="shared" si="30"/>
        <v>5.3077982350114246E-2</v>
      </c>
      <c r="N130" s="270">
        <f t="shared" si="30"/>
        <v>6.0234725945497815E-2</v>
      </c>
      <c r="O130" s="270">
        <f t="shared" si="30"/>
        <v>5.1400030011661657E-2</v>
      </c>
      <c r="P130" s="270">
        <f t="shared" si="30"/>
        <v>8.7553481393145005E-2</v>
      </c>
      <c r="Q130" s="270">
        <f t="shared" si="30"/>
        <v>8.6797611417063297E-2</v>
      </c>
      <c r="R130" s="270">
        <f t="shared" si="30"/>
        <v>8.580667117200079E-2</v>
      </c>
      <c r="S130" s="270">
        <f t="shared" si="30"/>
        <v>8.2340525141210943E-2</v>
      </c>
      <c r="T130" s="270">
        <f t="shared" si="30"/>
        <v>7.9769932181653624E-2</v>
      </c>
      <c r="U130" s="270">
        <f t="shared" si="30"/>
        <v>8.0914617380544576E-2</v>
      </c>
      <c r="V130" s="270">
        <f t="shared" si="30"/>
        <v>7.4615341389560358E-2</v>
      </c>
      <c r="W130" s="270">
        <f t="shared" si="30"/>
        <v>7.6514231861821949E-2</v>
      </c>
      <c r="X130" s="270">
        <f t="shared" si="30"/>
        <v>9.0382656377815937E-2</v>
      </c>
      <c r="Y130" s="270">
        <f t="shared" si="30"/>
        <v>9.2590113948719341E-2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4.5064174016041673E-2</v>
      </c>
      <c r="C131" s="271">
        <f t="shared" si="31"/>
        <v>4.6704467110042842E-2</v>
      </c>
      <c r="D131" s="271">
        <f t="shared" si="31"/>
        <v>4.6398884112224127E-2</v>
      </c>
      <c r="E131" s="271">
        <f t="shared" si="31"/>
        <v>4.6317071137512461E-2</v>
      </c>
      <c r="F131" s="271">
        <f t="shared" si="31"/>
        <v>4.6619621261699516E-2</v>
      </c>
      <c r="G131" s="271">
        <f t="shared" si="31"/>
        <v>4.4781879644998641E-2</v>
      </c>
      <c r="H131" s="271">
        <f t="shared" si="31"/>
        <v>4.5369594859801743E-2</v>
      </c>
      <c r="I131" s="271">
        <f t="shared" si="31"/>
        <v>4.5197887708774469E-2</v>
      </c>
      <c r="J131" s="271">
        <f t="shared" si="31"/>
        <v>4.317291779124062E-2</v>
      </c>
      <c r="K131" s="271">
        <f t="shared" si="31"/>
        <v>4.2985912643688937E-2</v>
      </c>
      <c r="L131" s="271">
        <f t="shared" si="31"/>
        <v>4.3483151862382753E-2</v>
      </c>
      <c r="M131" s="271">
        <f t="shared" si="31"/>
        <v>4.6480773430354477E-2</v>
      </c>
      <c r="N131" s="271">
        <f t="shared" si="31"/>
        <v>4.5474412276526585E-2</v>
      </c>
      <c r="O131" s="271">
        <f t="shared" si="31"/>
        <v>5.0189515161395304E-2</v>
      </c>
      <c r="P131" s="271">
        <f t="shared" si="31"/>
        <v>4.842730905029944E-2</v>
      </c>
      <c r="Q131" s="271">
        <f t="shared" si="31"/>
        <v>4.9461010197126266E-2</v>
      </c>
      <c r="R131" s="271">
        <f t="shared" si="31"/>
        <v>4.9039168190211736E-2</v>
      </c>
      <c r="S131" s="271">
        <f t="shared" si="31"/>
        <v>4.7425694725855158E-2</v>
      </c>
      <c r="T131" s="271">
        <f t="shared" si="31"/>
        <v>4.9139627814166011E-2</v>
      </c>
      <c r="U131" s="271">
        <f t="shared" si="31"/>
        <v>5.6180770539504293E-2</v>
      </c>
      <c r="V131" s="271">
        <f t="shared" si="31"/>
        <v>5.7510064644630182E-2</v>
      </c>
      <c r="W131" s="271">
        <f t="shared" si="31"/>
        <v>5.8157083470448102E-2</v>
      </c>
      <c r="X131" s="271">
        <f t="shared" si="31"/>
        <v>5.6142624618826527E-2</v>
      </c>
      <c r="Y131" s="271">
        <f t="shared" si="31"/>
        <v>5.427883309564329E-2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0.50178979397244661</v>
      </c>
      <c r="C136" s="272">
        <f>IF(C$5=0,0,C$5/ISI_fec!C$5)</f>
        <v>0.50533644519232801</v>
      </c>
      <c r="D136" s="272">
        <f>IF(D$5=0,0,D$5/ISI_fec!D$5)</f>
        <v>0.50227280491339843</v>
      </c>
      <c r="E136" s="272">
        <f>IF(E$5=0,0,E$5/ISI_fec!E$5)</f>
        <v>0.50833184068227077</v>
      </c>
      <c r="F136" s="272">
        <f>IF(F$5=0,0,F$5/ISI_fec!F$5)</f>
        <v>0.5079878971280638</v>
      </c>
      <c r="G136" s="272">
        <f>IF(G$5=0,0,G$5/ISI_fec!G$5)</f>
        <v>0.51175946385443738</v>
      </c>
      <c r="H136" s="272">
        <f>IF(H$5=0,0,H$5/ISI_fec!H$5)</f>
        <v>0.51311832626312182</v>
      </c>
      <c r="I136" s="272">
        <f>IF(I$5=0,0,I$5/ISI_fec!I$5)</f>
        <v>0.51611999918840701</v>
      </c>
      <c r="J136" s="272">
        <f>IF(J$5=0,0,J$5/ISI_fec!J$5)</f>
        <v>0.51579283357228967</v>
      </c>
      <c r="K136" s="272">
        <f>IF(K$5=0,0,K$5/ISI_fec!K$5)</f>
        <v>0.51731077809520132</v>
      </c>
      <c r="L136" s="272">
        <f>IF(L$5=0,0,L$5/ISI_fec!L$5)</f>
        <v>0.51285434915935257</v>
      </c>
      <c r="M136" s="272">
        <f>IF(M$5=0,0,M$5/ISI_fec!M$5)</f>
        <v>0.51762211533860136</v>
      </c>
      <c r="N136" s="272">
        <f>IF(N$5=0,0,N$5/ISI_fec!N$5)</f>
        <v>0.52143324078980946</v>
      </c>
      <c r="O136" s="272">
        <f>IF(O$5=0,0,O$5/ISI_fec!O$5)</f>
        <v>0.52616815758302604</v>
      </c>
      <c r="P136" s="272">
        <f>IF(P$5=0,0,P$5/ISI_fec!P$5)</f>
        <v>0.52698599580910299</v>
      </c>
      <c r="Q136" s="272">
        <f>IF(Q$5=0,0,Q$5/ISI_fec!Q$5)</f>
        <v>0.52836794682172605</v>
      </c>
      <c r="R136" s="272">
        <f>IF(R$5=0,0,R$5/ISI_fec!R$5)</f>
        <v>0.52859060928344059</v>
      </c>
      <c r="S136" s="272">
        <f>IF(S$5=0,0,S$5/ISI_fec!S$5)</f>
        <v>0.54612809514965499</v>
      </c>
      <c r="T136" s="272">
        <f>IF(T$5=0,0,T$5/ISI_fec!T$5)</f>
        <v>0.56056694791242512</v>
      </c>
      <c r="U136" s="272">
        <f>IF(U$5=0,0,U$5/ISI_fec!U$5)</f>
        <v>0.56670383428956395</v>
      </c>
      <c r="V136" s="272">
        <f>IF(V$5=0,0,V$5/ISI_fec!V$5)</f>
        <v>0.5697390353296552</v>
      </c>
      <c r="W136" s="272">
        <f>IF(W$5=0,0,W$5/ISI_fec!W$5)</f>
        <v>0.58575325540997181</v>
      </c>
      <c r="X136" s="272">
        <f>IF(X$5=0,0,X$5/ISI_fec!X$5)</f>
        <v>0.5845516177528387</v>
      </c>
      <c r="Y136" s="272">
        <f>IF(Y$5=0,0,Y$5/ISI_fec!Y$5)</f>
        <v>0.5843039364698176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0.43953657126688439</v>
      </c>
      <c r="C137" s="273">
        <f>IF(C$6=0,0,C$6/ISI_fec!C$6)</f>
        <v>0.43953657126688422</v>
      </c>
      <c r="D137" s="273">
        <f>IF(D$6=0,0,D$6/ISI_fec!D$6)</f>
        <v>0.43953657126688439</v>
      </c>
      <c r="E137" s="273">
        <f>IF(E$6=0,0,E$6/ISI_fec!E$6)</f>
        <v>0.44165310353799897</v>
      </c>
      <c r="F137" s="273">
        <f>IF(F$6=0,0,F$6/ISI_fec!F$6)</f>
        <v>0.44165310353799891</v>
      </c>
      <c r="G137" s="273">
        <f>IF(G$6=0,0,G$6/ISI_fec!G$6)</f>
        <v>0.44501519568054826</v>
      </c>
      <c r="H137" s="273">
        <f>IF(H$6=0,0,H$6/ISI_fec!H$6)</f>
        <v>0.4450151956805482</v>
      </c>
      <c r="I137" s="273">
        <f>IF(I$6=0,0,I$6/ISI_fec!I$6)</f>
        <v>0.44501519568054837</v>
      </c>
      <c r="J137" s="273">
        <f>IF(J$6=0,0,J$6/ISI_fec!J$6)</f>
        <v>0.44501519568054815</v>
      </c>
      <c r="K137" s="273">
        <f>IF(K$6=0,0,K$6/ISI_fec!K$6)</f>
        <v>0.44501519568054831</v>
      </c>
      <c r="L137" s="273">
        <f>IF(L$6=0,0,L$6/ISI_fec!L$6)</f>
        <v>0.44501519568054831</v>
      </c>
      <c r="M137" s="273">
        <f>IF(M$6=0,0,M$6/ISI_fec!M$6)</f>
        <v>0.44501519568054837</v>
      </c>
      <c r="N137" s="273">
        <f>IF(N$6=0,0,N$6/ISI_fec!N$6)</f>
        <v>0.44501519568054837</v>
      </c>
      <c r="O137" s="273">
        <f>IF(O$6=0,0,O$6/ISI_fec!O$6)</f>
        <v>0.44501519568054837</v>
      </c>
      <c r="P137" s="273">
        <f>IF(P$6=0,0,P$6/ISI_fec!P$6)</f>
        <v>0.44501519568054837</v>
      </c>
      <c r="Q137" s="273">
        <f>IF(Q$6=0,0,Q$6/ISI_fec!Q$6)</f>
        <v>0.44501519568054815</v>
      </c>
      <c r="R137" s="273">
        <f>IF(R$6=0,0,R$6/ISI_fec!R$6)</f>
        <v>0.44501519568054826</v>
      </c>
      <c r="S137" s="273">
        <f>IF(S$6=0,0,S$6/ISI_fec!S$6)</f>
        <v>0.45551367611249327</v>
      </c>
      <c r="T137" s="273">
        <f>IF(T$6=0,0,T$6/ISI_fec!T$6)</f>
        <v>0.46496230850124415</v>
      </c>
      <c r="U137" s="273">
        <f>IF(U$6=0,0,U$6/ISI_fec!U$6)</f>
        <v>0.4734660776511197</v>
      </c>
      <c r="V137" s="273">
        <f>IF(V$6=0,0,V$6/ISI_fec!V$6)</f>
        <v>0.47458078562687561</v>
      </c>
      <c r="W137" s="273">
        <f>IF(W$6=0,0,W$6/ISI_fec!W$6)</f>
        <v>0.48212270706418769</v>
      </c>
      <c r="X137" s="273">
        <f>IF(X$6=0,0,X$6/ISI_fec!X$6)</f>
        <v>0.48891043635776904</v>
      </c>
      <c r="Y137" s="273">
        <f>IF(Y$6=0,0,Y$6/ISI_fec!Y$6)</f>
        <v>0.48954005396028671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0.11399576853381281</v>
      </c>
      <c r="C138" s="274">
        <f>IF(C$7=0,0,C$7/ISI_fec!C$7)</f>
        <v>0.1139957685338128</v>
      </c>
      <c r="D138" s="274">
        <f>IF(D$7=0,0,D$7/ISI_fec!D$7)</f>
        <v>0.11399576853381278</v>
      </c>
      <c r="E138" s="274">
        <f>IF(E$7=0,0,E$7/ISI_fec!E$7)</f>
        <v>0.1145447006105611</v>
      </c>
      <c r="F138" s="274">
        <f>IF(F$7=0,0,F$7/ISI_fec!F$7)</f>
        <v>0.11454470061056111</v>
      </c>
      <c r="G138" s="274">
        <f>IF(G$7=0,0,G$7/ISI_fec!G$7)</f>
        <v>0.11541667419074962</v>
      </c>
      <c r="H138" s="274">
        <f>IF(H$7=0,0,H$7/ISI_fec!H$7)</f>
        <v>0.11541667419074959</v>
      </c>
      <c r="I138" s="274">
        <f>IF(I$7=0,0,I$7/ISI_fec!I$7)</f>
        <v>0.11541667419074966</v>
      </c>
      <c r="J138" s="274">
        <f>IF(J$7=0,0,J$7/ISI_fec!J$7)</f>
        <v>0.11541667419074966</v>
      </c>
      <c r="K138" s="274">
        <f>IF(K$7=0,0,K$7/ISI_fec!K$7)</f>
        <v>0.11541667419074962</v>
      </c>
      <c r="L138" s="274">
        <f>IF(L$7=0,0,L$7/ISI_fec!L$7)</f>
        <v>0.11541667419074965</v>
      </c>
      <c r="M138" s="274">
        <f>IF(M$7=0,0,M$7/ISI_fec!M$7)</f>
        <v>0.11541667419074961</v>
      </c>
      <c r="N138" s="274">
        <f>IF(N$7=0,0,N$7/ISI_fec!N$7)</f>
        <v>0.11541667419074968</v>
      </c>
      <c r="O138" s="274">
        <f>IF(O$7=0,0,O$7/ISI_fec!O$7)</f>
        <v>0.11541667419074959</v>
      </c>
      <c r="P138" s="274">
        <f>IF(P$7=0,0,P$7/ISI_fec!P$7)</f>
        <v>0.11541667419074972</v>
      </c>
      <c r="Q138" s="274">
        <f>IF(Q$7=0,0,Q$7/ISI_fec!Q$7)</f>
        <v>0.11541667419074954</v>
      </c>
      <c r="R138" s="274">
        <f>IF(R$7=0,0,R$7/ISI_fec!R$7)</f>
        <v>0.11541667419074961</v>
      </c>
      <c r="S138" s="274">
        <f>IF(S$7=0,0,S$7/ISI_fec!S$7)</f>
        <v>0.11960593854924674</v>
      </c>
      <c r="T138" s="274">
        <f>IF(T$7=0,0,T$7/ISI_fec!T$7)</f>
        <v>0.12308464170110418</v>
      </c>
      <c r="U138" s="274">
        <f>IF(U$7=0,0,U$7/ISI_fec!U$7)</f>
        <v>0.12308464170110425</v>
      </c>
      <c r="V138" s="274">
        <f>IF(V$7=0,0,V$7/ISI_fec!V$7)</f>
        <v>0.12308464170110431</v>
      </c>
      <c r="W138" s="274">
        <f>IF(W$7=0,0,W$7/ISI_fec!W$7)</f>
        <v>0.12696439460870773</v>
      </c>
      <c r="X138" s="274">
        <f>IF(X$7=0,0,X$7/ISI_fec!X$7)</f>
        <v>0.12696439460870768</v>
      </c>
      <c r="Y138" s="274">
        <f>IF(Y$7=0,0,Y$7/ISI_fec!Y$7)</f>
        <v>0.1269643946087077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0.62966466414728672</v>
      </c>
      <c r="C139" s="274">
        <f>IF(C$8=0,0,C$8/ISI_fec!C$8)</f>
        <v>0.62966466414728706</v>
      </c>
      <c r="D139" s="274">
        <f>IF(D$8=0,0,D$8/ISI_fec!D$8)</f>
        <v>0.62966466414728706</v>
      </c>
      <c r="E139" s="274">
        <f>IF(E$8=0,0,E$8/ISI_fec!E$8)</f>
        <v>0.63269673398804471</v>
      </c>
      <c r="F139" s="274">
        <f>IF(F$8=0,0,F$8/ISI_fec!F$8)</f>
        <v>0.63269673398804493</v>
      </c>
      <c r="G139" s="274">
        <f>IF(G$8=0,0,G$8/ISI_fec!G$8)</f>
        <v>0.63751314918113899</v>
      </c>
      <c r="H139" s="274">
        <f>IF(H$8=0,0,H$8/ISI_fec!H$8)</f>
        <v>0.6375131491811391</v>
      </c>
      <c r="I139" s="274">
        <f>IF(I$8=0,0,I$8/ISI_fec!I$8)</f>
        <v>0.63751314918113899</v>
      </c>
      <c r="J139" s="274">
        <f>IF(J$8=0,0,J$8/ISI_fec!J$8)</f>
        <v>0.63751314918113866</v>
      </c>
      <c r="K139" s="274">
        <f>IF(K$8=0,0,K$8/ISI_fec!K$8)</f>
        <v>0.63751314918113922</v>
      </c>
      <c r="L139" s="274">
        <f>IF(L$8=0,0,L$8/ISI_fec!L$8)</f>
        <v>0.63751314918113899</v>
      </c>
      <c r="M139" s="274">
        <f>IF(M$8=0,0,M$8/ISI_fec!M$8)</f>
        <v>0.63751314918113888</v>
      </c>
      <c r="N139" s="274">
        <f>IF(N$8=0,0,N$8/ISI_fec!N$8)</f>
        <v>0.6375131491811391</v>
      </c>
      <c r="O139" s="274">
        <f>IF(O$8=0,0,O$8/ISI_fec!O$8)</f>
        <v>0.6375131491811391</v>
      </c>
      <c r="P139" s="274">
        <f>IF(P$8=0,0,P$8/ISI_fec!P$8)</f>
        <v>0.63751314918113922</v>
      </c>
      <c r="Q139" s="274">
        <f>IF(Q$8=0,0,Q$8/ISI_fec!Q$8)</f>
        <v>0.63751314918113888</v>
      </c>
      <c r="R139" s="274">
        <f>IF(R$8=0,0,R$8/ISI_fec!R$8)</f>
        <v>0.6375131491811391</v>
      </c>
      <c r="S139" s="274">
        <f>IF(S$8=0,0,S$8/ISI_fec!S$8)</f>
        <v>0.65037783617875844</v>
      </c>
      <c r="T139" s="274">
        <f>IF(T$8=0,0,T$8/ISI_fec!T$8)</f>
        <v>0.66195605447661565</v>
      </c>
      <c r="U139" s="274">
        <f>IF(U$8=0,0,U$8/ISI_fec!U$8)</f>
        <v>0.67237645094468712</v>
      </c>
      <c r="V139" s="274">
        <f>IF(V$8=0,0,V$8/ISI_fec!V$8)</f>
        <v>0.67986777557823752</v>
      </c>
      <c r="W139" s="274">
        <f>IF(W$8=0,0,W$8/ISI_fec!W$8)</f>
        <v>0.68849699993614677</v>
      </c>
      <c r="X139" s="274">
        <f>IF(X$8=0,0,X$8/ISI_fec!X$8)</f>
        <v>0.69626330185826524</v>
      </c>
      <c r="Y139" s="274">
        <f>IF(Y$8=0,0,Y$8/ISI_fec!Y$8)</f>
        <v>0.7012978983184156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0.43506198443546074</v>
      </c>
      <c r="C140" s="274">
        <f>IF(C$9=0,0,C$9/ISI_fec!C$9)</f>
        <v>0.43506198443546068</v>
      </c>
      <c r="D140" s="274">
        <f>IF(D$9=0,0,D$9/ISI_fec!D$9)</f>
        <v>0.43506198443546079</v>
      </c>
      <c r="E140" s="274">
        <f>IF(E$9=0,0,E$9/ISI_fec!E$9)</f>
        <v>0.43715696990467617</v>
      </c>
      <c r="F140" s="274">
        <f>IF(F$9=0,0,F$9/ISI_fec!F$9)</f>
        <v>0.43715696990467628</v>
      </c>
      <c r="G140" s="274">
        <f>IF(G$9=0,0,G$9/ISI_fec!G$9)</f>
        <v>0.4404848351496008</v>
      </c>
      <c r="H140" s="274">
        <f>IF(H$9=0,0,H$9/ISI_fec!H$9)</f>
        <v>0.44048483514960063</v>
      </c>
      <c r="I140" s="274">
        <f>IF(I$9=0,0,I$9/ISI_fec!I$9)</f>
        <v>0.44048483514960074</v>
      </c>
      <c r="J140" s="274">
        <f>IF(J$9=0,0,J$9/ISI_fec!J$9)</f>
        <v>0.44048483514960085</v>
      </c>
      <c r="K140" s="274">
        <f>IF(K$9=0,0,K$9/ISI_fec!K$9)</f>
        <v>0.44048483514960085</v>
      </c>
      <c r="L140" s="274">
        <f>IF(L$9=0,0,L$9/ISI_fec!L$9)</f>
        <v>0.44048483514960057</v>
      </c>
      <c r="M140" s="274">
        <f>IF(M$9=0,0,M$9/ISI_fec!M$9)</f>
        <v>0.44048483514960063</v>
      </c>
      <c r="N140" s="274">
        <f>IF(N$9=0,0,N$9/ISI_fec!N$9)</f>
        <v>0.4404848351496008</v>
      </c>
      <c r="O140" s="274">
        <f>IF(O$9=0,0,O$9/ISI_fec!O$9)</f>
        <v>0.44048483514960074</v>
      </c>
      <c r="P140" s="274">
        <f>IF(P$9=0,0,P$9/ISI_fec!P$9)</f>
        <v>0.4404848351496008</v>
      </c>
      <c r="Q140" s="274">
        <f>IF(Q$9=0,0,Q$9/ISI_fec!Q$9)</f>
        <v>0.44048483514960068</v>
      </c>
      <c r="R140" s="274">
        <f>IF(R$9=0,0,R$9/ISI_fec!R$9)</f>
        <v>0.44048483514960074</v>
      </c>
      <c r="S140" s="274">
        <f>IF(S$9=0,0,S$9/ISI_fec!S$9)</f>
        <v>0.45647305724393133</v>
      </c>
      <c r="T140" s="274">
        <f>IF(T$9=0,0,T$9/ISI_fec!T$9)</f>
        <v>0.46974944035862654</v>
      </c>
      <c r="U140" s="274">
        <f>IF(U$9=0,0,U$9/ISI_fec!U$9)</f>
        <v>0.46974944035862654</v>
      </c>
      <c r="V140" s="274">
        <f>IF(V$9=0,0,V$9/ISI_fec!V$9)</f>
        <v>0.46974944035862654</v>
      </c>
      <c r="W140" s="274">
        <f>IF(W$9=0,0,W$9/ISI_fec!W$9)</f>
        <v>0.48455641978260872</v>
      </c>
      <c r="X140" s="274">
        <f>IF(X$9=0,0,X$9/ISI_fec!X$9)</f>
        <v>0.48455641978260855</v>
      </c>
      <c r="Y140" s="274">
        <f>IF(Y$9=0,0,Y$9/ISI_fec!Y$9)</f>
        <v>0.48455641978260883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0.74252743874006666</v>
      </c>
      <c r="C141" s="275">
        <f>IF(C$10=0,0,C$10/ISI_fec!C$10)</f>
        <v>0.74733816033393019</v>
      </c>
      <c r="D141" s="275">
        <f>IF(D$10=0,0,D$10/ISI_fec!D$10)</f>
        <v>0.74718133057106983</v>
      </c>
      <c r="E141" s="275">
        <f>IF(E$10=0,0,E$10/ISI_fec!E$10)</f>
        <v>0.75269636722901934</v>
      </c>
      <c r="F141" s="275">
        <f>IF(F$10=0,0,F$10/ISI_fec!F$10)</f>
        <v>0.75608053690837729</v>
      </c>
      <c r="G141" s="275">
        <f>IF(G$10=0,0,G$10/ISI_fec!G$10)</f>
        <v>0.76275665671128967</v>
      </c>
      <c r="H141" s="275">
        <f>IF(H$10=0,0,H$10/ISI_fec!H$10)</f>
        <v>0.76493054212996836</v>
      </c>
      <c r="I141" s="275">
        <f>IF(I$10=0,0,I$10/ISI_fec!I$10)</f>
        <v>0.76438584758874573</v>
      </c>
      <c r="J141" s="275">
        <f>IF(J$10=0,0,J$10/ISI_fec!J$10)</f>
        <v>0.76366900250152481</v>
      </c>
      <c r="K141" s="275">
        <f>IF(K$10=0,0,K$10/ISI_fec!K$10)</f>
        <v>0.76687189888053264</v>
      </c>
      <c r="L141" s="275">
        <f>IF(L$10=0,0,L$10/ISI_fec!L$10)</f>
        <v>0.75829577024057981</v>
      </c>
      <c r="M141" s="275">
        <f>IF(M$10=0,0,M$10/ISI_fec!M$10)</f>
        <v>0.766622027823195</v>
      </c>
      <c r="N141" s="275">
        <f>IF(N$10=0,0,N$10/ISI_fec!N$10)</f>
        <v>0.76922379144545294</v>
      </c>
      <c r="O141" s="275">
        <f>IF(O$10=0,0,O$10/ISI_fec!O$10)</f>
        <v>0.77405763360006508</v>
      </c>
      <c r="P141" s="275">
        <f>IF(P$10=0,0,P$10/ISI_fec!P$10)</f>
        <v>0.77361023166381004</v>
      </c>
      <c r="Q141" s="275">
        <f>IF(Q$10=0,0,Q$10/ISI_fec!Q$10)</f>
        <v>0.77514232885961609</v>
      </c>
      <c r="R141" s="275">
        <f>IF(R$10=0,0,R$10/ISI_fec!R$10)</f>
        <v>0.775819407783785</v>
      </c>
      <c r="S141" s="275">
        <f>IF(S$10=0,0,S$10/ISI_fec!S$10)</f>
        <v>0.80357171694740126</v>
      </c>
      <c r="T141" s="275">
        <f>IF(T$10=0,0,T$10/ISI_fec!T$10)</f>
        <v>0.82447575170113352</v>
      </c>
      <c r="U141" s="275">
        <f>IF(U$10=0,0,U$10/ISI_fec!U$10)</f>
        <v>0.80173164082264003</v>
      </c>
      <c r="V141" s="275">
        <f>IF(V$10=0,0,V$10/ISI_fec!V$10)</f>
        <v>0.80653169139216141</v>
      </c>
      <c r="W141" s="275">
        <f>IF(W$10=0,0,W$10/ISI_fec!W$10)</f>
        <v>0.83381412065175708</v>
      </c>
      <c r="X141" s="275">
        <f>IF(X$10=0,0,X$10/ISI_fec!X$10)</f>
        <v>0.82936509698257033</v>
      </c>
      <c r="Y141" s="275">
        <f>IF(Y$10=0,0,Y$10/ISI_fec!Y$10)</f>
        <v>0.82669909805933461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0.46466668608635125</v>
      </c>
      <c r="C142" s="276">
        <f>IF(C$16=0,0,C$16/ISI_fec!C$16)</f>
        <v>0.47727262107096757</v>
      </c>
      <c r="D142" s="276">
        <f>IF(D$16=0,0,D$16/ISI_fec!D$16)</f>
        <v>0.46752306599647186</v>
      </c>
      <c r="E142" s="276">
        <f>IF(E$16=0,0,E$16/ISI_fec!E$16)</f>
        <v>0.48697448003764593</v>
      </c>
      <c r="F142" s="276">
        <f>IF(F$16=0,0,F$16/ISI_fec!F$16)</f>
        <v>0.48527460990636107</v>
      </c>
      <c r="G142" s="276">
        <f>IF(G$16=0,0,G$16/ISI_fec!G$16)</f>
        <v>0.49384087087259587</v>
      </c>
      <c r="H142" s="276">
        <f>IF(H$16=0,0,H$16/ISI_fec!H$16)</f>
        <v>0.5002700399762644</v>
      </c>
      <c r="I142" s="276">
        <f>IF(I$16=0,0,I$16/ISI_fec!I$16)</f>
        <v>0.50194643430456909</v>
      </c>
      <c r="J142" s="276">
        <f>IF(J$16=0,0,J$16/ISI_fec!J$16)</f>
        <v>0.50713879728808653</v>
      </c>
      <c r="K142" s="276">
        <f>IF(K$16=0,0,K$16/ISI_fec!K$16)</f>
        <v>0.51137732421793602</v>
      </c>
      <c r="L142" s="276">
        <f>IF(L$16=0,0,L$16/ISI_fec!L$16)</f>
        <v>0.48753457913038056</v>
      </c>
      <c r="M142" s="276">
        <f>IF(M$16=0,0,M$16/ISI_fec!M$16)</f>
        <v>0.50224306418654763</v>
      </c>
      <c r="N142" s="276">
        <f>IF(N$16=0,0,N$16/ISI_fec!N$16)</f>
        <v>0.51861315968981014</v>
      </c>
      <c r="O142" s="276">
        <f>IF(O$16=0,0,O$16/ISI_fec!O$16)</f>
        <v>0.52697098164715506</v>
      </c>
      <c r="P142" s="276">
        <f>IF(P$16=0,0,P$16/ISI_fec!P$16)</f>
        <v>0.52676939567637371</v>
      </c>
      <c r="Q142" s="276">
        <f>IF(Q$16=0,0,Q$16/ISI_fec!Q$16)</f>
        <v>0.5298187951058867</v>
      </c>
      <c r="R142" s="276">
        <f>IF(R$16=0,0,R$16/ISI_fec!R$16)</f>
        <v>0.53002162412180076</v>
      </c>
      <c r="S142" s="276">
        <f>IF(S$16=0,0,S$16/ISI_fec!S$16)</f>
        <v>0.55518241500198118</v>
      </c>
      <c r="T142" s="276">
        <f>IF(T$16=0,0,T$16/ISI_fec!T$16)</f>
        <v>0.56134340977509778</v>
      </c>
      <c r="U142" s="276">
        <f>IF(U$16=0,0,U$16/ISI_fec!U$16)</f>
        <v>0.54452811562387993</v>
      </c>
      <c r="V142" s="276">
        <f>IF(V$16=0,0,V$16/ISI_fec!V$16)</f>
        <v>0.54769086191783334</v>
      </c>
      <c r="W142" s="276">
        <f>IF(W$16=0,0,W$16/ISI_fec!W$16)</f>
        <v>0.56398231242998043</v>
      </c>
      <c r="X142" s="276">
        <f>IF(X$16=0,0,X$16/ISI_fec!X$16)</f>
        <v>0.55882578631121049</v>
      </c>
      <c r="Y142" s="276">
        <f>IF(Y$16=0,0,Y$16/ISI_fec!Y$16)</f>
        <v>0.55673791530583572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0.5110501130835734</v>
      </c>
      <c r="C143" s="276">
        <f>IF(C$22=0,0,C$22/ISI_fec!C$22)</f>
        <v>0.51146492852157377</v>
      </c>
      <c r="D143" s="276">
        <f>IF(D$22=0,0,D$22/ISI_fec!D$22)</f>
        <v>0.51068521049264004</v>
      </c>
      <c r="E143" s="276">
        <f>IF(E$22=0,0,E$22/ISI_fec!E$22)</f>
        <v>0.51326055509656732</v>
      </c>
      <c r="F143" s="276">
        <f>IF(F$22=0,0,F$22/ISI_fec!F$22)</f>
        <v>0.5130118486872377</v>
      </c>
      <c r="G143" s="276">
        <f>IF(G$22=0,0,G$22/ISI_fec!G$22)</f>
        <v>0.51692867985539226</v>
      </c>
      <c r="H143" s="276">
        <f>IF(H$22=0,0,H$22/ISI_fec!H$22)</f>
        <v>0.51682919038156261</v>
      </c>
      <c r="I143" s="276">
        <f>IF(I$22=0,0,I$22/ISI_fec!I$22)</f>
        <v>0.51733909206411222</v>
      </c>
      <c r="J143" s="276">
        <f>IF(J$22=0,0,J$22/ISI_fec!J$22)</f>
        <v>0.51757626331356332</v>
      </c>
      <c r="K143" s="276">
        <f>IF(K$22=0,0,K$22/ISI_fec!K$22)</f>
        <v>0.51717799938444309</v>
      </c>
      <c r="L143" s="276">
        <f>IF(L$22=0,0,L$22/ISI_fec!L$22)</f>
        <v>0.51723026229135438</v>
      </c>
      <c r="M143" s="276">
        <f>IF(M$22=0,0,M$22/ISI_fec!M$22)</f>
        <v>0.51748384248116497</v>
      </c>
      <c r="N143" s="276">
        <f>IF(N$22=0,0,N$22/ISI_fec!N$22)</f>
        <v>0.52032162254184755</v>
      </c>
      <c r="O143" s="276">
        <f>IF(O$22=0,0,O$22/ISI_fec!O$22)</f>
        <v>0.52043094150320579</v>
      </c>
      <c r="P143" s="276">
        <f>IF(P$22=0,0,P$22/ISI_fec!P$22)</f>
        <v>0.5203249012776332</v>
      </c>
      <c r="Q143" s="276">
        <f>IF(Q$22=0,0,Q$22/ISI_fec!Q$22)</f>
        <v>0.52057550727390056</v>
      </c>
      <c r="R143" s="276">
        <f>IF(R$22=0,0,R$22/ISI_fec!R$22)</f>
        <v>0.52162665389924878</v>
      </c>
      <c r="S143" s="276">
        <f>IF(S$22=0,0,S$22/ISI_fec!S$22)</f>
        <v>0.54153553350898032</v>
      </c>
      <c r="T143" s="276">
        <f>IF(T$22=0,0,T$22/ISI_fec!T$22)</f>
        <v>0.55712638625443744</v>
      </c>
      <c r="U143" s="276">
        <f>IF(U$22=0,0,U$22/ISI_fec!U$22)</f>
        <v>0.56005799640221265</v>
      </c>
      <c r="V143" s="276">
        <f>IF(V$22=0,0,V$22/ISI_fec!V$22)</f>
        <v>0.56072982209662536</v>
      </c>
      <c r="W143" s="276">
        <f>IF(W$22=0,0,W$22/ISI_fec!W$22)</f>
        <v>0.57737794350475691</v>
      </c>
      <c r="X143" s="276">
        <f>IF(X$22=0,0,X$22/ISI_fec!X$22)</f>
        <v>0.57753285181818381</v>
      </c>
      <c r="Y143" s="276">
        <f>IF(Y$22=0,0,Y$22/ISI_fec!Y$22)</f>
        <v>0.57794128815208345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0.51185256717959671</v>
      </c>
      <c r="C144" s="276">
        <f>IF(C$28=0,0,C$28/ISI_fec!C$28)</f>
        <v>0.5141305138716411</v>
      </c>
      <c r="D144" s="276">
        <f>IF(D$28=0,0,D$28/ISI_fec!D$28)</f>
        <v>0.51126776249617678</v>
      </c>
      <c r="E144" s="276">
        <f>IF(E$28=0,0,E$28/ISI_fec!E$28)</f>
        <v>0.51427062084932951</v>
      </c>
      <c r="F144" s="276">
        <f>IF(F$28=0,0,F$28/ISI_fec!F$28)</f>
        <v>0.51434512961657353</v>
      </c>
      <c r="G144" s="276">
        <f>IF(G$28=0,0,G$28/ISI_fec!G$28)</f>
        <v>0.51538632305950238</v>
      </c>
      <c r="H144" s="276">
        <f>IF(H$28=0,0,H$28/ISI_fec!H$28)</f>
        <v>0.51572994438722641</v>
      </c>
      <c r="I144" s="276">
        <f>IF(I$28=0,0,I$28/ISI_fec!I$28)</f>
        <v>0.51837875182176385</v>
      </c>
      <c r="J144" s="276">
        <f>IF(J$28=0,0,J$28/ISI_fec!J$28)</f>
        <v>0.51481454239812274</v>
      </c>
      <c r="K144" s="276">
        <f>IF(K$28=0,0,K$28/ISI_fec!K$28)</f>
        <v>0.51533703702375677</v>
      </c>
      <c r="L144" s="276">
        <f>IF(L$28=0,0,L$28/ISI_fec!L$28)</f>
        <v>0.51675453797292659</v>
      </c>
      <c r="M144" s="276">
        <f>IF(M$28=0,0,M$28/ISI_fec!M$28)</f>
        <v>0.52242489497090538</v>
      </c>
      <c r="N144" s="276">
        <f>IF(N$28=0,0,N$28/ISI_fec!N$28)</f>
        <v>0.52025460100848764</v>
      </c>
      <c r="O144" s="276">
        <f>IF(O$28=0,0,O$28/ISI_fec!O$28)</f>
        <v>0.52875738026057939</v>
      </c>
      <c r="P144" s="276">
        <f>IF(P$28=0,0,P$28/ISI_fec!P$28)</f>
        <v>0.5290364680706876</v>
      </c>
      <c r="Q144" s="276">
        <f>IF(Q$28=0,0,Q$28/ISI_fec!Q$28)</f>
        <v>0.53095654715139384</v>
      </c>
      <c r="R144" s="276">
        <f>IF(R$28=0,0,R$28/ISI_fec!R$28)</f>
        <v>0.53096149214818422</v>
      </c>
      <c r="S144" s="276">
        <f>IF(S$28=0,0,S$28/ISI_fec!S$28)</f>
        <v>0.54619763910109809</v>
      </c>
      <c r="T144" s="276">
        <f>IF(T$28=0,0,T$28/ISI_fec!T$28)</f>
        <v>0.56704910749417192</v>
      </c>
      <c r="U144" s="276">
        <f>IF(U$28=0,0,U$28/ISI_fec!U$28)</f>
        <v>0.58978205612449286</v>
      </c>
      <c r="V144" s="276">
        <f>IF(V$28=0,0,V$28/ISI_fec!V$28)</f>
        <v>0.5929157663374045</v>
      </c>
      <c r="W144" s="276">
        <f>IF(W$28=0,0,W$28/ISI_fec!W$28)</f>
        <v>0.61313656663722349</v>
      </c>
      <c r="X144" s="276">
        <f>IF(X$28=0,0,X$28/ISI_fec!X$28)</f>
        <v>0.61013663858794065</v>
      </c>
      <c r="Y144" s="276">
        <f>IF(Y$28=0,0,Y$28/ISI_fec!Y$28)</f>
        <v>0.60751591401932525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0.48333747655497533</v>
      </c>
      <c r="C145" s="277">
        <f>IF(C$35=0,0,C$35/ISI_fec!C$35)</f>
        <v>0.48512520599418796</v>
      </c>
      <c r="D145" s="277">
        <f>IF(D$35=0,0,D$35/ISI_fec!D$35)</f>
        <v>0.48427639316473658</v>
      </c>
      <c r="E145" s="277">
        <f>IF(E$35=0,0,E$35/ISI_fec!E$35)</f>
        <v>0.4859903641683801</v>
      </c>
      <c r="F145" s="277">
        <f>IF(F$35=0,0,F$35/ISI_fec!F$35)</f>
        <v>0.48641380335646689</v>
      </c>
      <c r="G145" s="277">
        <f>IF(G$35=0,0,G$35/ISI_fec!G$35)</f>
        <v>0.48746821084339276</v>
      </c>
      <c r="H145" s="277">
        <f>IF(H$35=0,0,H$35/ISI_fec!H$35)</f>
        <v>0.48776874002010612</v>
      </c>
      <c r="I145" s="277">
        <f>IF(I$35=0,0,I$35/ISI_fec!I$35)</f>
        <v>0.50156311076225413</v>
      </c>
      <c r="J145" s="277">
        <f>IF(J$35=0,0,J$35/ISI_fec!J$35)</f>
        <v>0.49814338164866323</v>
      </c>
      <c r="K145" s="277">
        <f>IF(K$35=0,0,K$35/ISI_fec!K$35)</f>
        <v>0.50314045956900055</v>
      </c>
      <c r="L145" s="277">
        <f>IF(L$35=0,0,L$35/ISI_fec!L$35)</f>
        <v>0.50223496764230802</v>
      </c>
      <c r="M145" s="277">
        <f>IF(M$35=0,0,M$35/ISI_fec!M$35)</f>
        <v>0.5048107159164501</v>
      </c>
      <c r="N145" s="277">
        <f>IF(N$35=0,0,N$35/ISI_fec!N$35)</f>
        <v>0.50538649074398478</v>
      </c>
      <c r="O145" s="277">
        <f>IF(O$35=0,0,O$35/ISI_fec!O$35)</f>
        <v>0.50795216823561151</v>
      </c>
      <c r="P145" s="277">
        <f>IF(P$35=0,0,P$35/ISI_fec!P$35)</f>
        <v>0.51497339835003952</v>
      </c>
      <c r="Q145" s="277">
        <f>IF(Q$35=0,0,Q$35/ISI_fec!Q$35)</f>
        <v>0.51567151601622596</v>
      </c>
      <c r="R145" s="277">
        <f>IF(R$35=0,0,R$35/ISI_fec!R$35)</f>
        <v>0.51534210077867892</v>
      </c>
      <c r="S145" s="277">
        <f>IF(S$35=0,0,S$35/ISI_fec!S$35)</f>
        <v>0.52741862377328419</v>
      </c>
      <c r="T145" s="277">
        <f>IF(T$35=0,0,T$35/ISI_fec!T$35)</f>
        <v>0.54229956541365498</v>
      </c>
      <c r="U145" s="277">
        <f>IF(U$35=0,0,U$35/ISI_fec!U$35)</f>
        <v>0.55758273349229537</v>
      </c>
      <c r="V145" s="277">
        <f>IF(V$35=0,0,V$35/ISI_fec!V$35)</f>
        <v>0.56190919546628004</v>
      </c>
      <c r="W145" s="277">
        <f>IF(W$35=0,0,W$35/ISI_fec!W$35)</f>
        <v>0.57525411509674385</v>
      </c>
      <c r="X145" s="277">
        <f>IF(X$35=0,0,X$35/ISI_fec!X$35)</f>
        <v>0.57734620181506802</v>
      </c>
      <c r="Y145" s="277">
        <f>IF(Y$35=0,0,Y$35/ISI_fec!Y$35)</f>
        <v>0.57858579781935726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0.57850573474887612</v>
      </c>
      <c r="C147" s="272">
        <f>IF(C$54=0,0,C$54/ISI_fec!C$54)</f>
        <v>0.58173747567814937</v>
      </c>
      <c r="D147" s="272">
        <f>IF(D$54=0,0,D$54/ISI_fec!D$54)</f>
        <v>0.58067027237682911</v>
      </c>
      <c r="E147" s="272">
        <f>IF(E$54=0,0,E$54/ISI_fec!E$54)</f>
        <v>0.5899170437075647</v>
      </c>
      <c r="F147" s="272">
        <f>IF(F$54=0,0,F$54/ISI_fec!F$54)</f>
        <v>0.59250378302401818</v>
      </c>
      <c r="G147" s="272">
        <f>IF(G$54=0,0,G$54/ISI_fec!G$54)</f>
        <v>0.59143817079202365</v>
      </c>
      <c r="H147" s="272">
        <f>IF(H$54=0,0,H$54/ISI_fec!H$54)</f>
        <v>0.59676224793758326</v>
      </c>
      <c r="I147" s="272">
        <f>IF(I$54=0,0,I$54/ISI_fec!I$54)</f>
        <v>0.59857650554413699</v>
      </c>
      <c r="J147" s="272">
        <f>IF(J$54=0,0,J$54/ISI_fec!J$54)</f>
        <v>0.59718163095775101</v>
      </c>
      <c r="K147" s="272">
        <f>IF(K$54=0,0,K$54/ISI_fec!K$54)</f>
        <v>0.59769776053566681</v>
      </c>
      <c r="L147" s="272">
        <f>IF(L$54=0,0,L$54/ISI_fec!L$54)</f>
        <v>0.59570257642256563</v>
      </c>
      <c r="M147" s="272">
        <f>IF(M$54=0,0,M$54/ISI_fec!M$54)</f>
        <v>0.60004151427618224</v>
      </c>
      <c r="N147" s="272">
        <f>IF(N$54=0,0,N$54/ISI_fec!N$54)</f>
        <v>0.60199434014820541</v>
      </c>
      <c r="O147" s="272">
        <f>IF(O$54=0,0,O$54/ISI_fec!O$54)</f>
        <v>0.60747547816430802</v>
      </c>
      <c r="P147" s="272">
        <f>IF(P$54=0,0,P$54/ISI_fec!P$54)</f>
        <v>0.60704044931655599</v>
      </c>
      <c r="Q147" s="272">
        <f>IF(Q$54=0,0,Q$54/ISI_fec!Q$54)</f>
        <v>0.60831006186960057</v>
      </c>
      <c r="R147" s="272">
        <f>IF(R$54=0,0,R$54/ISI_fec!R$54)</f>
        <v>0.60835281966134658</v>
      </c>
      <c r="S147" s="272">
        <f>IF(S$54=0,0,S$54/ISI_fec!S$54)</f>
        <v>0.60748335995979752</v>
      </c>
      <c r="T147" s="272">
        <f>IF(T$54=0,0,T$54/ISI_fec!T$54)</f>
        <v>0.61859125174963825</v>
      </c>
      <c r="U147" s="272">
        <f>IF(U$54=0,0,U$54/ISI_fec!U$54)</f>
        <v>0.6284248351987044</v>
      </c>
      <c r="V147" s="272">
        <f>IF(V$54=0,0,V$54/ISI_fec!V$54)</f>
        <v>0.63063673899072892</v>
      </c>
      <c r="W147" s="272">
        <f>IF(W$54=0,0,W$54/ISI_fec!W$54)</f>
        <v>0.6423241356958812</v>
      </c>
      <c r="X147" s="272">
        <f>IF(X$54=0,0,X$54/ISI_fec!X$54)</f>
        <v>0.65541097559298633</v>
      </c>
      <c r="Y147" s="272">
        <f>IF(Y$54=0,0,Y$54/ISI_fec!Y$54)</f>
        <v>0.65822712802388683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0.46587741565977442</v>
      </c>
      <c r="C148" s="273">
        <f>IF(C$55=0,0,C$55/ISI_fec!C$55)</f>
        <v>0.46587741565977447</v>
      </c>
      <c r="D148" s="273">
        <f>IF(D$55=0,0,D$55/ISI_fec!D$55)</f>
        <v>0.46717996123956462</v>
      </c>
      <c r="E148" s="273">
        <f>IF(E$55=0,0,E$55/ISI_fec!E$55)</f>
        <v>0.47353527845717941</v>
      </c>
      <c r="F148" s="273">
        <f>IF(F$55=0,0,F$55/ISI_fec!F$55)</f>
        <v>0.47591343598913372</v>
      </c>
      <c r="G148" s="273">
        <f>IF(G$55=0,0,G$55/ISI_fec!G$55)</f>
        <v>0.47591343598913349</v>
      </c>
      <c r="H148" s="273">
        <f>IF(H$55=0,0,H$55/ISI_fec!H$55)</f>
        <v>0.47951637627643723</v>
      </c>
      <c r="I148" s="273">
        <f>IF(I$55=0,0,I$55/ISI_fec!I$55)</f>
        <v>0.47951637627643706</v>
      </c>
      <c r="J148" s="273">
        <f>IF(J$55=0,0,J$55/ISI_fec!J$55)</f>
        <v>0.47951637627643712</v>
      </c>
      <c r="K148" s="273">
        <f>IF(K$55=0,0,K$55/ISI_fec!K$55)</f>
        <v>0.47951637627643717</v>
      </c>
      <c r="L148" s="273">
        <f>IF(L$55=0,0,L$55/ISI_fec!L$55)</f>
        <v>0.47951637627643706</v>
      </c>
      <c r="M148" s="273">
        <f>IF(M$55=0,0,M$55/ISI_fec!M$55)</f>
        <v>0.47951637627643701</v>
      </c>
      <c r="N148" s="273">
        <f>IF(N$55=0,0,N$55/ISI_fec!N$55)</f>
        <v>0.47951637627643701</v>
      </c>
      <c r="O148" s="273">
        <f>IF(O$55=0,0,O$55/ISI_fec!O$55)</f>
        <v>0.47951637627643706</v>
      </c>
      <c r="P148" s="273">
        <f>IF(P$55=0,0,P$55/ISI_fec!P$55)</f>
        <v>0.47951637627643695</v>
      </c>
      <c r="Q148" s="273">
        <f>IF(Q$55=0,0,Q$55/ISI_fec!Q$55)</f>
        <v>0.47951637627643701</v>
      </c>
      <c r="R148" s="273">
        <f>IF(R$55=0,0,R$55/ISI_fec!R$55)</f>
        <v>0.47951637627643701</v>
      </c>
      <c r="S148" s="273">
        <f>IF(S$55=0,0,S$55/ISI_fec!S$55)</f>
        <v>0.47951637627643706</v>
      </c>
      <c r="T148" s="273">
        <f>IF(T$55=0,0,T$55/ISI_fec!T$55)</f>
        <v>0.48656473864879352</v>
      </c>
      <c r="U148" s="273">
        <f>IF(U$55=0,0,U$55/ISI_fec!U$55)</f>
        <v>0.48777959390924575</v>
      </c>
      <c r="V148" s="273">
        <f>IF(V$55=0,0,V$55/ISI_fec!V$55)</f>
        <v>0.48777959390924563</v>
      </c>
      <c r="W148" s="273">
        <f>IF(W$55=0,0,W$55/ISI_fec!W$55)</f>
        <v>0.49400163451832108</v>
      </c>
      <c r="X148" s="273">
        <f>IF(X$55=0,0,X$55/ISI_fec!X$55)</f>
        <v>0.49960147106648894</v>
      </c>
      <c r="Y148" s="273">
        <f>IF(Y$55=0,0,Y$55/ISI_fec!Y$55)</f>
        <v>0.50464132395984007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0.12089689299159977</v>
      </c>
      <c r="C149" s="274">
        <f>IF(C$56=0,0,C$56/ISI_fec!C$56)</f>
        <v>0.12089689299159979</v>
      </c>
      <c r="D149" s="274">
        <f>IF(D$56=0,0,D$56/ISI_fec!D$56)</f>
        <v>0.12123490833272466</v>
      </c>
      <c r="E149" s="274">
        <f>IF(E$56=0,0,E$56/ISI_fec!E$56)</f>
        <v>0.12288413639091993</v>
      </c>
      <c r="F149" s="274">
        <f>IF(F$56=0,0,F$56/ISI_fec!F$56)</f>
        <v>0.12350127696694613</v>
      </c>
      <c r="G149" s="274">
        <f>IF(G$56=0,0,G$56/ISI_fec!G$56)</f>
        <v>0.12350127696694611</v>
      </c>
      <c r="H149" s="274">
        <f>IF(H$56=0,0,H$56/ISI_fec!H$56)</f>
        <v>0.12443625314679026</v>
      </c>
      <c r="I149" s="274">
        <f>IF(I$56=0,0,I$56/ISI_fec!I$56)</f>
        <v>0.12443625314679024</v>
      </c>
      <c r="J149" s="274">
        <f>IF(J$56=0,0,J$56/ISI_fec!J$56)</f>
        <v>0.12443625314679027</v>
      </c>
      <c r="K149" s="274">
        <f>IF(K$56=0,0,K$56/ISI_fec!K$56)</f>
        <v>0.12443625314679028</v>
      </c>
      <c r="L149" s="274">
        <f>IF(L$56=0,0,L$56/ISI_fec!L$56)</f>
        <v>0.12443625314679026</v>
      </c>
      <c r="M149" s="274">
        <f>IF(M$56=0,0,M$56/ISI_fec!M$56)</f>
        <v>0.12443625314679033</v>
      </c>
      <c r="N149" s="274">
        <f>IF(N$56=0,0,N$56/ISI_fec!N$56)</f>
        <v>0.12443625314679027</v>
      </c>
      <c r="O149" s="274">
        <f>IF(O$56=0,0,O$56/ISI_fec!O$56)</f>
        <v>0.12443625314679024</v>
      </c>
      <c r="P149" s="274">
        <f>IF(P$56=0,0,P$56/ISI_fec!P$56)</f>
        <v>0.12443625314679026</v>
      </c>
      <c r="Q149" s="274">
        <f>IF(Q$56=0,0,Q$56/ISI_fec!Q$56)</f>
        <v>0.12443625314679027</v>
      </c>
      <c r="R149" s="274">
        <f>IF(R$56=0,0,R$56/ISI_fec!R$56)</f>
        <v>0.12443625314679031</v>
      </c>
      <c r="S149" s="274">
        <f>IF(S$56=0,0,S$56/ISI_fec!S$56)</f>
        <v>0.12443625314679026</v>
      </c>
      <c r="T149" s="274">
        <f>IF(T$56=0,0,T$56/ISI_fec!T$56)</f>
        <v>0.12658058833956878</v>
      </c>
      <c r="U149" s="274">
        <f>IF(U$56=0,0,U$56/ISI_fec!U$56)</f>
        <v>0.12658058833956881</v>
      </c>
      <c r="V149" s="274">
        <f>IF(V$56=0,0,V$56/ISI_fec!V$56)</f>
        <v>0.12658058833956881</v>
      </c>
      <c r="W149" s="274">
        <f>IF(W$56=0,0,W$56/ISI_fec!W$56)</f>
        <v>0.12905144692924558</v>
      </c>
      <c r="X149" s="274">
        <f>IF(X$56=0,0,X$56/ISI_fec!X$56)</f>
        <v>0.13292168839157845</v>
      </c>
      <c r="Y149" s="274">
        <f>IF(Y$56=0,0,Y$56/ISI_fec!Y$56)</f>
        <v>0.13344980517721944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0.66897373299826068</v>
      </c>
      <c r="C150" s="274">
        <f>IF(C$57=0,0,C$57/ISI_fec!C$57)</f>
        <v>0.66897373299826068</v>
      </c>
      <c r="D150" s="274">
        <f>IF(D$57=0,0,D$57/ISI_fec!D$57)</f>
        <v>0.67084411509797837</v>
      </c>
      <c r="E150" s="274">
        <f>IF(E$57=0,0,E$57/ISI_fec!E$57)</f>
        <v>0.67996999272274972</v>
      </c>
      <c r="F150" s="274">
        <f>IF(F$57=0,0,F$57/ISI_fec!F$57)</f>
        <v>0.68338489301268179</v>
      </c>
      <c r="G150" s="274">
        <f>IF(G$57=0,0,G$57/ISI_fec!G$57)</f>
        <v>0.6833848930126819</v>
      </c>
      <c r="H150" s="274">
        <f>IF(H$57=0,0,H$57/ISI_fec!H$57)</f>
        <v>0.6885585123656478</v>
      </c>
      <c r="I150" s="274">
        <f>IF(I$57=0,0,I$57/ISI_fec!I$57)</f>
        <v>0.6885585123656478</v>
      </c>
      <c r="J150" s="274">
        <f>IF(J$57=0,0,J$57/ISI_fec!J$57)</f>
        <v>0.6885585123656478</v>
      </c>
      <c r="K150" s="274">
        <f>IF(K$57=0,0,K$57/ISI_fec!K$57)</f>
        <v>0.68855851236564758</v>
      </c>
      <c r="L150" s="274">
        <f>IF(L$57=0,0,L$57/ISI_fec!L$57)</f>
        <v>0.6885585123656478</v>
      </c>
      <c r="M150" s="274">
        <f>IF(M$57=0,0,M$57/ISI_fec!M$57)</f>
        <v>0.68855851236564769</v>
      </c>
      <c r="N150" s="274">
        <f>IF(N$57=0,0,N$57/ISI_fec!N$57)</f>
        <v>0.68855851236564758</v>
      </c>
      <c r="O150" s="274">
        <f>IF(O$57=0,0,O$57/ISI_fec!O$57)</f>
        <v>0.68855851236564758</v>
      </c>
      <c r="P150" s="274">
        <f>IF(P$57=0,0,P$57/ISI_fec!P$57)</f>
        <v>0.68855851236564758</v>
      </c>
      <c r="Q150" s="274">
        <f>IF(Q$57=0,0,Q$57/ISI_fec!Q$57)</f>
        <v>0.6885585123656478</v>
      </c>
      <c r="R150" s="274">
        <f>IF(R$57=0,0,R$57/ISI_fec!R$57)</f>
        <v>0.68855851236564758</v>
      </c>
      <c r="S150" s="274">
        <f>IF(S$57=0,0,S$57/ISI_fec!S$57)</f>
        <v>0.68855851236564758</v>
      </c>
      <c r="T150" s="274">
        <f>IF(T$57=0,0,T$57/ISI_fec!T$57)</f>
        <v>0.69631866304481593</v>
      </c>
      <c r="U150" s="274">
        <f>IF(U$57=0,0,U$57/ISI_fec!U$57)</f>
        <v>0.70042402754321542</v>
      </c>
      <c r="V150" s="274">
        <f>IF(V$57=0,0,V$57/ISI_fec!V$57)</f>
        <v>0.70042402754321553</v>
      </c>
      <c r="W150" s="274">
        <f>IF(W$57=0,0,W$57/ISI_fec!W$57)</f>
        <v>0.70699762670462696</v>
      </c>
      <c r="X150" s="274">
        <f>IF(X$57=0,0,X$57/ISI_fec!X$57)</f>
        <v>0.71291386594989747</v>
      </c>
      <c r="Y150" s="274">
        <f>IF(Y$57=0,0,Y$57/ISI_fec!Y$57)</f>
        <v>0.71823848127064061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0.46137244132083832</v>
      </c>
      <c r="C151" s="274">
        <f>IF(C$58=0,0,C$58/ISI_fec!C$58)</f>
        <v>0.46137244132083832</v>
      </c>
      <c r="D151" s="274">
        <f>IF(D$58=0,0,D$58/ISI_fec!D$58)</f>
        <v>0.46266239145338239</v>
      </c>
      <c r="E151" s="274">
        <f>IF(E$58=0,0,E$58/ISI_fec!E$58)</f>
        <v>0.4689562535756891</v>
      </c>
      <c r="F151" s="274">
        <f>IF(F$58=0,0,F$58/ISI_fec!F$58)</f>
        <v>0.47131141463197129</v>
      </c>
      <c r="G151" s="274">
        <f>IF(G$58=0,0,G$58/ISI_fec!G$58)</f>
        <v>0.47131141463197124</v>
      </c>
      <c r="H151" s="274">
        <f>IF(H$58=0,0,H$58/ISI_fec!H$58)</f>
        <v>0.47487951495280828</v>
      </c>
      <c r="I151" s="274">
        <f>IF(I$58=0,0,I$58/ISI_fec!I$58)</f>
        <v>0.47487951495280817</v>
      </c>
      <c r="J151" s="274">
        <f>IF(J$58=0,0,J$58/ISI_fec!J$58)</f>
        <v>0.47487951495280811</v>
      </c>
      <c r="K151" s="274">
        <f>IF(K$58=0,0,K$58/ISI_fec!K$58)</f>
        <v>0.47487951495280822</v>
      </c>
      <c r="L151" s="274">
        <f>IF(L$58=0,0,L$58/ISI_fec!L$58)</f>
        <v>0.47487951495280806</v>
      </c>
      <c r="M151" s="274">
        <f>IF(M$58=0,0,M$58/ISI_fec!M$58)</f>
        <v>0.47487951495280822</v>
      </c>
      <c r="N151" s="274">
        <f>IF(N$58=0,0,N$58/ISI_fec!N$58)</f>
        <v>0.47487951495280806</v>
      </c>
      <c r="O151" s="274">
        <f>IF(O$58=0,0,O$58/ISI_fec!O$58)</f>
        <v>0.47487951495280817</v>
      </c>
      <c r="P151" s="274">
        <f>IF(P$58=0,0,P$58/ISI_fec!P$58)</f>
        <v>0.47487951495280806</v>
      </c>
      <c r="Q151" s="274">
        <f>IF(Q$58=0,0,Q$58/ISI_fec!Q$58)</f>
        <v>0.47487951495280828</v>
      </c>
      <c r="R151" s="274">
        <f>IF(R$58=0,0,R$58/ISI_fec!R$58)</f>
        <v>0.47487951495280817</v>
      </c>
      <c r="S151" s="274">
        <f>IF(S$58=0,0,S$58/ISI_fec!S$58)</f>
        <v>0.47487951495280811</v>
      </c>
      <c r="T151" s="274">
        <f>IF(T$58=0,0,T$58/ISI_fec!T$58)</f>
        <v>0.48306282834011866</v>
      </c>
      <c r="U151" s="274">
        <f>IF(U$58=0,0,U$58/ISI_fec!U$58)</f>
        <v>0.48306282834011904</v>
      </c>
      <c r="V151" s="274">
        <f>IF(V$58=0,0,V$58/ISI_fec!V$58)</f>
        <v>0.48306282834011877</v>
      </c>
      <c r="W151" s="274">
        <f>IF(W$58=0,0,W$58/ISI_fec!W$58)</f>
        <v>0.4924922357588602</v>
      </c>
      <c r="X151" s="274">
        <f>IF(X$58=0,0,X$58/ISI_fec!X$58)</f>
        <v>0.50839523010820253</v>
      </c>
      <c r="Y151" s="274">
        <f>IF(Y$58=0,0,Y$58/ISI_fec!Y$58)</f>
        <v>0.5092774585421479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0.7874114489616918</v>
      </c>
      <c r="C152" s="275">
        <f>IF(C$59=0,0,C$59/ISI_fec!C$59)</f>
        <v>0.79251296718599229</v>
      </c>
      <c r="D152" s="275">
        <f>IF(D$59=0,0,D$59/ISI_fec!D$59)</f>
        <v>0.7945619776099333</v>
      </c>
      <c r="E152" s="275">
        <f>IF(E$59=0,0,E$59/ISI_fec!E$59)</f>
        <v>0.8074273377166119</v>
      </c>
      <c r="F152" s="275">
        <f>IF(F$59=0,0,F$59/ISI_fec!F$59)</f>
        <v>0.81513082094340716</v>
      </c>
      <c r="G152" s="275">
        <f>IF(G$59=0,0,G$59/ISI_fec!G$59)</f>
        <v>0.81611565418224241</v>
      </c>
      <c r="H152" s="275">
        <f>IF(H$59=0,0,H$59/ISI_fec!H$59)</f>
        <v>0.82463769170974255</v>
      </c>
      <c r="I152" s="275">
        <f>IF(I$59=0,0,I$59/ISI_fec!I$59)</f>
        <v>0.82405048068283027</v>
      </c>
      <c r="J152" s="275">
        <f>IF(J$59=0,0,J$59/ISI_fec!J$59)</f>
        <v>0.82327768178739935</v>
      </c>
      <c r="K152" s="275">
        <f>IF(K$59=0,0,K$59/ISI_fec!K$59)</f>
        <v>0.82673058232058505</v>
      </c>
      <c r="L152" s="275">
        <f>IF(L$59=0,0,L$59/ISI_fec!L$59)</f>
        <v>0.81748503839738873</v>
      </c>
      <c r="M152" s="275">
        <f>IF(M$59=0,0,M$59/ISI_fec!M$59)</f>
        <v>0.82646120741580731</v>
      </c>
      <c r="N152" s="275">
        <f>IF(N$59=0,0,N$59/ISI_fec!N$59)</f>
        <v>0.8292660533850359</v>
      </c>
      <c r="O152" s="275">
        <f>IF(O$59=0,0,O$59/ISI_fec!O$59)</f>
        <v>0.83447720422412885</v>
      </c>
      <c r="P152" s="275">
        <f>IF(P$59=0,0,P$59/ISI_fec!P$59)</f>
        <v>0.83399488003956601</v>
      </c>
      <c r="Q152" s="275">
        <f>IF(Q$59=0,0,Q$59/ISI_fec!Q$59)</f>
        <v>0.83564656607566945</v>
      </c>
      <c r="R152" s="275">
        <f>IF(R$59=0,0,R$59/ISI_fec!R$59)</f>
        <v>0.83637649483439991</v>
      </c>
      <c r="S152" s="275">
        <f>IF(S$59=0,0,S$59/ISI_fec!S$59)</f>
        <v>0.83595256447100363</v>
      </c>
      <c r="T152" s="275">
        <f>IF(T$59=0,0,T$59/ISI_fec!T$59)</f>
        <v>0.84782055346578911</v>
      </c>
      <c r="U152" s="275">
        <f>IF(U$59=0,0,U$59/ISI_fec!U$59)</f>
        <v>0.82443244940899252</v>
      </c>
      <c r="V152" s="275">
        <f>IF(V$59=0,0,V$59/ISI_fec!V$59)</f>
        <v>0.82936841207632095</v>
      </c>
      <c r="W152" s="275">
        <f>IF(W$59=0,0,W$59/ISI_fec!W$59)</f>
        <v>0.84744785937200195</v>
      </c>
      <c r="X152" s="275">
        <f>IF(X$59=0,0,X$59/ISI_fec!X$59)</f>
        <v>0.87165487173360856</v>
      </c>
      <c r="Y152" s="275">
        <f>IF(Y$59=0,0,Y$59/ISI_fec!Y$59)</f>
        <v>0.86885293208371328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0.43346927975066457</v>
      </c>
      <c r="C153" s="276">
        <f>IF(C$65=0,0,C$65/ISI_fec!C$65)</f>
        <v>0.43457062189204115</v>
      </c>
      <c r="D153" s="276">
        <f>IF(D$65=0,0,D$65/ISI_fec!D$65)</f>
        <v>0.43358546051006447</v>
      </c>
      <c r="E153" s="276">
        <f>IF(E$65=0,0,E$65/ISI_fec!E$65)</f>
        <v>0.44159143611213414</v>
      </c>
      <c r="F153" s="276">
        <f>IF(F$65=0,0,F$65/ISI_fec!F$65)</f>
        <v>0.44324275905965221</v>
      </c>
      <c r="G153" s="276">
        <f>IF(G$65=0,0,G$65/ISI_fec!G$65)</f>
        <v>0.4433900510078127</v>
      </c>
      <c r="H153" s="276">
        <f>IF(H$65=0,0,H$65/ISI_fec!H$65)</f>
        <v>0.44678866633573705</v>
      </c>
      <c r="I153" s="276">
        <f>IF(I$65=0,0,I$65/ISI_fec!I$65)</f>
        <v>0.44793237457976665</v>
      </c>
      <c r="J153" s="276">
        <f>IF(J$65=0,0,J$65/ISI_fec!J$65)</f>
        <v>0.44907468147799651</v>
      </c>
      <c r="K153" s="276">
        <f>IF(K$65=0,0,K$65/ISI_fec!K$65)</f>
        <v>0.44876782289846345</v>
      </c>
      <c r="L153" s="276">
        <f>IF(L$65=0,0,L$65/ISI_fec!L$65)</f>
        <v>0.44582263672939326</v>
      </c>
      <c r="M153" s="276">
        <f>IF(M$65=0,0,M$65/ISI_fec!M$65)</f>
        <v>0.44802851835076202</v>
      </c>
      <c r="N153" s="276">
        <f>IF(N$65=0,0,N$65/ISI_fec!N$65)</f>
        <v>0.44986895140001537</v>
      </c>
      <c r="O153" s="276">
        <f>IF(O$65=0,0,O$65/ISI_fec!O$65)</f>
        <v>0.45070085337124632</v>
      </c>
      <c r="P153" s="276">
        <f>IF(P$65=0,0,P$65/ISI_fec!P$65)</f>
        <v>0.45092815435834971</v>
      </c>
      <c r="Q153" s="276">
        <f>IF(Q$65=0,0,Q$65/ISI_fec!Q$65)</f>
        <v>0.45104159460099308</v>
      </c>
      <c r="R153" s="276">
        <f>IF(R$65=0,0,R$65/ISI_fec!R$65)</f>
        <v>0.45271245356908901</v>
      </c>
      <c r="S153" s="276">
        <f>IF(S$65=0,0,S$65/ISI_fec!S$65)</f>
        <v>0.45549684650610617</v>
      </c>
      <c r="T153" s="276">
        <f>IF(T$65=0,0,T$65/ISI_fec!T$65)</f>
        <v>0.46240848422269792</v>
      </c>
      <c r="U153" s="276">
        <f>IF(U$65=0,0,U$65/ISI_fec!U$65)</f>
        <v>0.46937359852425381</v>
      </c>
      <c r="V153" s="276">
        <f>IF(V$65=0,0,V$65/ISI_fec!V$65)</f>
        <v>0.47136908054820575</v>
      </c>
      <c r="W153" s="276">
        <f>IF(W$65=0,0,W$65/ISI_fec!W$65)</f>
        <v>0.47870632917505734</v>
      </c>
      <c r="X153" s="276">
        <f>IF(X$65=0,0,X$65/ISI_fec!X$65)</f>
        <v>0.49532942834308885</v>
      </c>
      <c r="Y153" s="276">
        <f>IF(Y$65=0,0,Y$65/ISI_fec!Y$65)</f>
        <v>0.49608664198362523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0.6681463077246923</v>
      </c>
      <c r="C154" s="276">
        <f>IF(C$71=0,0,C$71/ISI_fec!C$71)</f>
        <v>0.66814630772469252</v>
      </c>
      <c r="D154" s="276">
        <f>IF(D$71=0,0,D$71/ISI_fec!D$71)</f>
        <v>0.67001437642801798</v>
      </c>
      <c r="E154" s="276">
        <f>IF(E$71=0,0,E$71/ISI_fec!E$71)</f>
        <v>0.67912896664131417</v>
      </c>
      <c r="F154" s="276">
        <f>IF(F$71=0,0,F$71/ISI_fec!F$71)</f>
        <v>0.6825396431857278</v>
      </c>
      <c r="G154" s="276">
        <f>IF(G$71=0,0,G$71/ISI_fec!G$71)</f>
        <v>0.68253964318572802</v>
      </c>
      <c r="H154" s="276">
        <f>IF(H$71=0,0,H$71/ISI_fec!H$71)</f>
        <v>0.68770686350806365</v>
      </c>
      <c r="I154" s="276">
        <f>IF(I$71=0,0,I$71/ISI_fec!I$71)</f>
        <v>0.6877068635080632</v>
      </c>
      <c r="J154" s="276">
        <f>IF(J$71=0,0,J$71/ISI_fec!J$71)</f>
        <v>0.6877068635080632</v>
      </c>
      <c r="K154" s="276">
        <f>IF(K$71=0,0,K$71/ISI_fec!K$71)</f>
        <v>0.68770686350806343</v>
      </c>
      <c r="L154" s="276">
        <f>IF(L$71=0,0,L$71/ISI_fec!L$71)</f>
        <v>0.6877068635080632</v>
      </c>
      <c r="M154" s="276">
        <f>IF(M$71=0,0,M$71/ISI_fec!M$71)</f>
        <v>0.68770686350806354</v>
      </c>
      <c r="N154" s="276">
        <f>IF(N$71=0,0,N$71/ISI_fec!N$71)</f>
        <v>0.68770686350806332</v>
      </c>
      <c r="O154" s="276">
        <f>IF(O$71=0,0,O$71/ISI_fec!O$71)</f>
        <v>0.68770686350806309</v>
      </c>
      <c r="P154" s="276">
        <f>IF(P$71=0,0,P$71/ISI_fec!P$71)</f>
        <v>0.6877068635080632</v>
      </c>
      <c r="Q154" s="276">
        <f>IF(Q$71=0,0,Q$71/ISI_fec!Q$71)</f>
        <v>0.68770686350806332</v>
      </c>
      <c r="R154" s="276">
        <f>IF(R$71=0,0,R$71/ISI_fec!R$71)</f>
        <v>0.6877068635080632</v>
      </c>
      <c r="S154" s="276">
        <f>IF(S$71=0,0,S$71/ISI_fec!S$71)</f>
        <v>0.68770686350806343</v>
      </c>
      <c r="T154" s="276">
        <f>IF(T$71=0,0,T$71/ISI_fec!T$71)</f>
        <v>0.69955770273251427</v>
      </c>
      <c r="U154" s="276">
        <f>IF(U$71=0,0,U$71/ISI_fec!U$71)</f>
        <v>0.69955770273251427</v>
      </c>
      <c r="V154" s="276">
        <f>IF(V$71=0,0,V$71/ISI_fec!V$71)</f>
        <v>0.69955770273251416</v>
      </c>
      <c r="W154" s="276">
        <f>IF(W$71=0,0,W$71/ISI_fec!W$71)</f>
        <v>0.71321309951526768</v>
      </c>
      <c r="X154" s="276">
        <f>IF(X$71=0,0,X$71/ISI_fec!X$71)</f>
        <v>0.72939178956374084</v>
      </c>
      <c r="Y154" s="276">
        <f>IF(Y$71=0,0,Y$71/ISI_fec!Y$71)</f>
        <v>0.73752097667170025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0.53797516936118872</v>
      </c>
      <c r="C155" s="276">
        <f>IF(C$72=0,0,C$72/ISI_fec!C$72)</f>
        <v>0.54036937198129242</v>
      </c>
      <c r="D155" s="276">
        <f>IF(D$72=0,0,D$72/ISI_fec!D$72)</f>
        <v>0.5388629239564191</v>
      </c>
      <c r="E155" s="276">
        <f>IF(E$72=0,0,E$72/ISI_fec!E$72)</f>
        <v>0.54676848084475282</v>
      </c>
      <c r="F155" s="276">
        <f>IF(F$72=0,0,F$72/ISI_fec!F$72)</f>
        <v>0.54959404029299352</v>
      </c>
      <c r="G155" s="276">
        <f>IF(G$72=0,0,G$72/ISI_fec!G$72)</f>
        <v>0.54654599725058828</v>
      </c>
      <c r="H155" s="276">
        <f>IF(H$72=0,0,H$72/ISI_fec!H$72)</f>
        <v>0.5510508219017457</v>
      </c>
      <c r="I155" s="276">
        <f>IF(I$72=0,0,I$72/ISI_fec!I$72)</f>
        <v>0.55388103862611182</v>
      </c>
      <c r="J155" s="276">
        <f>IF(J$72=0,0,J$72/ISI_fec!J$72)</f>
        <v>0.55007272663317341</v>
      </c>
      <c r="K155" s="276">
        <f>IF(K$72=0,0,K$72/ISI_fec!K$72)</f>
        <v>0.55063100543010646</v>
      </c>
      <c r="L155" s="276">
        <f>IF(L$72=0,0,L$72/ISI_fec!L$72)</f>
        <v>0.55214558698890004</v>
      </c>
      <c r="M155" s="276">
        <f>IF(M$72=0,0,M$72/ISI_fec!M$72)</f>
        <v>0.55820429061512644</v>
      </c>
      <c r="N155" s="276">
        <f>IF(N$72=0,0,N$72/ISI_fec!N$72)</f>
        <v>0.55588535939002648</v>
      </c>
      <c r="O155" s="276">
        <f>IF(O$72=0,0,O$72/ISI_fec!O$72)</f>
        <v>0.56497046981711541</v>
      </c>
      <c r="P155" s="276">
        <f>IF(P$72=0,0,P$72/ISI_fec!P$72)</f>
        <v>0.56526867155780636</v>
      </c>
      <c r="Q155" s="276">
        <f>IF(Q$72=0,0,Q$72/ISI_fec!Q$72)</f>
        <v>0.56732025139538367</v>
      </c>
      <c r="R155" s="276">
        <f>IF(R$72=0,0,R$72/ISI_fec!R$72)</f>
        <v>0.56732553506094385</v>
      </c>
      <c r="S155" s="276">
        <f>IF(S$72=0,0,S$72/ISI_fec!S$72)</f>
        <v>0.56316406778379502</v>
      </c>
      <c r="T155" s="276">
        <f>IF(T$72=0,0,T$72/ISI_fec!T$72)</f>
        <v>0.57792948440371283</v>
      </c>
      <c r="U155" s="276">
        <f>IF(U$72=0,0,U$72/ISI_fec!U$72)</f>
        <v>0.60109862638324163</v>
      </c>
      <c r="V155" s="276">
        <f>IF(V$72=0,0,V$72/ISI_fec!V$72)</f>
        <v>0.60429246533595882</v>
      </c>
      <c r="W155" s="276">
        <f>IF(W$72=0,0,W$72/ISI_fec!W$72)</f>
        <v>0.61763099993875703</v>
      </c>
      <c r="X155" s="276">
        <f>IF(X$72=0,0,X$72/ISI_fec!X$72)</f>
        <v>0.63555631623996889</v>
      </c>
      <c r="Y155" s="276">
        <f>IF(Y$72=0,0,Y$72/ISI_fec!Y$72)</f>
        <v>0.6328264063355844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0.51162045334373485</v>
      </c>
      <c r="C156" s="277">
        <f>IF(C$79=0,0,C$79/ISI_fec!C$79)</f>
        <v>0.51334848343306116</v>
      </c>
      <c r="D156" s="277">
        <f>IF(D$79=0,0,D$79/ISI_fec!D$79)</f>
        <v>0.51396837718204924</v>
      </c>
      <c r="E156" s="277">
        <f>IF(E$79=0,0,E$79/ISI_fec!E$79)</f>
        <v>0.52023913645878717</v>
      </c>
      <c r="F156" s="277">
        <f>IF(F$79=0,0,F$79/ISI_fec!F$79)</f>
        <v>0.52333087371962184</v>
      </c>
      <c r="G156" s="277">
        <f>IF(G$79=0,0,G$79/ISI_fec!G$79)</f>
        <v>0.52049026823015088</v>
      </c>
      <c r="H156" s="277">
        <f>IF(H$79=0,0,H$79/ISI_fec!H$79)</f>
        <v>0.52472088283038909</v>
      </c>
      <c r="I156" s="277">
        <f>IF(I$79=0,0,I$79/ISI_fec!I$79)</f>
        <v>0.54158905520041345</v>
      </c>
      <c r="J156" s="277">
        <f>IF(J$79=0,0,J$79/ISI_fec!J$79)</f>
        <v>0.53774781002505945</v>
      </c>
      <c r="K156" s="277">
        <f>IF(K$79=0,0,K$79/ISI_fec!K$79)</f>
        <v>0.54412072750417595</v>
      </c>
      <c r="L156" s="277">
        <f>IF(L$79=0,0,L$79/ISI_fec!L$79)</f>
        <v>0.54284030949214535</v>
      </c>
      <c r="M156" s="277">
        <f>IF(M$79=0,0,M$79/ISI_fec!M$79)</f>
        <v>0.54541400506250493</v>
      </c>
      <c r="N156" s="277">
        <f>IF(N$79=0,0,N$79/ISI_fec!N$79)</f>
        <v>0.54646888560717832</v>
      </c>
      <c r="O156" s="277">
        <f>IF(O$79=0,0,O$79/ISI_fec!O$79)</f>
        <v>0.54863795453122033</v>
      </c>
      <c r="P156" s="277">
        <f>IF(P$79=0,0,P$79/ISI_fec!P$79)</f>
        <v>0.55838757215554535</v>
      </c>
      <c r="Q156" s="277">
        <f>IF(Q$79=0,0,Q$79/ISI_fec!Q$79)</f>
        <v>0.55910206785402128</v>
      </c>
      <c r="R156" s="277">
        <f>IF(R$79=0,0,R$79/ISI_fec!R$79)</f>
        <v>0.55870731587287015</v>
      </c>
      <c r="S156" s="277">
        <f>IF(S$79=0,0,S$79/ISI_fec!S$79)</f>
        <v>0.55571471861520605</v>
      </c>
      <c r="T156" s="277">
        <f>IF(T$79=0,0,T$79/ISI_fec!T$79)</f>
        <v>0.5661336413382575</v>
      </c>
      <c r="U156" s="277">
        <f>IF(U$79=0,0,U$79/ISI_fec!U$79)</f>
        <v>0.57973404515417526</v>
      </c>
      <c r="V156" s="277">
        <f>IF(V$79=0,0,V$79/ISI_fec!V$79)</f>
        <v>0.58072143812156563</v>
      </c>
      <c r="W156" s="277">
        <f>IF(W$79=0,0,W$79/ISI_fec!W$79)</f>
        <v>0.59016954555617063</v>
      </c>
      <c r="X156" s="277">
        <f>IF(X$79=0,0,X$79/ISI_fec!X$79)</f>
        <v>0.60162540395124575</v>
      </c>
      <c r="Y156" s="277">
        <f>IF(Y$79=0,0,Y$79/ISI_fec!Y$79)</f>
        <v>0.60316201381670598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FI: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3611.8778367987452</v>
      </c>
      <c r="C5" s="223">
        <f t="shared" si="0"/>
        <v>3355.6182378174653</v>
      </c>
      <c r="D5" s="223">
        <f t="shared" si="0"/>
        <v>3598.8467331224788</v>
      </c>
      <c r="E5" s="223">
        <f t="shared" si="0"/>
        <v>3314.5746740756163</v>
      </c>
      <c r="F5" s="223">
        <f t="shared" si="0"/>
        <v>3362.2183183608067</v>
      </c>
      <c r="G5" s="223">
        <f t="shared" si="0"/>
        <v>3367.4184156609349</v>
      </c>
      <c r="H5" s="223">
        <f t="shared" si="0"/>
        <v>3306.8099375872443</v>
      </c>
      <c r="I5" s="223">
        <f t="shared" si="0"/>
        <v>3055.5562688896821</v>
      </c>
      <c r="J5" s="223">
        <f t="shared" si="0"/>
        <v>2973.7509073244196</v>
      </c>
      <c r="K5" s="223">
        <f t="shared" si="0"/>
        <v>2165.8065295313136</v>
      </c>
      <c r="L5" s="223">
        <f t="shared" si="0"/>
        <v>3059.5874570504784</v>
      </c>
      <c r="M5" s="223">
        <f t="shared" si="0"/>
        <v>2777.2795563687814</v>
      </c>
      <c r="N5" s="223">
        <f t="shared" si="0"/>
        <v>2072.4165382177757</v>
      </c>
      <c r="O5" s="223">
        <f t="shared" si="0"/>
        <v>2055.5902155709591</v>
      </c>
      <c r="P5" s="223">
        <f t="shared" si="0"/>
        <v>2302.4825463207071</v>
      </c>
      <c r="Q5" s="223">
        <f t="shared" si="0"/>
        <v>2334.2836533068166</v>
      </c>
      <c r="R5" s="223">
        <f t="shared" si="0"/>
        <v>2445.9645371295892</v>
      </c>
      <c r="S5" s="223">
        <f t="shared" si="0"/>
        <v>2367.7232313317213</v>
      </c>
      <c r="T5" s="223">
        <f t="shared" si="0"/>
        <v>2493.7019619892899</v>
      </c>
      <c r="U5" s="223">
        <f t="shared" si="0"/>
        <v>2199.9233495249528</v>
      </c>
      <c r="V5" s="223">
        <f t="shared" si="0"/>
        <v>2188.2752877187895</v>
      </c>
      <c r="W5" s="223">
        <f t="shared" si="0"/>
        <v>2588.4766120035729</v>
      </c>
      <c r="X5" s="223">
        <f t="shared" si="0"/>
        <v>1927.4511088956738</v>
      </c>
      <c r="Y5" s="223">
        <f t="shared" si="0"/>
        <v>2112.4205646352593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0.63566612837234704</v>
      </c>
      <c r="C10" s="260">
        <v>0.57973830919440839</v>
      </c>
      <c r="D10" s="260">
        <v>0.59228750359124893</v>
      </c>
      <c r="E10" s="260">
        <v>0.51326301889366288</v>
      </c>
      <c r="F10" s="260">
        <v>0.4612920872656428</v>
      </c>
      <c r="G10" s="260">
        <v>0.46060262399241958</v>
      </c>
      <c r="H10" s="260">
        <v>0.42202745399423702</v>
      </c>
      <c r="I10" s="260">
        <v>0.41834716734203609</v>
      </c>
      <c r="J10" s="260">
        <v>0.41950394673274888</v>
      </c>
      <c r="K10" s="260">
        <v>0.29524387994529921</v>
      </c>
      <c r="L10" s="260">
        <v>0.51439810845126543</v>
      </c>
      <c r="M10" s="260">
        <v>0.36327819261035732</v>
      </c>
      <c r="N10" s="260">
        <v>0.27285301759221497</v>
      </c>
      <c r="O10" s="260">
        <v>0.22772317340940071</v>
      </c>
      <c r="P10" s="260">
        <v>0.25194832156301711</v>
      </c>
      <c r="Q10" s="260">
        <v>0.23541018927462359</v>
      </c>
      <c r="R10" s="260">
        <v>0.22887191723190159</v>
      </c>
      <c r="S10" s="260">
        <v>0.22784434741692039</v>
      </c>
      <c r="T10" s="260">
        <v>0.28106698474634989</v>
      </c>
      <c r="U10" s="260">
        <v>0.69395297976087489</v>
      </c>
      <c r="V10" s="260">
        <v>0.60731874805731623</v>
      </c>
      <c r="W10" s="260">
        <v>0.6225746906032924</v>
      </c>
      <c r="X10" s="260">
        <v>0.55358028870599041</v>
      </c>
      <c r="Y10" s="260">
        <v>0.58680152060007718</v>
      </c>
      <c r="DA10" s="68" t="s">
        <v>347</v>
      </c>
    </row>
    <row r="11" spans="1:105" ht="12" customHeight="1" x14ac:dyDescent="0.25">
      <c r="A11" s="37" t="s">
        <v>159</v>
      </c>
      <c r="B11" s="226">
        <v>0.136251465704918</v>
      </c>
      <c r="C11" s="226">
        <v>0.1147248172393731</v>
      </c>
      <c r="D11" s="226">
        <v>0.1171948301886926</v>
      </c>
      <c r="E11" s="226">
        <v>0.12991418816106359</v>
      </c>
      <c r="F11" s="226">
        <v>6.3750742762620036E-2</v>
      </c>
      <c r="G11" s="226">
        <v>8.9965626248023289E-2</v>
      </c>
      <c r="H11" s="226">
        <v>8.8148189629018589E-2</v>
      </c>
      <c r="I11" s="226">
        <v>9.3807608846552079E-2</v>
      </c>
      <c r="J11" s="226">
        <v>0.12265791225672799</v>
      </c>
      <c r="K11" s="226">
        <v>7.7361295941816843E-2</v>
      </c>
      <c r="L11" s="226">
        <v>0.18701857193358301</v>
      </c>
      <c r="M11" s="226">
        <v>6.7232861616910611E-2</v>
      </c>
      <c r="N11" s="226">
        <v>8.8582947467615025E-2</v>
      </c>
      <c r="O11" s="226">
        <v>6.4132405573368995E-2</v>
      </c>
      <c r="P11" s="226">
        <v>6.8885136981961886E-2</v>
      </c>
      <c r="Q11" s="226">
        <v>6.7426131526572064E-2</v>
      </c>
      <c r="R11" s="226">
        <v>4.5557298903025047E-2</v>
      </c>
      <c r="S11" s="226">
        <v>7.0588596445704796E-2</v>
      </c>
      <c r="T11" s="226">
        <v>4.436356848149943E-2</v>
      </c>
      <c r="U11" s="226">
        <v>0.13402035531191589</v>
      </c>
      <c r="V11" s="226">
        <v>3.3752066618665658E-2</v>
      </c>
      <c r="W11" s="226">
        <v>1.6214996006180642E-2</v>
      </c>
      <c r="X11" s="226">
        <v>1.430317555284563E-2</v>
      </c>
      <c r="Y11" s="226">
        <v>1.5132663549370149E-2</v>
      </c>
      <c r="DA11" s="69" t="s">
        <v>348</v>
      </c>
    </row>
    <row r="12" spans="1:105" ht="12" customHeight="1" x14ac:dyDescent="0.25">
      <c r="A12" s="37" t="s">
        <v>35</v>
      </c>
      <c r="B12" s="226">
        <v>0.49941466266742912</v>
      </c>
      <c r="C12" s="226">
        <v>0.46501349195503527</v>
      </c>
      <c r="D12" s="226">
        <v>0.47509267340255629</v>
      </c>
      <c r="E12" s="226">
        <v>0.38334883073259929</v>
      </c>
      <c r="F12" s="226">
        <v>0.39754134450302281</v>
      </c>
      <c r="G12" s="226">
        <v>0.37063699774439629</v>
      </c>
      <c r="H12" s="226">
        <v>0.33387926436521842</v>
      </c>
      <c r="I12" s="226">
        <v>0.32453955849548399</v>
      </c>
      <c r="J12" s="226">
        <v>0.29684603447602093</v>
      </c>
      <c r="K12" s="226">
        <v>0.2178825840034824</v>
      </c>
      <c r="L12" s="226">
        <v>0.32737953651768248</v>
      </c>
      <c r="M12" s="226">
        <v>0.29604533099344671</v>
      </c>
      <c r="N12" s="226">
        <v>0.18427007012460001</v>
      </c>
      <c r="O12" s="226">
        <v>0.16359076783603169</v>
      </c>
      <c r="P12" s="226">
        <v>0.18306318458105519</v>
      </c>
      <c r="Q12" s="226">
        <v>0.1679840577480515</v>
      </c>
      <c r="R12" s="226">
        <v>0.18331461832887649</v>
      </c>
      <c r="S12" s="226">
        <v>0.15725575097121561</v>
      </c>
      <c r="T12" s="226">
        <v>0.2367034162648505</v>
      </c>
      <c r="U12" s="226">
        <v>0.55993262444895897</v>
      </c>
      <c r="V12" s="226">
        <v>0.57356668143865053</v>
      </c>
      <c r="W12" s="226">
        <v>0.60635969459711181</v>
      </c>
      <c r="X12" s="226">
        <v>0.53927711315314475</v>
      </c>
      <c r="Y12" s="226">
        <v>0.57166885705070702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362.63304547345211</v>
      </c>
      <c r="C16" s="261">
        <v>281.08990137449729</v>
      </c>
      <c r="D16" s="261">
        <v>351.80179921974172</v>
      </c>
      <c r="E16" s="261">
        <v>192.736249247812</v>
      </c>
      <c r="F16" s="261">
        <v>209.4246630096531</v>
      </c>
      <c r="G16" s="261">
        <v>199.72755458175871</v>
      </c>
      <c r="H16" s="261">
        <v>155.82994487011641</v>
      </c>
      <c r="I16" s="261">
        <v>161.22695543197401</v>
      </c>
      <c r="J16" s="261">
        <v>129.10126511473501</v>
      </c>
      <c r="K16" s="261">
        <v>86.724400220219266</v>
      </c>
      <c r="L16" s="261">
        <v>237.592915207468</v>
      </c>
      <c r="M16" s="261">
        <v>153.81348843205981</v>
      </c>
      <c r="N16" s="261">
        <v>78.332943657057271</v>
      </c>
      <c r="O16" s="261">
        <v>69.957986013734939</v>
      </c>
      <c r="P16" s="261">
        <v>80.535373307870245</v>
      </c>
      <c r="Q16" s="261">
        <v>72.230947082282057</v>
      </c>
      <c r="R16" s="261">
        <v>75.892590141708169</v>
      </c>
      <c r="S16" s="261">
        <v>58.88400099688905</v>
      </c>
      <c r="T16" s="261">
        <v>86.392722204824395</v>
      </c>
      <c r="U16" s="261">
        <v>131.34471201496299</v>
      </c>
      <c r="V16" s="261">
        <v>125.25576816268899</v>
      </c>
      <c r="W16" s="261">
        <v>139.4224544416069</v>
      </c>
      <c r="X16" s="261">
        <v>121.09885810440581</v>
      </c>
      <c r="Y16" s="261">
        <v>120.6589818897595</v>
      </c>
      <c r="DA16" s="70" t="s">
        <v>353</v>
      </c>
    </row>
    <row r="17" spans="1:105" ht="12" customHeight="1" x14ac:dyDescent="0.25">
      <c r="A17" s="18" t="s">
        <v>28</v>
      </c>
      <c r="B17" s="230">
        <v>0.68780900629294517</v>
      </c>
      <c r="C17" s="230">
        <v>0.62182095461465059</v>
      </c>
      <c r="D17" s="230">
        <v>0.66488398666584736</v>
      </c>
      <c r="E17" s="230">
        <v>0.60429791459036097</v>
      </c>
      <c r="F17" s="230">
        <v>0.80273064812557415</v>
      </c>
      <c r="G17" s="230">
        <v>0.78866756970074547</v>
      </c>
      <c r="H17" s="230">
        <v>0.7328392788991327</v>
      </c>
      <c r="I17" s="230">
        <v>0.7514052571411256</v>
      </c>
      <c r="J17" s="230">
        <v>0</v>
      </c>
      <c r="K17" s="230">
        <v>0.73288558083242183</v>
      </c>
      <c r="L17" s="230">
        <v>1.638516981151209</v>
      </c>
      <c r="M17" s="230">
        <v>0.7499750731824425</v>
      </c>
      <c r="N17" s="230">
        <v>0</v>
      </c>
      <c r="O17" s="230">
        <v>0.40748686364423092</v>
      </c>
      <c r="P17" s="230">
        <v>1.259076102598929</v>
      </c>
      <c r="Q17" s="230">
        <v>1.1597825011858609</v>
      </c>
      <c r="R17" s="230">
        <v>0.39425711698189397</v>
      </c>
      <c r="S17" s="230">
        <v>0.34693488711358139</v>
      </c>
      <c r="T17" s="230">
        <v>0</v>
      </c>
      <c r="U17" s="230">
        <v>0</v>
      </c>
      <c r="V17" s="230">
        <v>0</v>
      </c>
      <c r="W17" s="230">
        <v>3.2490116018339248</v>
      </c>
      <c r="X17" s="230">
        <v>1.654561511432038</v>
      </c>
      <c r="Y17" s="230">
        <v>0.58400901595759713</v>
      </c>
      <c r="DA17" s="71" t="s">
        <v>354</v>
      </c>
    </row>
    <row r="18" spans="1:105" ht="12" customHeight="1" x14ac:dyDescent="0.25">
      <c r="A18" s="18" t="s">
        <v>32</v>
      </c>
      <c r="B18" s="230">
        <v>12.580903065632249</v>
      </c>
      <c r="C18" s="230">
        <v>14.100905353000231</v>
      </c>
      <c r="D18" s="230">
        <v>20.365633131513999</v>
      </c>
      <c r="E18" s="230">
        <v>16.99182227709943</v>
      </c>
      <c r="F18" s="230">
        <v>19.356109535327729</v>
      </c>
      <c r="G18" s="230">
        <v>18.317127568133689</v>
      </c>
      <c r="H18" s="230">
        <v>19.845918795724081</v>
      </c>
      <c r="I18" s="230">
        <v>14.13997828917314</v>
      </c>
      <c r="J18" s="230">
        <v>12.280271070695569</v>
      </c>
      <c r="K18" s="230">
        <v>9.9169225876495144</v>
      </c>
      <c r="L18" s="230">
        <v>10.11811870974705</v>
      </c>
      <c r="M18" s="230">
        <v>9.0352091006454245</v>
      </c>
      <c r="N18" s="230">
        <v>5.7879250934036914</v>
      </c>
      <c r="O18" s="230">
        <v>3.698384795494325</v>
      </c>
      <c r="P18" s="230">
        <v>3.811370237874435</v>
      </c>
      <c r="Q18" s="230">
        <v>2.8359317414249512</v>
      </c>
      <c r="R18" s="230">
        <v>0.72342051438223764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26.495618939092729</v>
      </c>
      <c r="C19" s="230">
        <v>27.21501142710861</v>
      </c>
      <c r="D19" s="230">
        <v>25.27657190270634</v>
      </c>
      <c r="E19" s="230">
        <v>24.119286654214431</v>
      </c>
      <c r="F19" s="230">
        <v>24.405980844434151</v>
      </c>
      <c r="G19" s="230">
        <v>23.513122951763759</v>
      </c>
      <c r="H19" s="230">
        <v>22.101565724736179</v>
      </c>
      <c r="I19" s="230">
        <v>21.850446096749462</v>
      </c>
      <c r="J19" s="230">
        <v>20.815914683106701</v>
      </c>
      <c r="K19" s="230">
        <v>15.58620466232129</v>
      </c>
      <c r="L19" s="230">
        <v>20.000848458229001</v>
      </c>
      <c r="M19" s="230">
        <v>19.877752253215711</v>
      </c>
      <c r="N19" s="230">
        <v>13.43282410797446</v>
      </c>
      <c r="O19" s="230">
        <v>12.412954590616961</v>
      </c>
      <c r="P19" s="230">
        <v>13.89897428869145</v>
      </c>
      <c r="Q19" s="230">
        <v>12.92749194615805</v>
      </c>
      <c r="R19" s="230">
        <v>14.119360304638329</v>
      </c>
      <c r="S19" s="230">
        <v>12.64950414793986</v>
      </c>
      <c r="T19" s="230">
        <v>18.08982801101811</v>
      </c>
      <c r="U19" s="230">
        <v>43.133576460693092</v>
      </c>
      <c r="V19" s="230">
        <v>44.461024167601863</v>
      </c>
      <c r="W19" s="230">
        <v>46.342452804346628</v>
      </c>
      <c r="X19" s="230">
        <v>40.889681754679557</v>
      </c>
      <c r="Y19" s="230">
        <v>43.124288911775849</v>
      </c>
      <c r="DA19" s="71" t="s">
        <v>356</v>
      </c>
    </row>
    <row r="20" spans="1:105" ht="12" customHeight="1" x14ac:dyDescent="0.25">
      <c r="A20" s="18" t="s">
        <v>36</v>
      </c>
      <c r="B20" s="230">
        <v>322.86871446243413</v>
      </c>
      <c r="C20" s="230">
        <v>239.15216363977379</v>
      </c>
      <c r="D20" s="230">
        <v>305.49471019885561</v>
      </c>
      <c r="E20" s="230">
        <v>151.0208424019078</v>
      </c>
      <c r="F20" s="230">
        <v>164.8598419817657</v>
      </c>
      <c r="G20" s="230">
        <v>157.10863649216051</v>
      </c>
      <c r="H20" s="230">
        <v>113.14962107075699</v>
      </c>
      <c r="I20" s="230">
        <v>124.4851257889103</v>
      </c>
      <c r="J20" s="230">
        <v>96.005079360932768</v>
      </c>
      <c r="K20" s="230">
        <v>60.48838738941604</v>
      </c>
      <c r="L20" s="230">
        <v>205.8354310583407</v>
      </c>
      <c r="M20" s="230">
        <v>124.15055200501619</v>
      </c>
      <c r="N20" s="230">
        <v>59.112194455679123</v>
      </c>
      <c r="O20" s="230">
        <v>53.439159763979418</v>
      </c>
      <c r="P20" s="230">
        <v>61.565952678705429</v>
      </c>
      <c r="Q20" s="230">
        <v>55.307740893513191</v>
      </c>
      <c r="R20" s="230">
        <v>60.655552205705717</v>
      </c>
      <c r="S20" s="230">
        <v>45.887561961835608</v>
      </c>
      <c r="T20" s="230">
        <v>68.302894193806281</v>
      </c>
      <c r="U20" s="230">
        <v>88.211135554269902</v>
      </c>
      <c r="V20" s="230">
        <v>80.794743995087089</v>
      </c>
      <c r="W20" s="230">
        <v>89.830990035426311</v>
      </c>
      <c r="X20" s="230">
        <v>78.554614838294199</v>
      </c>
      <c r="Y20" s="230">
        <v>76.950683962026034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1137.6837645819419</v>
      </c>
      <c r="C22" s="261">
        <v>1004.355234765311</v>
      </c>
      <c r="D22" s="261">
        <v>1141.7877204059751</v>
      </c>
      <c r="E22" s="261">
        <v>874.10843719197169</v>
      </c>
      <c r="F22" s="261">
        <v>932.98826179344985</v>
      </c>
      <c r="G22" s="261">
        <v>933.643782264832</v>
      </c>
      <c r="H22" s="261">
        <v>841.7387876418037</v>
      </c>
      <c r="I22" s="261">
        <v>835.51533151746321</v>
      </c>
      <c r="J22" s="261">
        <v>756.95943515913189</v>
      </c>
      <c r="K22" s="261">
        <v>586.58276697282577</v>
      </c>
      <c r="L22" s="261">
        <v>957.82382959324991</v>
      </c>
      <c r="M22" s="261">
        <v>824.08528077730398</v>
      </c>
      <c r="N22" s="261">
        <v>442.1651679564049</v>
      </c>
      <c r="O22" s="261">
        <v>484.15275406087358</v>
      </c>
      <c r="P22" s="261">
        <v>542.25979514485721</v>
      </c>
      <c r="Q22" s="261">
        <v>529.29576342171833</v>
      </c>
      <c r="R22" s="261">
        <v>557.79320318968746</v>
      </c>
      <c r="S22" s="261">
        <v>509.86605019653121</v>
      </c>
      <c r="T22" s="261">
        <v>576.74324276934681</v>
      </c>
      <c r="U22" s="261">
        <v>621.4940096727953</v>
      </c>
      <c r="V22" s="261">
        <v>615.72551030519196</v>
      </c>
      <c r="W22" s="261">
        <v>673.47648047857797</v>
      </c>
      <c r="X22" s="261">
        <v>563.38224458787352</v>
      </c>
      <c r="Y22" s="261">
        <v>542.12423324112024</v>
      </c>
      <c r="DA22" s="70" t="s">
        <v>359</v>
      </c>
    </row>
    <row r="23" spans="1:105" ht="12" customHeight="1" x14ac:dyDescent="0.25">
      <c r="A23" s="18" t="s">
        <v>28</v>
      </c>
      <c r="B23" s="230">
        <v>1.2622851835271811</v>
      </c>
      <c r="C23" s="230">
        <v>1.357140255604063</v>
      </c>
      <c r="D23" s="230">
        <v>1.3009949017305671</v>
      </c>
      <c r="E23" s="230">
        <v>1.3092424601965971</v>
      </c>
      <c r="F23" s="230">
        <v>1.694413971869231</v>
      </c>
      <c r="G23" s="230">
        <v>1.735797215866739</v>
      </c>
      <c r="H23" s="230">
        <v>1.782128322193828</v>
      </c>
      <c r="I23" s="230">
        <v>1.882838500507487</v>
      </c>
      <c r="J23" s="230">
        <v>0</v>
      </c>
      <c r="K23" s="230">
        <v>1.9446009698078961</v>
      </c>
      <c r="L23" s="230">
        <v>3.6511258095872909</v>
      </c>
      <c r="M23" s="230">
        <v>1.8604777415059151</v>
      </c>
      <c r="N23" s="230">
        <v>0</v>
      </c>
      <c r="O23" s="230">
        <v>2.2573575942179822</v>
      </c>
      <c r="P23" s="230">
        <v>6.9185589380141908</v>
      </c>
      <c r="Q23" s="230">
        <v>7.0026815417925681</v>
      </c>
      <c r="R23" s="230">
        <v>2.3330162062240651</v>
      </c>
      <c r="S23" s="230">
        <v>2.38190981280195</v>
      </c>
      <c r="T23" s="230">
        <v>0</v>
      </c>
      <c r="U23" s="230">
        <v>0</v>
      </c>
      <c r="V23" s="230">
        <v>0</v>
      </c>
      <c r="W23" s="230">
        <v>13.01646846303395</v>
      </c>
      <c r="X23" s="230">
        <v>6.2122933864125036</v>
      </c>
      <c r="Y23" s="230">
        <v>2.0828168183859339</v>
      </c>
      <c r="DA23" s="71" t="s">
        <v>360</v>
      </c>
    </row>
    <row r="24" spans="1:105" ht="12" customHeight="1" x14ac:dyDescent="0.25">
      <c r="A24" s="18" t="s">
        <v>42</v>
      </c>
      <c r="B24" s="230">
        <v>472.17005922124503</v>
      </c>
      <c r="C24" s="230">
        <v>390.86928230892772</v>
      </c>
      <c r="D24" s="230">
        <v>453.40845968759572</v>
      </c>
      <c r="E24" s="230">
        <v>456.53545697521218</v>
      </c>
      <c r="F24" s="230">
        <v>490.93204295321601</v>
      </c>
      <c r="G24" s="230">
        <v>494.05865604183168</v>
      </c>
      <c r="H24" s="230">
        <v>462.78945155257242</v>
      </c>
      <c r="I24" s="230">
        <v>431.5198628646383</v>
      </c>
      <c r="J24" s="230">
        <v>422.1388710020218</v>
      </c>
      <c r="K24" s="230">
        <v>356.47269633574513</v>
      </c>
      <c r="L24" s="230">
        <v>428.39286557627338</v>
      </c>
      <c r="M24" s="230">
        <v>442.5171703107705</v>
      </c>
      <c r="N24" s="230">
        <v>65.442820331258588</v>
      </c>
      <c r="O24" s="230">
        <v>96.60604987514796</v>
      </c>
      <c r="P24" s="230">
        <v>99.722028225644806</v>
      </c>
      <c r="Q24" s="230">
        <v>93.170611195237413</v>
      </c>
      <c r="R24" s="230">
        <v>108.6988556016457</v>
      </c>
      <c r="S24" s="230">
        <v>105.5931304033371</v>
      </c>
      <c r="T24" s="230">
        <v>121.1217563952538</v>
      </c>
      <c r="U24" s="230">
        <v>118.0160311968536</v>
      </c>
      <c r="V24" s="230">
        <v>121.1217563952315</v>
      </c>
      <c r="W24" s="230">
        <v>114.910305998439</v>
      </c>
      <c r="X24" s="230">
        <v>108.6988556016384</v>
      </c>
      <c r="Y24" s="230">
        <v>111.8045808000668</v>
      </c>
      <c r="DA24" s="71" t="s">
        <v>361</v>
      </c>
    </row>
    <row r="25" spans="1:105" ht="12" customHeight="1" x14ac:dyDescent="0.25">
      <c r="A25" s="18" t="s">
        <v>32</v>
      </c>
      <c r="B25" s="230">
        <v>23.088804289915821</v>
      </c>
      <c r="C25" s="230">
        <v>30.775589264081312</v>
      </c>
      <c r="D25" s="230">
        <v>39.84993684008036</v>
      </c>
      <c r="E25" s="230">
        <v>36.813655424201329</v>
      </c>
      <c r="F25" s="230">
        <v>40.857120024349634</v>
      </c>
      <c r="G25" s="230">
        <v>40.314601813165311</v>
      </c>
      <c r="H25" s="230">
        <v>48.261569738658508</v>
      </c>
      <c r="I25" s="230">
        <v>35.431340499917347</v>
      </c>
      <c r="J25" s="230">
        <v>31.848543732227441</v>
      </c>
      <c r="K25" s="230">
        <v>26.31305320477108</v>
      </c>
      <c r="L25" s="230">
        <v>22.54631767054984</v>
      </c>
      <c r="M25" s="230">
        <v>22.4138188357005</v>
      </c>
      <c r="N25" s="230">
        <v>27.835552033018619</v>
      </c>
      <c r="O25" s="230">
        <v>20.487965991802909</v>
      </c>
      <c r="P25" s="230">
        <v>20.943284977689071</v>
      </c>
      <c r="Q25" s="230">
        <v>17.123147520465679</v>
      </c>
      <c r="R25" s="230">
        <v>4.2808403736341916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48.625456935285222</v>
      </c>
      <c r="C26" s="230">
        <v>59.397463675604889</v>
      </c>
      <c r="D26" s="230">
        <v>49.459291903767891</v>
      </c>
      <c r="E26" s="230">
        <v>52.255672963486219</v>
      </c>
      <c r="F26" s="230">
        <v>51.516452045958133</v>
      </c>
      <c r="G26" s="230">
        <v>51.750591661186789</v>
      </c>
      <c r="H26" s="230">
        <v>53.746881993073458</v>
      </c>
      <c r="I26" s="230">
        <v>54.75189423181866</v>
      </c>
      <c r="J26" s="230">
        <v>53.98549961110011</v>
      </c>
      <c r="K26" s="230">
        <v>41.355635169611332</v>
      </c>
      <c r="L26" s="230">
        <v>44.568115472429731</v>
      </c>
      <c r="M26" s="230">
        <v>49.311126383637053</v>
      </c>
      <c r="N26" s="230">
        <v>64.601747322895235</v>
      </c>
      <c r="O26" s="230">
        <v>68.764124225305821</v>
      </c>
      <c r="P26" s="230">
        <v>76.374154505644782</v>
      </c>
      <c r="Q26" s="230">
        <v>78.055246686745448</v>
      </c>
      <c r="R26" s="230">
        <v>83.55130444925048</v>
      </c>
      <c r="S26" s="230">
        <v>86.8462042192741</v>
      </c>
      <c r="T26" s="230">
        <v>95.402877884678063</v>
      </c>
      <c r="U26" s="230">
        <v>165.34206476765661</v>
      </c>
      <c r="V26" s="230">
        <v>175.56548315934481</v>
      </c>
      <c r="W26" s="230">
        <v>185.66110231398639</v>
      </c>
      <c r="X26" s="230">
        <v>153.5262955060839</v>
      </c>
      <c r="Y26" s="230">
        <v>153.79898558432919</v>
      </c>
      <c r="DA26" s="71" t="s">
        <v>363</v>
      </c>
    </row>
    <row r="27" spans="1:105" ht="12" customHeight="1" x14ac:dyDescent="0.25">
      <c r="A27" s="18" t="s">
        <v>36</v>
      </c>
      <c r="B27" s="230">
        <v>592.53715895196888</v>
      </c>
      <c r="C27" s="230">
        <v>521.95575926109257</v>
      </c>
      <c r="D27" s="230">
        <v>597.76903707280053</v>
      </c>
      <c r="E27" s="230">
        <v>327.19440936887543</v>
      </c>
      <c r="F27" s="230">
        <v>347.98823279805691</v>
      </c>
      <c r="G27" s="230">
        <v>345.78413553278142</v>
      </c>
      <c r="H27" s="230">
        <v>275.15875603530549</v>
      </c>
      <c r="I27" s="230">
        <v>311.92939542058127</v>
      </c>
      <c r="J27" s="230">
        <v>248.98652081378251</v>
      </c>
      <c r="K27" s="230">
        <v>160.49678129289029</v>
      </c>
      <c r="L27" s="230">
        <v>458.6654050644097</v>
      </c>
      <c r="M27" s="230">
        <v>307.98268750569002</v>
      </c>
      <c r="N27" s="230">
        <v>284.28504826923239</v>
      </c>
      <c r="O27" s="230">
        <v>296.03725637439891</v>
      </c>
      <c r="P27" s="230">
        <v>338.30176849786437</v>
      </c>
      <c r="Q27" s="230">
        <v>333.94407647747721</v>
      </c>
      <c r="R27" s="230">
        <v>358.929186558933</v>
      </c>
      <c r="S27" s="230">
        <v>315.04480576111808</v>
      </c>
      <c r="T27" s="230">
        <v>360.21860848941498</v>
      </c>
      <c r="U27" s="230">
        <v>338.13591370828522</v>
      </c>
      <c r="V27" s="230">
        <v>319.03827075061571</v>
      </c>
      <c r="W27" s="230">
        <v>359.88860370311858</v>
      </c>
      <c r="X27" s="230">
        <v>294.94480009373882</v>
      </c>
      <c r="Y27" s="230">
        <v>274.43785003833818</v>
      </c>
      <c r="DA27" s="71" t="s">
        <v>364</v>
      </c>
    </row>
    <row r="28" spans="1:105" ht="12" customHeight="1" x14ac:dyDescent="0.25">
      <c r="A28" s="57" t="s">
        <v>179</v>
      </c>
      <c r="B28" s="261">
        <v>147.37118161483991</v>
      </c>
      <c r="C28" s="261">
        <v>150.0285756430585</v>
      </c>
      <c r="D28" s="261">
        <v>158.83283390181589</v>
      </c>
      <c r="E28" s="261">
        <v>148.25396343013949</v>
      </c>
      <c r="F28" s="261">
        <v>150.43109501446881</v>
      </c>
      <c r="G28" s="261">
        <v>166.38096733520209</v>
      </c>
      <c r="H28" s="261">
        <v>166.9404044076548</v>
      </c>
      <c r="I28" s="261">
        <v>155.94477750870081</v>
      </c>
      <c r="J28" s="261">
        <v>163.58252686609231</v>
      </c>
      <c r="K28" s="261">
        <v>133.09709295795611</v>
      </c>
      <c r="L28" s="261">
        <v>156.2893178211306</v>
      </c>
      <c r="M28" s="261">
        <v>140.2983783863545</v>
      </c>
      <c r="N28" s="261">
        <v>129.39500300360879</v>
      </c>
      <c r="O28" s="261">
        <v>125.71403487802741</v>
      </c>
      <c r="P28" s="261">
        <v>133.92305412126871</v>
      </c>
      <c r="Q28" s="261">
        <v>136.58921292478621</v>
      </c>
      <c r="R28" s="261">
        <v>141.51346224711321</v>
      </c>
      <c r="S28" s="261">
        <v>149.96980023331409</v>
      </c>
      <c r="T28" s="261">
        <v>136.2600947806815</v>
      </c>
      <c r="U28" s="261">
        <v>68.017616839874449</v>
      </c>
      <c r="V28" s="261">
        <v>60.578114660159763</v>
      </c>
      <c r="W28" s="261">
        <v>61.938226802150183</v>
      </c>
      <c r="X28" s="261">
        <v>53.932700560758938</v>
      </c>
      <c r="Y28" s="261">
        <v>58.170062547521887</v>
      </c>
      <c r="DA28" s="70" t="s">
        <v>365</v>
      </c>
    </row>
    <row r="29" spans="1:105" ht="12" customHeight="1" x14ac:dyDescent="0.25">
      <c r="A29" s="60" t="s">
        <v>181</v>
      </c>
      <c r="B29" s="262">
        <v>147.37118161483991</v>
      </c>
      <c r="C29" s="262">
        <v>150.0285756430585</v>
      </c>
      <c r="D29" s="262">
        <v>158.83283390181589</v>
      </c>
      <c r="E29" s="262">
        <v>148.25396343013949</v>
      </c>
      <c r="F29" s="262">
        <v>150.43109501446881</v>
      </c>
      <c r="G29" s="262">
        <v>166.38096733520209</v>
      </c>
      <c r="H29" s="262">
        <v>166.9404044076548</v>
      </c>
      <c r="I29" s="262">
        <v>155.94477750870081</v>
      </c>
      <c r="J29" s="262">
        <v>163.58252686609231</v>
      </c>
      <c r="K29" s="262">
        <v>133.09709295795611</v>
      </c>
      <c r="L29" s="262">
        <v>156.2893178211306</v>
      </c>
      <c r="M29" s="262">
        <v>140.2983783863545</v>
      </c>
      <c r="N29" s="262">
        <v>129.39500300360879</v>
      </c>
      <c r="O29" s="262">
        <v>125.71403487802741</v>
      </c>
      <c r="P29" s="262">
        <v>133.92305412126871</v>
      </c>
      <c r="Q29" s="262">
        <v>136.58921292478621</v>
      </c>
      <c r="R29" s="262">
        <v>141.51346224711321</v>
      </c>
      <c r="S29" s="262">
        <v>149.96980023331409</v>
      </c>
      <c r="T29" s="262">
        <v>136.2600947806815</v>
      </c>
      <c r="U29" s="262">
        <v>68.017616839874449</v>
      </c>
      <c r="V29" s="262">
        <v>60.578114660159763</v>
      </c>
      <c r="W29" s="262">
        <v>61.938226802150183</v>
      </c>
      <c r="X29" s="262">
        <v>53.932700560758938</v>
      </c>
      <c r="Y29" s="262">
        <v>58.170062547521887</v>
      </c>
      <c r="DA29" s="72" t="s">
        <v>366</v>
      </c>
    </row>
    <row r="30" spans="1:105" ht="12" customHeight="1" x14ac:dyDescent="0.25">
      <c r="A30" s="59" t="s">
        <v>31</v>
      </c>
      <c r="B30" s="230">
        <v>92.871561871412339</v>
      </c>
      <c r="C30" s="230">
        <v>98.898005268828314</v>
      </c>
      <c r="D30" s="230">
        <v>99.690009680172565</v>
      </c>
      <c r="E30" s="230">
        <v>101.064884684391</v>
      </c>
      <c r="F30" s="230">
        <v>104.2439202367345</v>
      </c>
      <c r="G30" s="230">
        <v>123.65334941356591</v>
      </c>
      <c r="H30" s="230">
        <v>126.09223907328349</v>
      </c>
      <c r="I30" s="230">
        <v>118.9973602989716</v>
      </c>
      <c r="J30" s="230">
        <v>129.97612821265099</v>
      </c>
      <c r="K30" s="230">
        <v>108.76300985929861</v>
      </c>
      <c r="L30" s="230">
        <v>115.90986981284119</v>
      </c>
      <c r="M30" s="230">
        <v>110.0147388164481</v>
      </c>
      <c r="N30" s="230">
        <v>108.6913741206734</v>
      </c>
      <c r="O30" s="230">
        <v>108.4020604005877</v>
      </c>
      <c r="P30" s="230">
        <v>114.8362704585531</v>
      </c>
      <c r="Q30" s="230">
        <v>119.1840220054043</v>
      </c>
      <c r="R30" s="230">
        <v>126.2815256416459</v>
      </c>
      <c r="S30" s="230">
        <v>135.8914721615192</v>
      </c>
      <c r="T30" s="230">
        <v>117.91277121449301</v>
      </c>
      <c r="U30" s="230">
        <v>8.0224761159892299</v>
      </c>
      <c r="V30" s="230">
        <v>8.0797870219301924</v>
      </c>
      <c r="W30" s="230">
        <v>8.0326701038090178</v>
      </c>
      <c r="X30" s="230">
        <v>5.9465098877773599</v>
      </c>
      <c r="Y30" s="230">
        <v>7.5496683635806878</v>
      </c>
      <c r="DA30" s="71" t="s">
        <v>367</v>
      </c>
    </row>
    <row r="31" spans="1:105" ht="12" customHeight="1" x14ac:dyDescent="0.25">
      <c r="A31" s="59" t="s">
        <v>159</v>
      </c>
      <c r="B31" s="230">
        <v>8.5078228462525498</v>
      </c>
      <c r="C31" s="230">
        <v>7.1477028331422732</v>
      </c>
      <c r="D31" s="230">
        <v>7.10840823183573</v>
      </c>
      <c r="E31" s="230">
        <v>7.8262543928799309</v>
      </c>
      <c r="F31" s="230">
        <v>3.7915933266452071</v>
      </c>
      <c r="G31" s="230">
        <v>5.1299028411747898</v>
      </c>
      <c r="H31" s="230">
        <v>4.9882713428977494</v>
      </c>
      <c r="I31" s="230">
        <v>5.5158214082143404</v>
      </c>
      <c r="J31" s="230">
        <v>6.9322274642269841</v>
      </c>
      <c r="K31" s="230">
        <v>4.3388499270317347</v>
      </c>
      <c r="L31" s="230">
        <v>11.105216953775731</v>
      </c>
      <c r="M31" s="230">
        <v>4.0897606640942756</v>
      </c>
      <c r="N31" s="230">
        <v>5.2064794852232827</v>
      </c>
      <c r="O31" s="230">
        <v>4.0159199510883861</v>
      </c>
      <c r="P31" s="230">
        <v>4.3514982041080161</v>
      </c>
      <c r="Q31" s="230">
        <v>4.3104365702405927</v>
      </c>
      <c r="R31" s="230">
        <v>2.9124215021692721</v>
      </c>
      <c r="S31" s="230">
        <v>4.3616154192832317</v>
      </c>
      <c r="T31" s="230">
        <v>2.8959386539667342</v>
      </c>
      <c r="U31" s="230">
        <v>11.586620868137411</v>
      </c>
      <c r="V31" s="230">
        <v>2.917622842176498</v>
      </c>
      <c r="W31" s="230">
        <v>1.403973530834572</v>
      </c>
      <c r="X31" s="230">
        <v>1.2398470886894351</v>
      </c>
      <c r="Y31" s="230">
        <v>1.30541821558118</v>
      </c>
      <c r="DA31" s="71" t="s">
        <v>368</v>
      </c>
    </row>
    <row r="32" spans="1:105" ht="12" customHeight="1" x14ac:dyDescent="0.25">
      <c r="A32" s="59" t="s">
        <v>32</v>
      </c>
      <c r="B32" s="230">
        <v>14.8073141849124</v>
      </c>
      <c r="C32" s="230">
        <v>15.011121637485131</v>
      </c>
      <c r="D32" s="230">
        <v>23.21784903832944</v>
      </c>
      <c r="E32" s="230">
        <v>16.26923070467631</v>
      </c>
      <c r="F32" s="230">
        <v>18.75169835947068</v>
      </c>
      <c r="G32" s="230">
        <v>16.46373461405808</v>
      </c>
      <c r="H32" s="230">
        <v>16.965797885471119</v>
      </c>
      <c r="I32" s="230">
        <v>12.348898069713419</v>
      </c>
      <c r="J32" s="230">
        <v>9.8973958880460042</v>
      </c>
      <c r="K32" s="230">
        <v>7.7751711600482487</v>
      </c>
      <c r="L32" s="230">
        <v>9.8343393813672275</v>
      </c>
      <c r="M32" s="230">
        <v>8.18550442393175</v>
      </c>
      <c r="N32" s="230">
        <v>4.6666411873691453</v>
      </c>
      <c r="O32" s="230">
        <v>3.0521314660351302</v>
      </c>
      <c r="P32" s="230">
        <v>3.1711200400013171</v>
      </c>
      <c r="Q32" s="230">
        <v>2.3558225827644632</v>
      </c>
      <c r="R32" s="230">
        <v>0.6004393692553176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31.18448271226266</v>
      </c>
      <c r="C33" s="230">
        <v>28.971745903602791</v>
      </c>
      <c r="D33" s="230">
        <v>28.816566951478158</v>
      </c>
      <c r="E33" s="230">
        <v>23.093593648192261</v>
      </c>
      <c r="F33" s="230">
        <v>23.643883091618381</v>
      </c>
      <c r="G33" s="230">
        <v>21.133980466403401</v>
      </c>
      <c r="H33" s="230">
        <v>18.894096106002401</v>
      </c>
      <c r="I33" s="230">
        <v>19.082697731801481</v>
      </c>
      <c r="J33" s="230">
        <v>16.7767753011683</v>
      </c>
      <c r="K33" s="230">
        <v>12.22006201157744</v>
      </c>
      <c r="L33" s="230">
        <v>19.439891673146501</v>
      </c>
      <c r="M33" s="230">
        <v>18.008374481880381</v>
      </c>
      <c r="N33" s="230">
        <v>10.83050821034298</v>
      </c>
      <c r="O33" s="230">
        <v>10.243923060316231</v>
      </c>
      <c r="P33" s="230">
        <v>11.564165418606221</v>
      </c>
      <c r="Q33" s="230">
        <v>10.738931766376851</v>
      </c>
      <c r="R33" s="230">
        <v>11.719075734042759</v>
      </c>
      <c r="S33" s="230">
        <v>9.716712652511637</v>
      </c>
      <c r="T33" s="230">
        <v>15.451384912221799</v>
      </c>
      <c r="U33" s="230">
        <v>48.408519855747812</v>
      </c>
      <c r="V33" s="230">
        <v>49.580704796053062</v>
      </c>
      <c r="W33" s="230">
        <v>52.501583167506588</v>
      </c>
      <c r="X33" s="230">
        <v>46.746343584292141</v>
      </c>
      <c r="Y33" s="230">
        <v>49.314975968360031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197.3179947162767</v>
      </c>
      <c r="C35" s="261">
        <f t="shared" si="1"/>
        <v>185.96778773787531</v>
      </c>
      <c r="D35" s="261">
        <f t="shared" si="1"/>
        <v>201.78038798809584</v>
      </c>
      <c r="E35" s="261">
        <f t="shared" si="1"/>
        <v>165.34946690953223</v>
      </c>
      <c r="F35" s="261">
        <f t="shared" si="1"/>
        <v>170.28303655586046</v>
      </c>
      <c r="G35" s="261">
        <f t="shared" si="1"/>
        <v>182.22143324177665</v>
      </c>
      <c r="H35" s="261">
        <f t="shared" si="1"/>
        <v>175.1681025096081</v>
      </c>
      <c r="I35" s="261">
        <f t="shared" si="1"/>
        <v>132.09485568772811</v>
      </c>
      <c r="J35" s="261">
        <f t="shared" si="1"/>
        <v>136.63472420429133</v>
      </c>
      <c r="K35" s="261">
        <f t="shared" si="1"/>
        <v>100.94031853069741</v>
      </c>
      <c r="L35" s="261">
        <f t="shared" si="1"/>
        <v>133.63303429589178</v>
      </c>
      <c r="M35" s="261">
        <f t="shared" si="1"/>
        <v>118.66657641996709</v>
      </c>
      <c r="N35" s="261">
        <f t="shared" si="1"/>
        <v>99.653064236998631</v>
      </c>
      <c r="O35" s="261">
        <f t="shared" si="1"/>
        <v>104.08694121532784</v>
      </c>
      <c r="P35" s="261">
        <f t="shared" si="1"/>
        <v>94.871502639561712</v>
      </c>
      <c r="Q35" s="261">
        <f t="shared" si="1"/>
        <v>97.092082225416178</v>
      </c>
      <c r="R35" s="261">
        <f t="shared" si="1"/>
        <v>101.40443936833846</v>
      </c>
      <c r="S35" s="261">
        <f t="shared" si="1"/>
        <v>107.92510272987205</v>
      </c>
      <c r="T35" s="261">
        <f t="shared" si="1"/>
        <v>99.927544967088039</v>
      </c>
      <c r="U35" s="261">
        <f t="shared" si="1"/>
        <v>55.547628527300219</v>
      </c>
      <c r="V35" s="261">
        <f t="shared" si="1"/>
        <v>51.733758209024558</v>
      </c>
      <c r="W35" s="261">
        <f t="shared" si="1"/>
        <v>53.419208049177413</v>
      </c>
      <c r="X35" s="261">
        <f t="shared" si="1"/>
        <v>43.54703836636655</v>
      </c>
      <c r="Y35" s="261">
        <f t="shared" si="1"/>
        <v>45.29476962879373</v>
      </c>
      <c r="DA35" s="70"/>
    </row>
    <row r="36" spans="1:105" ht="12" customHeight="1" x14ac:dyDescent="0.25">
      <c r="A36" s="60" t="s">
        <v>190</v>
      </c>
      <c r="B36" s="262">
        <v>81.67436233392732</v>
      </c>
      <c r="C36" s="262">
        <v>83.292415578233033</v>
      </c>
      <c r="D36" s="262">
        <v>85.416538147026841</v>
      </c>
      <c r="E36" s="262">
        <v>81.979869967043484</v>
      </c>
      <c r="F36" s="262">
        <v>82.267868725013102</v>
      </c>
      <c r="G36" s="262">
        <v>92.974175496370492</v>
      </c>
      <c r="H36" s="262">
        <v>93.294024639716184</v>
      </c>
      <c r="I36" s="262">
        <v>88.161389791207469</v>
      </c>
      <c r="J36" s="262">
        <v>93.802924675564697</v>
      </c>
      <c r="K36" s="262">
        <v>76.457848979366673</v>
      </c>
      <c r="L36" s="262">
        <v>89.068844954938342</v>
      </c>
      <c r="M36" s="262">
        <v>80.064347831948623</v>
      </c>
      <c r="N36" s="262">
        <v>75.245494368941394</v>
      </c>
      <c r="O36" s="262">
        <v>73.376342613186608</v>
      </c>
      <c r="P36" s="262">
        <v>78.190070018877975</v>
      </c>
      <c r="Q36" s="262">
        <v>79.984896070787727</v>
      </c>
      <c r="R36" s="262">
        <v>83.336624747088109</v>
      </c>
      <c r="S36" s="262">
        <v>88.475885901311784</v>
      </c>
      <c r="T36" s="262">
        <v>80.387735263779192</v>
      </c>
      <c r="U36" s="262">
        <v>40.127538327326917</v>
      </c>
      <c r="V36" s="262">
        <v>35.738544376604949</v>
      </c>
      <c r="W36" s="262">
        <v>36.540953438299518</v>
      </c>
      <c r="X36" s="262">
        <v>31.818029054781199</v>
      </c>
      <c r="Y36" s="262">
        <v>34.317894728271078</v>
      </c>
      <c r="DA36" s="72" t="s">
        <v>372</v>
      </c>
    </row>
    <row r="37" spans="1:105" ht="12" customHeight="1" x14ac:dyDescent="0.25">
      <c r="A37" s="59" t="s">
        <v>31</v>
      </c>
      <c r="B37" s="230">
        <v>57.21940481868473</v>
      </c>
      <c r="C37" s="230">
        <v>61.010288005945469</v>
      </c>
      <c r="D37" s="230">
        <v>62.789340892494522</v>
      </c>
      <c r="E37" s="230">
        <v>62.774579556065419</v>
      </c>
      <c r="F37" s="230">
        <v>65.12731196578504</v>
      </c>
      <c r="G37" s="230">
        <v>76.686102060563442</v>
      </c>
      <c r="H37" s="230">
        <v>78.437628421047819</v>
      </c>
      <c r="I37" s="230">
        <v>73.059009119407989</v>
      </c>
      <c r="J37" s="230">
        <v>79.331948944979416</v>
      </c>
      <c r="K37" s="230">
        <v>66.355396271161013</v>
      </c>
      <c r="L37" s="230">
        <v>70.492367914643864</v>
      </c>
      <c r="M37" s="230">
        <v>66.672217862329134</v>
      </c>
      <c r="N37" s="230">
        <v>65.570781659098046</v>
      </c>
      <c r="O37" s="230">
        <v>64.846105454704826</v>
      </c>
      <c r="P37" s="230">
        <v>68.672452847085594</v>
      </c>
      <c r="Q37" s="230">
        <v>71.017513519633283</v>
      </c>
      <c r="R37" s="230">
        <v>74.683488438180945</v>
      </c>
      <c r="S37" s="230">
        <v>80.170263394490149</v>
      </c>
      <c r="T37" s="230">
        <v>69.563584642046564</v>
      </c>
      <c r="U37" s="230">
        <v>4.7329240979184064</v>
      </c>
      <c r="V37" s="230">
        <v>4.76673512631909</v>
      </c>
      <c r="W37" s="230">
        <v>4.7389381227542051</v>
      </c>
      <c r="X37" s="230">
        <v>3.5081911793141112</v>
      </c>
      <c r="Y37" s="230">
        <v>4.4539873740561768</v>
      </c>
      <c r="DA37" s="71" t="s">
        <v>373</v>
      </c>
    </row>
    <row r="38" spans="1:105" ht="12" customHeight="1" x14ac:dyDescent="0.25">
      <c r="A38" s="59" t="s">
        <v>159</v>
      </c>
      <c r="B38" s="230">
        <v>5.2417828424099069</v>
      </c>
      <c r="C38" s="230">
        <v>4.4094257234566454</v>
      </c>
      <c r="D38" s="230">
        <v>4.47720156817799</v>
      </c>
      <c r="E38" s="230">
        <v>4.8611328311120614</v>
      </c>
      <c r="F38" s="230">
        <v>2.368831495122468</v>
      </c>
      <c r="G38" s="230">
        <v>3.181412025673326</v>
      </c>
      <c r="H38" s="230">
        <v>3.103031375548607</v>
      </c>
      <c r="I38" s="230">
        <v>3.386465427059056</v>
      </c>
      <c r="J38" s="230">
        <v>4.2311393855899704</v>
      </c>
      <c r="K38" s="230">
        <v>2.6470957970153539</v>
      </c>
      <c r="L38" s="230">
        <v>6.7538082869175398</v>
      </c>
      <c r="M38" s="230">
        <v>2.478517123566633</v>
      </c>
      <c r="N38" s="230">
        <v>3.1409385730934032</v>
      </c>
      <c r="O38" s="230">
        <v>2.4023230525655088</v>
      </c>
      <c r="P38" s="230">
        <v>2.6022096855160299</v>
      </c>
      <c r="Q38" s="230">
        <v>2.568435619572417</v>
      </c>
      <c r="R38" s="230">
        <v>1.7224197797673479</v>
      </c>
      <c r="S38" s="230">
        <v>2.573169982100052</v>
      </c>
      <c r="T38" s="230">
        <v>1.7084822246008611</v>
      </c>
      <c r="U38" s="230">
        <v>6.8356198669081181</v>
      </c>
      <c r="V38" s="230">
        <v>1.721274985269508</v>
      </c>
      <c r="W38" s="230">
        <v>0.82828543966405754</v>
      </c>
      <c r="X38" s="230">
        <v>0.73145772937818543</v>
      </c>
      <c r="Y38" s="230">
        <v>0.77014194134798808</v>
      </c>
      <c r="DA38" s="71" t="s">
        <v>374</v>
      </c>
    </row>
    <row r="39" spans="1:105" ht="12" customHeight="1" x14ac:dyDescent="0.25">
      <c r="A39" s="59" t="s">
        <v>35</v>
      </c>
      <c r="B39" s="230">
        <v>19.213174672832679</v>
      </c>
      <c r="C39" s="230">
        <v>17.872701848830911</v>
      </c>
      <c r="D39" s="230">
        <v>18.14999568635433</v>
      </c>
      <c r="E39" s="230">
        <v>14.34415757986601</v>
      </c>
      <c r="F39" s="230">
        <v>14.7717252641056</v>
      </c>
      <c r="G39" s="230">
        <v>13.10666141013372</v>
      </c>
      <c r="H39" s="230">
        <v>11.75336484311976</v>
      </c>
      <c r="I39" s="230">
        <v>11.71591524474043</v>
      </c>
      <c r="J39" s="230">
        <v>10.23983634499532</v>
      </c>
      <c r="K39" s="230">
        <v>7.4553569111903082</v>
      </c>
      <c r="L39" s="230">
        <v>11.822668753376931</v>
      </c>
      <c r="M39" s="230">
        <v>10.91361284605285</v>
      </c>
      <c r="N39" s="230">
        <v>6.5337741367499467</v>
      </c>
      <c r="O39" s="230">
        <v>6.1279141059162683</v>
      </c>
      <c r="P39" s="230">
        <v>6.9154074862763446</v>
      </c>
      <c r="Q39" s="230">
        <v>6.3989469315820378</v>
      </c>
      <c r="R39" s="230">
        <v>6.9307165291398167</v>
      </c>
      <c r="S39" s="230">
        <v>5.7324525247215776</v>
      </c>
      <c r="T39" s="230">
        <v>9.1156683971317669</v>
      </c>
      <c r="U39" s="230">
        <v>28.5589943625004</v>
      </c>
      <c r="V39" s="230">
        <v>29.250534265016348</v>
      </c>
      <c r="W39" s="230">
        <v>30.973729875881251</v>
      </c>
      <c r="X39" s="230">
        <v>27.578380146088911</v>
      </c>
      <c r="Y39" s="230">
        <v>29.093765412866912</v>
      </c>
      <c r="DA39" s="71" t="s">
        <v>375</v>
      </c>
    </row>
    <row r="40" spans="1:105" ht="12" customHeight="1" x14ac:dyDescent="0.25">
      <c r="A40" s="60" t="s">
        <v>195</v>
      </c>
      <c r="B40" s="262">
        <v>115.6436323823494</v>
      </c>
      <c r="C40" s="262">
        <v>102.67537215964229</v>
      </c>
      <c r="D40" s="262">
        <v>116.363849841069</v>
      </c>
      <c r="E40" s="262">
        <v>83.369596942488727</v>
      </c>
      <c r="F40" s="262">
        <v>88.015167830847346</v>
      </c>
      <c r="G40" s="262">
        <v>89.247257745406159</v>
      </c>
      <c r="H40" s="262">
        <v>81.87407786989192</v>
      </c>
      <c r="I40" s="262">
        <v>43.93346589652063</v>
      </c>
      <c r="J40" s="262">
        <v>42.831799528726627</v>
      </c>
      <c r="K40" s="262">
        <v>24.482469551330741</v>
      </c>
      <c r="L40" s="262">
        <v>44.564189340953433</v>
      </c>
      <c r="M40" s="262">
        <v>38.602228588018463</v>
      </c>
      <c r="N40" s="262">
        <v>24.407569868057241</v>
      </c>
      <c r="O40" s="262">
        <v>30.710598602141228</v>
      </c>
      <c r="P40" s="262">
        <v>16.68143262068374</v>
      </c>
      <c r="Q40" s="262">
        <v>17.107186154628451</v>
      </c>
      <c r="R40" s="262">
        <v>18.067814621250349</v>
      </c>
      <c r="S40" s="262">
        <v>19.449216828560271</v>
      </c>
      <c r="T40" s="262">
        <v>19.539809703308851</v>
      </c>
      <c r="U40" s="262">
        <v>15.4200901999733</v>
      </c>
      <c r="V40" s="262">
        <v>15.99521383241961</v>
      </c>
      <c r="W40" s="262">
        <v>16.878254610877899</v>
      </c>
      <c r="X40" s="262">
        <v>11.729009311585351</v>
      </c>
      <c r="Y40" s="262">
        <v>10.976874900522651</v>
      </c>
      <c r="DA40" s="72" t="s">
        <v>376</v>
      </c>
    </row>
    <row r="41" spans="1:105" ht="12" customHeight="1" x14ac:dyDescent="0.25">
      <c r="A41" s="64" t="s">
        <v>28</v>
      </c>
      <c r="B41" s="229">
        <v>0.17724198214898329</v>
      </c>
      <c r="C41" s="229">
        <v>0.1677036798582717</v>
      </c>
      <c r="D41" s="229">
        <v>0.17367418862337999</v>
      </c>
      <c r="E41" s="229">
        <v>0.16439162616731581</v>
      </c>
      <c r="F41" s="229">
        <v>0.22014065317024689</v>
      </c>
      <c r="G41" s="229">
        <v>0.20520313743435009</v>
      </c>
      <c r="H41" s="229">
        <v>0.19407429469838139</v>
      </c>
      <c r="I41" s="229">
        <v>0.1086632414514208</v>
      </c>
      <c r="J41" s="229">
        <v>0</v>
      </c>
      <c r="K41" s="229">
        <v>7.7680946067649428E-2</v>
      </c>
      <c r="L41" s="229">
        <v>0.1982745200569121</v>
      </c>
      <c r="M41" s="229">
        <v>0.1034830836582</v>
      </c>
      <c r="N41" s="229">
        <v>0</v>
      </c>
      <c r="O41" s="229">
        <v>6.0695587036374357E-2</v>
      </c>
      <c r="P41" s="229">
        <v>9.3853419166832083E-2</v>
      </c>
      <c r="Q41" s="229">
        <v>8.9819951825829164E-2</v>
      </c>
      <c r="R41" s="229">
        <v>3.076411296150746E-2</v>
      </c>
      <c r="S41" s="229">
        <v>2.7943936760466491E-2</v>
      </c>
      <c r="T41" s="229">
        <v>0</v>
      </c>
      <c r="U41" s="229">
        <v>0</v>
      </c>
      <c r="V41" s="229">
        <v>0</v>
      </c>
      <c r="W41" s="229">
        <v>0.37114641200171961</v>
      </c>
      <c r="X41" s="229">
        <v>0.15234437259308689</v>
      </c>
      <c r="Y41" s="229">
        <v>4.9925788302115442E-2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20.333728201009158</v>
      </c>
      <c r="C43" s="229">
        <v>25.055243321180139</v>
      </c>
      <c r="D43" s="229">
        <v>22.841097960187589</v>
      </c>
      <c r="E43" s="229">
        <v>28.714537141120001</v>
      </c>
      <c r="F43" s="229">
        <v>29.509279384060399</v>
      </c>
      <c r="G43" s="229">
        <v>35.795209743979044</v>
      </c>
      <c r="H43" s="229">
        <v>39.061107767309423</v>
      </c>
      <c r="I43" s="229">
        <v>19.704539562103911</v>
      </c>
      <c r="J43" s="229">
        <v>23.104007701442811</v>
      </c>
      <c r="K43" s="229">
        <v>14.70369587438649</v>
      </c>
      <c r="L43" s="229">
        <v>14.430818266337781</v>
      </c>
      <c r="M43" s="229">
        <v>16.755838466066731</v>
      </c>
      <c r="N43" s="229">
        <v>14.98339373591889</v>
      </c>
      <c r="O43" s="229">
        <v>19.56545261735954</v>
      </c>
      <c r="P43" s="229">
        <v>10.28834818633646</v>
      </c>
      <c r="Q43" s="229">
        <v>11.111367096707831</v>
      </c>
      <c r="R43" s="229">
        <v>11.872066912198759</v>
      </c>
      <c r="S43" s="229">
        <v>14.249051676184189</v>
      </c>
      <c r="T43" s="229">
        <v>11.83958373358128</v>
      </c>
      <c r="U43" s="229">
        <v>0.74068967965027033</v>
      </c>
      <c r="V43" s="229">
        <v>0.85771861920898773</v>
      </c>
      <c r="W43" s="229">
        <v>0.80995436852191349</v>
      </c>
      <c r="X43" s="229">
        <v>0.47892965386649511</v>
      </c>
      <c r="Y43" s="229">
        <v>0.5643861853355937</v>
      </c>
      <c r="DA43" s="73" t="s">
        <v>379</v>
      </c>
    </row>
    <row r="44" spans="1:105" ht="12" customHeight="1" x14ac:dyDescent="0.25">
      <c r="A44" s="64" t="s">
        <v>159</v>
      </c>
      <c r="B44" s="229">
        <v>1.862741983144002</v>
      </c>
      <c r="C44" s="229">
        <v>1.810829583317338</v>
      </c>
      <c r="D44" s="229">
        <v>1.6286872604914231</v>
      </c>
      <c r="E44" s="229">
        <v>2.2235940123217919</v>
      </c>
      <c r="F44" s="229">
        <v>1.0733209815269831</v>
      </c>
      <c r="G44" s="229">
        <v>1.485005857398475</v>
      </c>
      <c r="H44" s="229">
        <v>1.5452767428792109</v>
      </c>
      <c r="I44" s="229">
        <v>0.91335405157385163</v>
      </c>
      <c r="J44" s="229">
        <v>1.2322434813538661</v>
      </c>
      <c r="K44" s="229">
        <v>0.58657010185916925</v>
      </c>
      <c r="L44" s="229">
        <v>1.3826032927735781</v>
      </c>
      <c r="M44" s="229">
        <v>0.62289262138567258</v>
      </c>
      <c r="N44" s="229">
        <v>0.71772698372986066</v>
      </c>
      <c r="O44" s="229">
        <v>0.72483208555049428</v>
      </c>
      <c r="P44" s="229">
        <v>0.3898570414844621</v>
      </c>
      <c r="Q44" s="229">
        <v>0.4018562410726978</v>
      </c>
      <c r="R44" s="229">
        <v>0.27380460264947271</v>
      </c>
      <c r="S44" s="229">
        <v>0.45734204297337372</v>
      </c>
      <c r="T44" s="229">
        <v>0.29078027619742292</v>
      </c>
      <c r="U44" s="229">
        <v>1.069755817900818</v>
      </c>
      <c r="V44" s="229">
        <v>0.30972344057732409</v>
      </c>
      <c r="W44" s="229">
        <v>0.14156618906201179</v>
      </c>
      <c r="X44" s="229">
        <v>9.9856814877904487E-2</v>
      </c>
      <c r="Y44" s="229">
        <v>9.7588393486733996E-2</v>
      </c>
      <c r="DA44" s="73" t="s">
        <v>380</v>
      </c>
    </row>
    <row r="45" spans="1:105" ht="12" customHeight="1" x14ac:dyDescent="0.25">
      <c r="A45" s="64" t="s">
        <v>32</v>
      </c>
      <c r="B45" s="229">
        <v>3.2419816783078881</v>
      </c>
      <c r="C45" s="229">
        <v>3.802981709577185</v>
      </c>
      <c r="D45" s="229">
        <v>5.3197022049723586</v>
      </c>
      <c r="E45" s="229">
        <v>4.6224109470440906</v>
      </c>
      <c r="F45" s="229">
        <v>5.308214661906514</v>
      </c>
      <c r="G45" s="229">
        <v>4.7659269762955816</v>
      </c>
      <c r="H45" s="229">
        <v>5.2556990377307944</v>
      </c>
      <c r="I45" s="229">
        <v>2.0448298176674728</v>
      </c>
      <c r="J45" s="229">
        <v>1.7593192993679749</v>
      </c>
      <c r="K45" s="229">
        <v>1.0511271456770579</v>
      </c>
      <c r="L45" s="229">
        <v>1.224378602194554</v>
      </c>
      <c r="M45" s="229">
        <v>1.246696500543518</v>
      </c>
      <c r="N45" s="229">
        <v>0.64330884488568207</v>
      </c>
      <c r="O45" s="229">
        <v>0.5508782154138715</v>
      </c>
      <c r="P45" s="229">
        <v>0.28410524812348392</v>
      </c>
      <c r="Q45" s="229">
        <v>0.21963019112262691</v>
      </c>
      <c r="R45" s="229">
        <v>5.6448924989600288E-2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6.8276745085667043</v>
      </c>
      <c r="C47" s="229">
        <v>7.3398259255181033</v>
      </c>
      <c r="D47" s="229">
        <v>6.6024873578272629</v>
      </c>
      <c r="E47" s="229">
        <v>6.561347738176015</v>
      </c>
      <c r="F47" s="229">
        <v>6.6930901129787062</v>
      </c>
      <c r="G47" s="229">
        <v>6.1178711867312456</v>
      </c>
      <c r="H47" s="229">
        <v>5.853051144040105</v>
      </c>
      <c r="I47" s="229">
        <v>3.1598665000907791</v>
      </c>
      <c r="J47" s="229">
        <v>2.9821687343187082</v>
      </c>
      <c r="K47" s="229">
        <v>1.652032944075579</v>
      </c>
      <c r="L47" s="229">
        <v>2.420273133818938</v>
      </c>
      <c r="M47" s="229">
        <v>2.7427726239323889</v>
      </c>
      <c r="N47" s="229">
        <v>1.493014235844548</v>
      </c>
      <c r="O47" s="229">
        <v>1.848922340699414</v>
      </c>
      <c r="P47" s="229">
        <v>1.0360503683716651</v>
      </c>
      <c r="Q47" s="229">
        <v>1.0011762573115679</v>
      </c>
      <c r="R47" s="229">
        <v>1.101741925881496</v>
      </c>
      <c r="S47" s="229">
        <v>1.0188567281374821</v>
      </c>
      <c r="T47" s="229">
        <v>1.5514686287481549</v>
      </c>
      <c r="U47" s="229">
        <v>4.4694045262204343</v>
      </c>
      <c r="V47" s="229">
        <v>5.2632938890163867</v>
      </c>
      <c r="W47" s="229">
        <v>5.2938669323260399</v>
      </c>
      <c r="X47" s="229">
        <v>3.7649328051008042</v>
      </c>
      <c r="Y47" s="229">
        <v>3.686611096848043</v>
      </c>
      <c r="DA47" s="73" t="s">
        <v>383</v>
      </c>
    </row>
    <row r="48" spans="1:105" ht="12" customHeight="1" x14ac:dyDescent="0.25">
      <c r="A48" s="64" t="s">
        <v>36</v>
      </c>
      <c r="B48" s="229">
        <v>83.200264029172686</v>
      </c>
      <c r="C48" s="229">
        <v>64.498787940191249</v>
      </c>
      <c r="D48" s="229">
        <v>79.798200868967029</v>
      </c>
      <c r="E48" s="229">
        <v>41.083315477659532</v>
      </c>
      <c r="F48" s="229">
        <v>45.21112203720449</v>
      </c>
      <c r="G48" s="229">
        <v>40.878040843567469</v>
      </c>
      <c r="H48" s="229">
        <v>29.964868883234018</v>
      </c>
      <c r="I48" s="229">
        <v>18.0022127236332</v>
      </c>
      <c r="J48" s="229">
        <v>13.75406031224327</v>
      </c>
      <c r="K48" s="229">
        <v>6.4113625392647959</v>
      </c>
      <c r="L48" s="229">
        <v>24.907841525771669</v>
      </c>
      <c r="M48" s="229">
        <v>17.13054529243195</v>
      </c>
      <c r="N48" s="229">
        <v>6.570126067678264</v>
      </c>
      <c r="O48" s="229">
        <v>7.9598177560815433</v>
      </c>
      <c r="P48" s="229">
        <v>4.5892183572008376</v>
      </c>
      <c r="Q48" s="229">
        <v>4.2833364165878987</v>
      </c>
      <c r="R48" s="229">
        <v>4.7329881425695088</v>
      </c>
      <c r="S48" s="229">
        <v>3.6960224445047589</v>
      </c>
      <c r="T48" s="229">
        <v>5.8579770647819913</v>
      </c>
      <c r="U48" s="229">
        <v>9.1402401762017789</v>
      </c>
      <c r="V48" s="229">
        <v>9.5644778836169131</v>
      </c>
      <c r="W48" s="229">
        <v>10.261720708966219</v>
      </c>
      <c r="X48" s="229">
        <v>7.2329456651470574</v>
      </c>
      <c r="Y48" s="229">
        <v>6.5783634365501671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1766.236184283862</v>
      </c>
      <c r="C52" s="279">
        <v>1733.596999987529</v>
      </c>
      <c r="D52" s="279">
        <v>1744.051704103259</v>
      </c>
      <c r="E52" s="279">
        <v>1933.613294277267</v>
      </c>
      <c r="F52" s="279">
        <v>1898.629969900109</v>
      </c>
      <c r="G52" s="279">
        <v>1884.9840756133731</v>
      </c>
      <c r="H52" s="279">
        <v>1966.7106707040671</v>
      </c>
      <c r="I52" s="279">
        <v>1770.356001576474</v>
      </c>
      <c r="J52" s="279">
        <v>1787.0534520334361</v>
      </c>
      <c r="K52" s="279">
        <v>1258.16670696967</v>
      </c>
      <c r="L52" s="279">
        <v>1573.7339620242869</v>
      </c>
      <c r="M52" s="279">
        <v>1540.0525541604859</v>
      </c>
      <c r="N52" s="279">
        <v>1322.597506346114</v>
      </c>
      <c r="O52" s="279">
        <v>1271.4507762295859</v>
      </c>
      <c r="P52" s="279">
        <v>1450.640872785586</v>
      </c>
      <c r="Q52" s="279">
        <v>1498.840237463339</v>
      </c>
      <c r="R52" s="279">
        <v>1569.1319702655101</v>
      </c>
      <c r="S52" s="279">
        <v>1540.8504328276979</v>
      </c>
      <c r="T52" s="279">
        <v>1594.0972902826029</v>
      </c>
      <c r="U52" s="279">
        <v>1322.825429490259</v>
      </c>
      <c r="V52" s="279">
        <v>1334.3748176336669</v>
      </c>
      <c r="W52" s="279">
        <v>1659.597667541457</v>
      </c>
      <c r="X52" s="279">
        <v>1144.936686987563</v>
      </c>
      <c r="Y52" s="279">
        <v>1345.5857158074641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155.32664323636516</v>
      </c>
      <c r="C54" s="223">
        <f t="shared" si="2"/>
        <v>126.59044002652087</v>
      </c>
      <c r="D54" s="223">
        <f t="shared" si="2"/>
        <v>146.4026877046675</v>
      </c>
      <c r="E54" s="223">
        <f t="shared" si="2"/>
        <v>173.60405647468883</v>
      </c>
      <c r="F54" s="223">
        <f t="shared" si="2"/>
        <v>199.98160202050599</v>
      </c>
      <c r="G54" s="223">
        <f t="shared" si="2"/>
        <v>195.97256617080947</v>
      </c>
      <c r="H54" s="223">
        <f t="shared" si="2"/>
        <v>203.20426399575922</v>
      </c>
      <c r="I54" s="223">
        <f t="shared" si="2"/>
        <v>168.86578401450984</v>
      </c>
      <c r="J54" s="223">
        <f t="shared" si="2"/>
        <v>158.38637275429616</v>
      </c>
      <c r="K54" s="223">
        <f t="shared" si="2"/>
        <v>109.26046199345532</v>
      </c>
      <c r="L54" s="223">
        <f t="shared" si="2"/>
        <v>191.05227954328271</v>
      </c>
      <c r="M54" s="223">
        <f t="shared" si="2"/>
        <v>171.20952130086692</v>
      </c>
      <c r="N54" s="223">
        <f t="shared" si="2"/>
        <v>174.21306839636472</v>
      </c>
      <c r="O54" s="223">
        <f t="shared" si="2"/>
        <v>154.39996367330934</v>
      </c>
      <c r="P54" s="223">
        <f t="shared" si="2"/>
        <v>144.40365389634718</v>
      </c>
      <c r="Q54" s="223">
        <f t="shared" si="2"/>
        <v>151.47672415834037</v>
      </c>
      <c r="R54" s="223">
        <f t="shared" si="2"/>
        <v>149.53377637526415</v>
      </c>
      <c r="S54" s="223">
        <f t="shared" si="2"/>
        <v>145.9454428465157</v>
      </c>
      <c r="T54" s="223">
        <f t="shared" si="2"/>
        <v>148.19827543400169</v>
      </c>
      <c r="U54" s="223">
        <f t="shared" si="2"/>
        <v>113.90727435793471</v>
      </c>
      <c r="V54" s="223">
        <f t="shared" si="2"/>
        <v>103.40367997863285</v>
      </c>
      <c r="W54" s="223">
        <f t="shared" si="2"/>
        <v>119.69901864074541</v>
      </c>
      <c r="X54" s="223">
        <f t="shared" si="2"/>
        <v>152.21330429881124</v>
      </c>
      <c r="Y54" s="223">
        <f t="shared" si="2"/>
        <v>132.40950931437916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9.5407313246421724E-2</v>
      </c>
      <c r="C59" s="260">
        <v>7.4456290576640036E-2</v>
      </c>
      <c r="D59" s="260">
        <v>8.1481010113522448E-2</v>
      </c>
      <c r="E59" s="260">
        <v>9.9143914667490479E-2</v>
      </c>
      <c r="F59" s="260">
        <v>9.9928527386062518E-2</v>
      </c>
      <c r="G59" s="260">
        <v>9.3055909589148195E-2</v>
      </c>
      <c r="H59" s="260">
        <v>9.1867203053075691E-2</v>
      </c>
      <c r="I59" s="260">
        <v>8.0976082245568806E-2</v>
      </c>
      <c r="J59" s="260">
        <v>7.7474312015031743E-2</v>
      </c>
      <c r="K59" s="260">
        <v>4.9324068115926538E-2</v>
      </c>
      <c r="L59" s="260">
        <v>0.107587686887938</v>
      </c>
      <c r="M59" s="260">
        <v>7.7643083191373696E-2</v>
      </c>
      <c r="N59" s="260">
        <v>7.2119929467282656E-2</v>
      </c>
      <c r="O59" s="260">
        <v>5.2417259311235233E-2</v>
      </c>
      <c r="P59" s="260">
        <v>5.0395815436790468E-2</v>
      </c>
      <c r="Q59" s="260">
        <v>4.8639156873064797E-2</v>
      </c>
      <c r="R59" s="260">
        <v>4.4801797483686859E-2</v>
      </c>
      <c r="S59" s="260">
        <v>4.3309709887849497E-2</v>
      </c>
      <c r="T59" s="260">
        <v>5.5012145425827802E-2</v>
      </c>
      <c r="U59" s="260">
        <v>0.13972164838243731</v>
      </c>
      <c r="V59" s="260">
        <v>0.1146231652860019</v>
      </c>
      <c r="W59" s="260">
        <v>0.12219573463756341</v>
      </c>
      <c r="X59" s="260">
        <v>0.17494582311700441</v>
      </c>
      <c r="Y59" s="260">
        <v>0.15533442699285921</v>
      </c>
      <c r="DA59" s="68" t="s">
        <v>393</v>
      </c>
    </row>
    <row r="60" spans="1:105" ht="12" customHeight="1" x14ac:dyDescent="0.25">
      <c r="A60" s="37" t="s">
        <v>159</v>
      </c>
      <c r="B60" s="226">
        <v>2.045002193538098E-2</v>
      </c>
      <c r="C60" s="226">
        <v>1.4734207129759E-2</v>
      </c>
      <c r="D60" s="226">
        <v>1.6122496399058751E-2</v>
      </c>
      <c r="E60" s="226">
        <v>2.5094738391439199E-2</v>
      </c>
      <c r="F60" s="226">
        <v>1.3810160676716169E-2</v>
      </c>
      <c r="G60" s="226">
        <v>1.817582607259513E-2</v>
      </c>
      <c r="H60" s="226">
        <v>1.9188153658649541E-2</v>
      </c>
      <c r="I60" s="226">
        <v>1.8157581172308979E-2</v>
      </c>
      <c r="J60" s="226">
        <v>2.2652557715610842E-2</v>
      </c>
      <c r="K60" s="226">
        <v>1.292414200517039E-2</v>
      </c>
      <c r="L60" s="226">
        <v>3.9115415140228697E-2</v>
      </c>
      <c r="M60" s="226">
        <v>1.436961197754835E-2</v>
      </c>
      <c r="N60" s="226">
        <v>2.341405632873118E-2</v>
      </c>
      <c r="O60" s="226">
        <v>1.4761980007844981E-2</v>
      </c>
      <c r="P60" s="226">
        <v>1.377870917394735E-2</v>
      </c>
      <c r="Q60" s="226">
        <v>1.393121597145058E-2</v>
      </c>
      <c r="R60" s="226">
        <v>8.9178650838540856E-3</v>
      </c>
      <c r="S60" s="226">
        <v>1.341780767490274E-2</v>
      </c>
      <c r="T60" s="226">
        <v>8.6831083455617842E-3</v>
      </c>
      <c r="U60" s="226">
        <v>2.6983881483488049E-2</v>
      </c>
      <c r="V60" s="226">
        <v>6.3702441644537264E-3</v>
      </c>
      <c r="W60" s="226">
        <v>3.1825954042564181E-3</v>
      </c>
      <c r="X60" s="226">
        <v>4.5201768764721473E-3</v>
      </c>
      <c r="Y60" s="226">
        <v>4.0058240116919528E-3</v>
      </c>
      <c r="DA60" s="69" t="s">
        <v>394</v>
      </c>
    </row>
    <row r="61" spans="1:105" ht="12" customHeight="1" x14ac:dyDescent="0.25">
      <c r="A61" s="37" t="s">
        <v>35</v>
      </c>
      <c r="B61" s="226">
        <v>7.4957291311040744E-2</v>
      </c>
      <c r="C61" s="226">
        <v>5.9722083446881027E-2</v>
      </c>
      <c r="D61" s="226">
        <v>6.5358513714463704E-2</v>
      </c>
      <c r="E61" s="226">
        <v>7.4049176276051273E-2</v>
      </c>
      <c r="F61" s="226">
        <v>8.6118366709346347E-2</v>
      </c>
      <c r="G61" s="226">
        <v>7.4880083516553064E-2</v>
      </c>
      <c r="H61" s="226">
        <v>7.267904939442614E-2</v>
      </c>
      <c r="I61" s="226">
        <v>6.2818501073259828E-2</v>
      </c>
      <c r="J61" s="226">
        <v>5.4821754299420898E-2</v>
      </c>
      <c r="K61" s="226">
        <v>3.6399926110756153E-2</v>
      </c>
      <c r="L61" s="226">
        <v>6.8472271747709312E-2</v>
      </c>
      <c r="M61" s="226">
        <v>6.3273471213825344E-2</v>
      </c>
      <c r="N61" s="226">
        <v>4.8705873138551493E-2</v>
      </c>
      <c r="O61" s="226">
        <v>3.765527930339025E-2</v>
      </c>
      <c r="P61" s="226">
        <v>3.6617106262843112E-2</v>
      </c>
      <c r="Q61" s="226">
        <v>3.4707940901614227E-2</v>
      </c>
      <c r="R61" s="226">
        <v>3.5883932399832771E-2</v>
      </c>
      <c r="S61" s="226">
        <v>2.9891902212946769E-2</v>
      </c>
      <c r="T61" s="226">
        <v>4.632903708026602E-2</v>
      </c>
      <c r="U61" s="226">
        <v>0.11273776689894929</v>
      </c>
      <c r="V61" s="226">
        <v>0.1082529211215482</v>
      </c>
      <c r="W61" s="226">
        <v>0.119013139233307</v>
      </c>
      <c r="X61" s="226">
        <v>0.1704256462405323</v>
      </c>
      <c r="Y61" s="226">
        <v>0.15132860298116729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58.233700378759423</v>
      </c>
      <c r="C65" s="261">
        <v>43.074242833841211</v>
      </c>
      <c r="D65" s="261">
        <v>53.157216503954317</v>
      </c>
      <c r="E65" s="261">
        <v>49.633701435101273</v>
      </c>
      <c r="F65" s="261">
        <v>59.86474350194618</v>
      </c>
      <c r="G65" s="261">
        <v>56.272637585266878</v>
      </c>
      <c r="H65" s="261">
        <v>51.497256514699707</v>
      </c>
      <c r="I65" s="261">
        <v>48.440977491641817</v>
      </c>
      <c r="J65" s="261">
        <v>39.69984912076719</v>
      </c>
      <c r="K65" s="261">
        <v>26.04802414342581</v>
      </c>
      <c r="L65" s="261">
        <v>65.239103751772149</v>
      </c>
      <c r="M65" s="261">
        <v>52.060572728427907</v>
      </c>
      <c r="N65" s="261">
        <v>40.252377835392039</v>
      </c>
      <c r="O65" s="261">
        <v>37.768649874841692</v>
      </c>
      <c r="P65" s="261">
        <v>37.34106691397097</v>
      </c>
      <c r="Q65" s="261">
        <v>37.564953127644962</v>
      </c>
      <c r="R65" s="261">
        <v>37.350155954893367</v>
      </c>
      <c r="S65" s="261">
        <v>33.243392771228308</v>
      </c>
      <c r="T65" s="261">
        <v>38.261392688641592</v>
      </c>
      <c r="U65" s="261">
        <v>41.947436569686701</v>
      </c>
      <c r="V65" s="261">
        <v>38.876763999668398</v>
      </c>
      <c r="W65" s="261">
        <v>44.823365837817953</v>
      </c>
      <c r="X65" s="261">
        <v>59.425119701278227</v>
      </c>
      <c r="Y65" s="261">
        <v>47.395441577798351</v>
      </c>
      <c r="DA65" s="70" t="s">
        <v>399</v>
      </c>
    </row>
    <row r="66" spans="1:105" ht="12" customHeight="1" x14ac:dyDescent="0.25">
      <c r="A66" s="18" t="s">
        <v>28</v>
      </c>
      <c r="B66" s="230">
        <v>0.11045232664326481</v>
      </c>
      <c r="C66" s="230">
        <v>9.5287901369880079E-2</v>
      </c>
      <c r="D66" s="230">
        <v>0.1004639035604608</v>
      </c>
      <c r="E66" s="230">
        <v>0.15561962208815161</v>
      </c>
      <c r="F66" s="230">
        <v>0.22946325261114769</v>
      </c>
      <c r="G66" s="230">
        <v>0.22220471490755719</v>
      </c>
      <c r="H66" s="230">
        <v>0.24218202965400301</v>
      </c>
      <c r="I66" s="230">
        <v>0.2257612881838002</v>
      </c>
      <c r="J66" s="230">
        <v>0</v>
      </c>
      <c r="K66" s="230">
        <v>0.2201251465033576</v>
      </c>
      <c r="L66" s="230">
        <v>0.44990979313933821</v>
      </c>
      <c r="M66" s="230">
        <v>0.25384075375917758</v>
      </c>
      <c r="N66" s="230">
        <v>0</v>
      </c>
      <c r="O66" s="230">
        <v>0.2199924491616258</v>
      </c>
      <c r="P66" s="230">
        <v>0.58378378426581257</v>
      </c>
      <c r="Q66" s="230">
        <v>0.60316494598471826</v>
      </c>
      <c r="R66" s="230">
        <v>0.1940316541852703</v>
      </c>
      <c r="S66" s="230">
        <v>0.19586462405922239</v>
      </c>
      <c r="T66" s="230">
        <v>0</v>
      </c>
      <c r="U66" s="230">
        <v>0</v>
      </c>
      <c r="V66" s="230">
        <v>0</v>
      </c>
      <c r="W66" s="230">
        <v>1.044535015708755</v>
      </c>
      <c r="X66" s="230">
        <v>0.81191943019980883</v>
      </c>
      <c r="Y66" s="230">
        <v>0.22940161406313839</v>
      </c>
      <c r="DA66" s="71" t="s">
        <v>400</v>
      </c>
    </row>
    <row r="67" spans="1:105" ht="12" customHeight="1" x14ac:dyDescent="0.25">
      <c r="A67" s="18" t="s">
        <v>32</v>
      </c>
      <c r="B67" s="230">
        <v>2.0203137821091932</v>
      </c>
      <c r="C67" s="230">
        <v>2.1608240580045619</v>
      </c>
      <c r="D67" s="230">
        <v>3.0772451193059291</v>
      </c>
      <c r="E67" s="230">
        <v>4.375757217603061</v>
      </c>
      <c r="F67" s="230">
        <v>5.5330089392315687</v>
      </c>
      <c r="G67" s="230">
        <v>5.1607955817771138</v>
      </c>
      <c r="H67" s="230">
        <v>6.5584979308382882</v>
      </c>
      <c r="I67" s="230">
        <v>4.2483861845740858</v>
      </c>
      <c r="J67" s="230">
        <v>3.776298460247173</v>
      </c>
      <c r="K67" s="230">
        <v>2.9785877830879981</v>
      </c>
      <c r="L67" s="230">
        <v>2.7782688541092759</v>
      </c>
      <c r="M67" s="230">
        <v>3.0581073564850159</v>
      </c>
      <c r="N67" s="230">
        <v>2.9741988091576381</v>
      </c>
      <c r="O67" s="230">
        <v>1.9966698357502619</v>
      </c>
      <c r="P67" s="230">
        <v>1.767181615242833</v>
      </c>
      <c r="Q67" s="230">
        <v>1.474875344199392</v>
      </c>
      <c r="R67" s="230">
        <v>0.35602776216615761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4.2548188972531653</v>
      </c>
      <c r="C68" s="230">
        <v>4.1704309020167347</v>
      </c>
      <c r="D68" s="230">
        <v>3.819287474054879</v>
      </c>
      <c r="E68" s="230">
        <v>6.2112315524189938</v>
      </c>
      <c r="F68" s="230">
        <v>6.9765316184279396</v>
      </c>
      <c r="G68" s="230">
        <v>6.6247516479795037</v>
      </c>
      <c r="H68" s="230">
        <v>7.303923520295756</v>
      </c>
      <c r="I68" s="230">
        <v>6.5650124367793126</v>
      </c>
      <c r="J68" s="230">
        <v>6.4010888777555319</v>
      </c>
      <c r="K68" s="230">
        <v>4.681379569274517</v>
      </c>
      <c r="L68" s="230">
        <v>5.4919037739424157</v>
      </c>
      <c r="M68" s="230">
        <v>6.7279350946734784</v>
      </c>
      <c r="N68" s="230">
        <v>6.9026272491144596</v>
      </c>
      <c r="O68" s="230">
        <v>6.7014584404027424</v>
      </c>
      <c r="P68" s="230">
        <v>6.4444045843749791</v>
      </c>
      <c r="Q68" s="230">
        <v>6.7231657431023129</v>
      </c>
      <c r="R68" s="230">
        <v>6.9487720524082057</v>
      </c>
      <c r="S68" s="230">
        <v>7.1413699414457721</v>
      </c>
      <c r="T68" s="230">
        <v>8.0115777757133966</v>
      </c>
      <c r="U68" s="230">
        <v>13.775529557691909</v>
      </c>
      <c r="V68" s="230">
        <v>13.79976961621712</v>
      </c>
      <c r="W68" s="230">
        <v>14.89878172200037</v>
      </c>
      <c r="X68" s="230">
        <v>20.065211768752441</v>
      </c>
      <c r="Y68" s="230">
        <v>16.939432802189408</v>
      </c>
      <c r="DA68" s="71" t="s">
        <v>402</v>
      </c>
    </row>
    <row r="69" spans="1:105" ht="12" customHeight="1" x14ac:dyDescent="0.25">
      <c r="A69" s="18" t="s">
        <v>36</v>
      </c>
      <c r="B69" s="230">
        <v>51.848115372753803</v>
      </c>
      <c r="C69" s="230">
        <v>36.647699972450027</v>
      </c>
      <c r="D69" s="230">
        <v>46.160220007033047</v>
      </c>
      <c r="E69" s="230">
        <v>38.891093042991074</v>
      </c>
      <c r="F69" s="230">
        <v>47.125739691675527</v>
      </c>
      <c r="G69" s="230">
        <v>44.264885640602699</v>
      </c>
      <c r="H69" s="230">
        <v>37.392653033911657</v>
      </c>
      <c r="I69" s="230">
        <v>37.401817582104627</v>
      </c>
      <c r="J69" s="230">
        <v>29.522461782764481</v>
      </c>
      <c r="K69" s="230">
        <v>18.167931644559939</v>
      </c>
      <c r="L69" s="230">
        <v>56.519021330581111</v>
      </c>
      <c r="M69" s="230">
        <v>42.020689523510242</v>
      </c>
      <c r="N69" s="230">
        <v>30.375551777119941</v>
      </c>
      <c r="O69" s="230">
        <v>28.850529149527059</v>
      </c>
      <c r="P69" s="230">
        <v>28.545696930087349</v>
      </c>
      <c r="Q69" s="230">
        <v>28.763747094358539</v>
      </c>
      <c r="R69" s="230">
        <v>29.851324486133731</v>
      </c>
      <c r="S69" s="230">
        <v>25.906158205723319</v>
      </c>
      <c r="T69" s="230">
        <v>30.249814912928201</v>
      </c>
      <c r="U69" s="230">
        <v>28.17190701199479</v>
      </c>
      <c r="V69" s="230">
        <v>25.076994383451279</v>
      </c>
      <c r="W69" s="230">
        <v>28.880049100108831</v>
      </c>
      <c r="X69" s="230">
        <v>38.547988502325992</v>
      </c>
      <c r="Y69" s="230">
        <v>30.2266071615458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42.818992485503038</v>
      </c>
      <c r="C72" s="261">
        <v>37.300501050252123</v>
      </c>
      <c r="D72" s="261">
        <v>42.299516422355232</v>
      </c>
      <c r="E72" s="261">
        <v>55.437506073758868</v>
      </c>
      <c r="F72" s="261">
        <v>63.084458921637257</v>
      </c>
      <c r="G72" s="261">
        <v>65.071748871590898</v>
      </c>
      <c r="H72" s="261">
        <v>70.348126337166065</v>
      </c>
      <c r="I72" s="261">
        <v>58.43351972956637</v>
      </c>
      <c r="J72" s="261">
        <v>58.483031036589658</v>
      </c>
      <c r="K72" s="261">
        <v>43.04451690758394</v>
      </c>
      <c r="L72" s="261">
        <v>63.279608888493087</v>
      </c>
      <c r="M72" s="261">
        <v>58.048015795742607</v>
      </c>
      <c r="N72" s="261">
        <v>66.208739599211455</v>
      </c>
      <c r="O72" s="261">
        <v>56.017294716058878</v>
      </c>
      <c r="P72" s="261">
        <v>51.857268276076653</v>
      </c>
      <c r="Q72" s="261">
        <v>54.632172042905538</v>
      </c>
      <c r="R72" s="261">
        <v>53.625576077479131</v>
      </c>
      <c r="S72" s="261">
        <v>55.185135364466881</v>
      </c>
      <c r="T72" s="261">
        <v>51.628406126789358</v>
      </c>
      <c r="U72" s="261">
        <v>26.511014685934359</v>
      </c>
      <c r="V72" s="261">
        <v>22.13312543333398</v>
      </c>
      <c r="W72" s="261">
        <v>23.533939710279981</v>
      </c>
      <c r="X72" s="261">
        <v>32.994869168359841</v>
      </c>
      <c r="Y72" s="261">
        <v>29.80899287066574</v>
      </c>
      <c r="DA72" s="70" t="s">
        <v>405</v>
      </c>
    </row>
    <row r="73" spans="1:105" ht="12" customHeight="1" x14ac:dyDescent="0.25">
      <c r="A73" s="60" t="s">
        <v>181</v>
      </c>
      <c r="B73" s="262">
        <v>42.818992485503038</v>
      </c>
      <c r="C73" s="262">
        <v>37.300501050252123</v>
      </c>
      <c r="D73" s="262">
        <v>42.299516422355232</v>
      </c>
      <c r="E73" s="262">
        <v>55.437506073758868</v>
      </c>
      <c r="F73" s="262">
        <v>63.084458921637257</v>
      </c>
      <c r="G73" s="262">
        <v>65.071748871590898</v>
      </c>
      <c r="H73" s="262">
        <v>70.348126337166065</v>
      </c>
      <c r="I73" s="262">
        <v>58.43351972956637</v>
      </c>
      <c r="J73" s="262">
        <v>58.483031036589658</v>
      </c>
      <c r="K73" s="262">
        <v>43.04451690758394</v>
      </c>
      <c r="L73" s="262">
        <v>63.279608888493087</v>
      </c>
      <c r="M73" s="262">
        <v>58.048015795742607</v>
      </c>
      <c r="N73" s="262">
        <v>66.208739599211455</v>
      </c>
      <c r="O73" s="262">
        <v>56.017294716058878</v>
      </c>
      <c r="P73" s="262">
        <v>51.857268276076653</v>
      </c>
      <c r="Q73" s="262">
        <v>54.632172042905538</v>
      </c>
      <c r="R73" s="262">
        <v>53.625576077479131</v>
      </c>
      <c r="S73" s="262">
        <v>55.185135364466881</v>
      </c>
      <c r="T73" s="262">
        <v>51.628406126789358</v>
      </c>
      <c r="U73" s="262">
        <v>26.511014685934359</v>
      </c>
      <c r="V73" s="262">
        <v>22.13312543333398</v>
      </c>
      <c r="W73" s="262">
        <v>23.533939710279981</v>
      </c>
      <c r="X73" s="262">
        <v>32.994869168359841</v>
      </c>
      <c r="Y73" s="262">
        <v>29.80899287066574</v>
      </c>
      <c r="DA73" s="72" t="s">
        <v>406</v>
      </c>
    </row>
    <row r="74" spans="1:105" ht="12" customHeight="1" x14ac:dyDescent="0.25">
      <c r="A74" s="59" t="s">
        <v>31</v>
      </c>
      <c r="B74" s="230">
        <v>26.98401862775383</v>
      </c>
      <c r="C74" s="230">
        <v>24.588283489235739</v>
      </c>
      <c r="D74" s="230">
        <v>26.548913710233819</v>
      </c>
      <c r="E74" s="230">
        <v>37.791806902854383</v>
      </c>
      <c r="F74" s="230">
        <v>43.715505117955821</v>
      </c>
      <c r="G74" s="230">
        <v>48.360938327518852</v>
      </c>
      <c r="H74" s="230">
        <v>53.134846509673118</v>
      </c>
      <c r="I74" s="230">
        <v>44.589082827145738</v>
      </c>
      <c r="J74" s="230">
        <v>46.468275590941843</v>
      </c>
      <c r="K74" s="230">
        <v>35.174706770546678</v>
      </c>
      <c r="L74" s="230">
        <v>46.930470555045638</v>
      </c>
      <c r="M74" s="230">
        <v>45.518254523195523</v>
      </c>
      <c r="N74" s="230">
        <v>55.615122058735388</v>
      </c>
      <c r="O74" s="230">
        <v>48.30319996633154</v>
      </c>
      <c r="P74" s="230">
        <v>44.466543300310988</v>
      </c>
      <c r="Q74" s="230">
        <v>47.670543343347113</v>
      </c>
      <c r="R74" s="230">
        <v>47.853536002468587</v>
      </c>
      <c r="S74" s="230">
        <v>50.00466276839289</v>
      </c>
      <c r="T74" s="230">
        <v>44.676678447901153</v>
      </c>
      <c r="U74" s="230">
        <v>3.1268955310393181</v>
      </c>
      <c r="V74" s="230">
        <v>2.9520717281189381</v>
      </c>
      <c r="W74" s="230">
        <v>3.0520792036792268</v>
      </c>
      <c r="X74" s="230">
        <v>3.6379471770477041</v>
      </c>
      <c r="Y74" s="230">
        <v>3.8687943689593771</v>
      </c>
      <c r="DA74" s="71" t="s">
        <v>407</v>
      </c>
    </row>
    <row r="75" spans="1:105" ht="12" customHeight="1" x14ac:dyDescent="0.25">
      <c r="A75" s="59" t="s">
        <v>159</v>
      </c>
      <c r="B75" s="230">
        <v>2.471964997022154</v>
      </c>
      <c r="C75" s="230">
        <v>1.7770807720578989</v>
      </c>
      <c r="D75" s="230">
        <v>1.8930735122764999</v>
      </c>
      <c r="E75" s="230">
        <v>2.9265188963700872</v>
      </c>
      <c r="F75" s="230">
        <v>1.5900343837774871</v>
      </c>
      <c r="G75" s="230">
        <v>2.0063097045473199</v>
      </c>
      <c r="H75" s="230">
        <v>2.1020408083912909</v>
      </c>
      <c r="I75" s="230">
        <v>2.0668140622001538</v>
      </c>
      <c r="J75" s="230">
        <v>2.4783678410528429</v>
      </c>
      <c r="K75" s="230">
        <v>1.4032139612739969</v>
      </c>
      <c r="L75" s="230">
        <v>4.4963647884179343</v>
      </c>
      <c r="M75" s="230">
        <v>1.6921256992464371</v>
      </c>
      <c r="N75" s="230">
        <v>2.6640475788402038</v>
      </c>
      <c r="O75" s="230">
        <v>1.789465843447668</v>
      </c>
      <c r="P75" s="230">
        <v>1.6849735936350481</v>
      </c>
      <c r="Q75" s="230">
        <v>1.724063762012372</v>
      </c>
      <c r="R75" s="230">
        <v>1.10364256766992</v>
      </c>
      <c r="S75" s="230">
        <v>1.6049653793392411</v>
      </c>
      <c r="T75" s="230">
        <v>1.0972595989009959</v>
      </c>
      <c r="U75" s="230">
        <v>4.5160811311381934</v>
      </c>
      <c r="V75" s="230">
        <v>1.0659973935359599</v>
      </c>
      <c r="W75" s="230">
        <v>0.53345131327432072</v>
      </c>
      <c r="X75" s="230">
        <v>0.75851185004157806</v>
      </c>
      <c r="Y75" s="230">
        <v>0.6689558267142407</v>
      </c>
      <c r="DA75" s="71" t="s">
        <v>408</v>
      </c>
    </row>
    <row r="76" spans="1:105" ht="12" customHeight="1" x14ac:dyDescent="0.25">
      <c r="A76" s="59" t="s">
        <v>32</v>
      </c>
      <c r="B76" s="230">
        <v>4.3022948439900457</v>
      </c>
      <c r="C76" s="230">
        <v>3.7321047407436532</v>
      </c>
      <c r="D76" s="230">
        <v>6.1832541960164136</v>
      </c>
      <c r="E76" s="230">
        <v>6.0836523701498484</v>
      </c>
      <c r="F76" s="230">
        <v>7.8636717013539199</v>
      </c>
      <c r="G76" s="230">
        <v>6.4389817023731188</v>
      </c>
      <c r="H76" s="230">
        <v>7.1493303091772074</v>
      </c>
      <c r="I76" s="230">
        <v>4.6272122126997326</v>
      </c>
      <c r="J76" s="230">
        <v>3.5384568388275111</v>
      </c>
      <c r="K76" s="230">
        <v>2.514543924440011</v>
      </c>
      <c r="L76" s="230">
        <v>3.9818022012345442</v>
      </c>
      <c r="M76" s="230">
        <v>3.3867268856667332</v>
      </c>
      <c r="N76" s="230">
        <v>2.3878235171791111</v>
      </c>
      <c r="O76" s="230">
        <v>1.3600084351037689</v>
      </c>
      <c r="P76" s="230">
        <v>1.2279112340216201</v>
      </c>
      <c r="Q76" s="230">
        <v>0.94226844044428226</v>
      </c>
      <c r="R76" s="230">
        <v>0.22753246627298501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9.0607140167370019</v>
      </c>
      <c r="C77" s="230">
        <v>7.2030320482148307</v>
      </c>
      <c r="D77" s="230">
        <v>7.6742750038285008</v>
      </c>
      <c r="E77" s="230">
        <v>8.6355279043845528</v>
      </c>
      <c r="F77" s="230">
        <v>9.9152477185500256</v>
      </c>
      <c r="G77" s="230">
        <v>8.2655191371516086</v>
      </c>
      <c r="H77" s="230">
        <v>7.9619087099244332</v>
      </c>
      <c r="I77" s="230">
        <v>7.1504106275207509</v>
      </c>
      <c r="J77" s="230">
        <v>5.997930765767455</v>
      </c>
      <c r="K77" s="230">
        <v>3.9520522513232441</v>
      </c>
      <c r="L77" s="230">
        <v>7.870971343794972</v>
      </c>
      <c r="M77" s="230">
        <v>7.450908687633925</v>
      </c>
      <c r="N77" s="230">
        <v>5.5417464444567512</v>
      </c>
      <c r="O77" s="230">
        <v>4.5646204711759077</v>
      </c>
      <c r="P77" s="230">
        <v>4.4778401481089967</v>
      </c>
      <c r="Q77" s="230">
        <v>4.2952964971017851</v>
      </c>
      <c r="R77" s="230">
        <v>4.4408650410676342</v>
      </c>
      <c r="S77" s="230">
        <v>3.5755072167347461</v>
      </c>
      <c r="T77" s="230">
        <v>5.854468079987214</v>
      </c>
      <c r="U77" s="230">
        <v>18.868038023756849</v>
      </c>
      <c r="V77" s="230">
        <v>18.11505631167908</v>
      </c>
      <c r="W77" s="230">
        <v>19.948409193326441</v>
      </c>
      <c r="X77" s="230">
        <v>28.598410141270559</v>
      </c>
      <c r="Y77" s="230">
        <v>25.271242674992131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24.353939807583018</v>
      </c>
      <c r="C79" s="261">
        <f t="shared" si="3"/>
        <v>19.640704461652142</v>
      </c>
      <c r="D79" s="261">
        <f t="shared" si="3"/>
        <v>22.827204370543154</v>
      </c>
      <c r="E79" s="261">
        <f t="shared" si="3"/>
        <v>26.265086031954318</v>
      </c>
      <c r="F79" s="261">
        <f t="shared" si="3"/>
        <v>30.334358020376598</v>
      </c>
      <c r="G79" s="261">
        <f t="shared" si="3"/>
        <v>30.273800786221251</v>
      </c>
      <c r="H79" s="261">
        <f t="shared" si="3"/>
        <v>31.356296013239287</v>
      </c>
      <c r="I79" s="261">
        <f t="shared" si="3"/>
        <v>21.025957046951344</v>
      </c>
      <c r="J79" s="261">
        <f t="shared" si="3"/>
        <v>20.750697602506222</v>
      </c>
      <c r="K79" s="261">
        <f t="shared" si="3"/>
        <v>13.867321855813257</v>
      </c>
      <c r="L79" s="261">
        <f t="shared" si="3"/>
        <v>22.984072181789557</v>
      </c>
      <c r="M79" s="261">
        <f t="shared" si="3"/>
        <v>20.85651765213138</v>
      </c>
      <c r="N79" s="261">
        <f t="shared" si="3"/>
        <v>21.660432759986584</v>
      </c>
      <c r="O79" s="261">
        <f t="shared" si="3"/>
        <v>19.702133994460521</v>
      </c>
      <c r="P79" s="261">
        <f t="shared" si="3"/>
        <v>15.605177982077086</v>
      </c>
      <c r="Q79" s="261">
        <f t="shared" si="3"/>
        <v>16.496603509093642</v>
      </c>
      <c r="R79" s="261">
        <f t="shared" si="3"/>
        <v>16.323370532230356</v>
      </c>
      <c r="S79" s="261">
        <f t="shared" si="3"/>
        <v>16.870168735116646</v>
      </c>
      <c r="T79" s="261">
        <f t="shared" si="3"/>
        <v>16.083623761293971</v>
      </c>
      <c r="U79" s="261">
        <f t="shared" si="3"/>
        <v>9.1970620802226914</v>
      </c>
      <c r="V79" s="261">
        <f t="shared" si="3"/>
        <v>8.0293368469861512</v>
      </c>
      <c r="W79" s="261">
        <f t="shared" si="3"/>
        <v>8.6220784537352362</v>
      </c>
      <c r="X79" s="261">
        <f t="shared" si="3"/>
        <v>11.317005421600701</v>
      </c>
      <c r="Y79" s="261">
        <f t="shared" si="3"/>
        <v>9.8599448103758647</v>
      </c>
      <c r="DA79" s="70"/>
    </row>
    <row r="80" spans="1:105" ht="12" customHeight="1" x14ac:dyDescent="0.25">
      <c r="A80" s="60" t="s">
        <v>190</v>
      </c>
      <c r="B80" s="262">
        <v>10.08064422590197</v>
      </c>
      <c r="C80" s="262">
        <v>8.796801522288602</v>
      </c>
      <c r="D80" s="262">
        <v>9.6630836740263728</v>
      </c>
      <c r="E80" s="262">
        <v>13.02216679507597</v>
      </c>
      <c r="F80" s="262">
        <v>14.65526475186646</v>
      </c>
      <c r="G80" s="262">
        <v>15.44649066339902</v>
      </c>
      <c r="H80" s="262">
        <v>16.70027254367799</v>
      </c>
      <c r="I80" s="262">
        <v>14.0329279690615</v>
      </c>
      <c r="J80" s="262">
        <v>14.245837838871839</v>
      </c>
      <c r="K80" s="262">
        <v>10.50388601535469</v>
      </c>
      <c r="L80" s="262">
        <v>15.31930164109025</v>
      </c>
      <c r="M80" s="262">
        <v>14.07189399274224</v>
      </c>
      <c r="N80" s="262">
        <v>16.355241895966529</v>
      </c>
      <c r="O80" s="262">
        <v>13.889067324956191</v>
      </c>
      <c r="P80" s="262">
        <v>12.861290536436019</v>
      </c>
      <c r="Q80" s="262">
        <v>13.58997651458794</v>
      </c>
      <c r="R80" s="262">
        <v>13.41494132925402</v>
      </c>
      <c r="S80" s="262">
        <v>13.8299903024408</v>
      </c>
      <c r="T80" s="262">
        <v>12.938635582721099</v>
      </c>
      <c r="U80" s="262">
        <v>6.6439463017140286</v>
      </c>
      <c r="V80" s="262">
        <v>5.5468000229425876</v>
      </c>
      <c r="W80" s="262">
        <v>5.8978591938177596</v>
      </c>
      <c r="X80" s="262">
        <v>8.2688701878683446</v>
      </c>
      <c r="Y80" s="262">
        <v>7.4704552159580766</v>
      </c>
      <c r="DA80" s="72" t="s">
        <v>412</v>
      </c>
    </row>
    <row r="81" spans="1:105" ht="12" customHeight="1" x14ac:dyDescent="0.25">
      <c r="A81" s="59" t="s">
        <v>31</v>
      </c>
      <c r="B81" s="230">
        <v>7.062295270047267</v>
      </c>
      <c r="C81" s="230">
        <v>6.443508579744238</v>
      </c>
      <c r="D81" s="230">
        <v>7.1032925009998147</v>
      </c>
      <c r="E81" s="230">
        <v>9.9714850218532352</v>
      </c>
      <c r="F81" s="230">
        <v>11.60183209104799</v>
      </c>
      <c r="G81" s="230">
        <v>12.740431987344691</v>
      </c>
      <c r="H81" s="230">
        <v>14.040875365490351</v>
      </c>
      <c r="I81" s="230">
        <v>11.62903414852823</v>
      </c>
      <c r="J81" s="230">
        <v>12.048132657064549</v>
      </c>
      <c r="K81" s="230">
        <v>9.1159969609406648</v>
      </c>
      <c r="L81" s="230">
        <v>12.12426014983669</v>
      </c>
      <c r="M81" s="230">
        <v>11.718129322541399</v>
      </c>
      <c r="N81" s="230">
        <v>14.25236161096726</v>
      </c>
      <c r="O81" s="230">
        <v>12.27441832539288</v>
      </c>
      <c r="P81" s="230">
        <v>11.29576131218235</v>
      </c>
      <c r="Q81" s="230">
        <v>12.066357378299241</v>
      </c>
      <c r="R81" s="230">
        <v>12.022020554620861</v>
      </c>
      <c r="S81" s="230">
        <v>12.53170797890235</v>
      </c>
      <c r="T81" s="230">
        <v>11.19645762575376</v>
      </c>
      <c r="U81" s="230">
        <v>0.78363375545626002</v>
      </c>
      <c r="V81" s="230">
        <v>0.73982102430943208</v>
      </c>
      <c r="W81" s="230">
        <v>0.76488397664316765</v>
      </c>
      <c r="X81" s="230">
        <v>0.91170881156807815</v>
      </c>
      <c r="Y81" s="230">
        <v>0.9695616084199602</v>
      </c>
      <c r="DA81" s="71" t="s">
        <v>413</v>
      </c>
    </row>
    <row r="82" spans="1:105" ht="12" customHeight="1" x14ac:dyDescent="0.25">
      <c r="A82" s="59" t="s">
        <v>159</v>
      </c>
      <c r="B82" s="230">
        <v>0.64696615233715304</v>
      </c>
      <c r="C82" s="230">
        <v>0.46569477721641078</v>
      </c>
      <c r="D82" s="230">
        <v>0.50650113335565927</v>
      </c>
      <c r="E82" s="230">
        <v>0.77217105327453206</v>
      </c>
      <c r="F82" s="230">
        <v>0.42198556072504972</v>
      </c>
      <c r="G82" s="230">
        <v>0.52855162079825924</v>
      </c>
      <c r="H82" s="230">
        <v>0.55546397406876191</v>
      </c>
      <c r="I82" s="230">
        <v>0.53903444036196801</v>
      </c>
      <c r="J82" s="230">
        <v>0.6425825822516199</v>
      </c>
      <c r="K82" s="230">
        <v>0.36366171550388893</v>
      </c>
      <c r="L82" s="230">
        <v>1.1616141022793001</v>
      </c>
      <c r="M82" s="230">
        <v>0.43561748976251191</v>
      </c>
      <c r="N82" s="230">
        <v>0.6827094508999404</v>
      </c>
      <c r="O82" s="230">
        <v>0.45472458049960562</v>
      </c>
      <c r="P82" s="230">
        <v>0.42803101204627531</v>
      </c>
      <c r="Q82" s="230">
        <v>0.43639463778672499</v>
      </c>
      <c r="R82" s="230">
        <v>0.27726297243317349</v>
      </c>
      <c r="S82" s="230">
        <v>0.40222163967558378</v>
      </c>
      <c r="T82" s="230">
        <v>0.27498509357343948</v>
      </c>
      <c r="U82" s="230">
        <v>1.1317786544543429</v>
      </c>
      <c r="V82" s="230">
        <v>0.2671504476280071</v>
      </c>
      <c r="W82" s="230">
        <v>0.133688654393671</v>
      </c>
      <c r="X82" s="230">
        <v>0.1900912530354322</v>
      </c>
      <c r="Y82" s="230">
        <v>0.16764754738965909</v>
      </c>
      <c r="DA82" s="71" t="s">
        <v>414</v>
      </c>
    </row>
    <row r="83" spans="1:105" ht="12" customHeight="1" x14ac:dyDescent="0.25">
      <c r="A83" s="59" t="s">
        <v>35</v>
      </c>
      <c r="B83" s="230">
        <v>2.3713828035175499</v>
      </c>
      <c r="C83" s="230">
        <v>1.887598165327953</v>
      </c>
      <c r="D83" s="230">
        <v>2.0532900396708991</v>
      </c>
      <c r="E83" s="230">
        <v>2.278510719948204</v>
      </c>
      <c r="F83" s="230">
        <v>2.6314471000934221</v>
      </c>
      <c r="G83" s="230">
        <v>2.1775070552560698</v>
      </c>
      <c r="H83" s="230">
        <v>2.103933204118873</v>
      </c>
      <c r="I83" s="230">
        <v>1.8648593801713049</v>
      </c>
      <c r="J83" s="230">
        <v>1.555122599555675</v>
      </c>
      <c r="K83" s="230">
        <v>1.024227338910136</v>
      </c>
      <c r="L83" s="230">
        <v>2.0334273889742609</v>
      </c>
      <c r="M83" s="230">
        <v>1.9181471804383261</v>
      </c>
      <c r="N83" s="230">
        <v>1.42017083409932</v>
      </c>
      <c r="O83" s="230">
        <v>1.1599244190637039</v>
      </c>
      <c r="P83" s="230">
        <v>1.1374982122073951</v>
      </c>
      <c r="Q83" s="230">
        <v>1.087224498501971</v>
      </c>
      <c r="R83" s="230">
        <v>1.115657802199991</v>
      </c>
      <c r="S83" s="230">
        <v>0.89606068386285875</v>
      </c>
      <c r="T83" s="230">
        <v>1.467192863393904</v>
      </c>
      <c r="U83" s="230">
        <v>4.7285338918034263</v>
      </c>
      <c r="V83" s="230">
        <v>4.5398285510051481</v>
      </c>
      <c r="W83" s="230">
        <v>4.9992865627809211</v>
      </c>
      <c r="X83" s="230">
        <v>7.1670701232648346</v>
      </c>
      <c r="Y83" s="230">
        <v>6.3332460601484577</v>
      </c>
      <c r="DA83" s="71" t="s">
        <v>415</v>
      </c>
    </row>
    <row r="84" spans="1:105" ht="12" customHeight="1" x14ac:dyDescent="0.25">
      <c r="A84" s="60" t="s">
        <v>195</v>
      </c>
      <c r="B84" s="262">
        <v>14.273295581681049</v>
      </c>
      <c r="C84" s="262">
        <v>10.84390293936354</v>
      </c>
      <c r="D84" s="262">
        <v>13.164120696516781</v>
      </c>
      <c r="E84" s="262">
        <v>13.24291923687835</v>
      </c>
      <c r="F84" s="262">
        <v>15.67909326851014</v>
      </c>
      <c r="G84" s="262">
        <v>14.827310122822229</v>
      </c>
      <c r="H84" s="262">
        <v>14.656023469561299</v>
      </c>
      <c r="I84" s="262">
        <v>6.9930290778898438</v>
      </c>
      <c r="J84" s="262">
        <v>6.5048597636343803</v>
      </c>
      <c r="K84" s="262">
        <v>3.363435840458568</v>
      </c>
      <c r="L84" s="262">
        <v>7.6647705406993047</v>
      </c>
      <c r="M84" s="262">
        <v>6.7846236593891396</v>
      </c>
      <c r="N84" s="262">
        <v>5.3051908640200569</v>
      </c>
      <c r="O84" s="262">
        <v>5.8130666695043303</v>
      </c>
      <c r="P84" s="262">
        <v>2.7438874456410658</v>
      </c>
      <c r="Q84" s="262">
        <v>2.9066269945057028</v>
      </c>
      <c r="R84" s="262">
        <v>2.9084292029763379</v>
      </c>
      <c r="S84" s="262">
        <v>3.0401784326758459</v>
      </c>
      <c r="T84" s="262">
        <v>3.1449881785728708</v>
      </c>
      <c r="U84" s="262">
        <v>2.5531157785086629</v>
      </c>
      <c r="V84" s="262">
        <v>2.4825368240435628</v>
      </c>
      <c r="W84" s="262">
        <v>2.724219259917477</v>
      </c>
      <c r="X84" s="262">
        <v>3.048135233732356</v>
      </c>
      <c r="Y84" s="262">
        <v>2.3894895944177881</v>
      </c>
      <c r="DA84" s="72" t="s">
        <v>416</v>
      </c>
    </row>
    <row r="85" spans="1:105" ht="12" customHeight="1" x14ac:dyDescent="0.25">
      <c r="A85" s="64" t="s">
        <v>28</v>
      </c>
      <c r="B85" s="229">
        <v>2.187606138426346E-2</v>
      </c>
      <c r="C85" s="229">
        <v>1.7711768544940339E-2</v>
      </c>
      <c r="D85" s="229">
        <v>1.964757941603346E-2</v>
      </c>
      <c r="E85" s="229">
        <v>2.611293695056062E-2</v>
      </c>
      <c r="F85" s="229">
        <v>3.9216034216744793E-2</v>
      </c>
      <c r="G85" s="229">
        <v>3.4091922080057763E-2</v>
      </c>
      <c r="H85" s="229">
        <v>3.4740634544404528E-2</v>
      </c>
      <c r="I85" s="229">
        <v>1.7296272708312101E-2</v>
      </c>
      <c r="J85" s="229">
        <v>0</v>
      </c>
      <c r="K85" s="229">
        <v>1.0671916800585161E-2</v>
      </c>
      <c r="L85" s="229">
        <v>3.4102016053210657E-2</v>
      </c>
      <c r="M85" s="229">
        <v>1.8187907885501939E-2</v>
      </c>
      <c r="N85" s="229">
        <v>0</v>
      </c>
      <c r="O85" s="229">
        <v>1.1488785958165821E-2</v>
      </c>
      <c r="P85" s="229">
        <v>1.5437715958703061E-2</v>
      </c>
      <c r="Q85" s="229">
        <v>1.526101921510464E-2</v>
      </c>
      <c r="R85" s="229">
        <v>4.952189648640486E-3</v>
      </c>
      <c r="S85" s="229">
        <v>4.3680192684404763E-3</v>
      </c>
      <c r="T85" s="229">
        <v>0</v>
      </c>
      <c r="U85" s="229">
        <v>0</v>
      </c>
      <c r="V85" s="229">
        <v>0</v>
      </c>
      <c r="W85" s="229">
        <v>5.9904547427120543E-2</v>
      </c>
      <c r="X85" s="229">
        <v>3.9591259366054003E-2</v>
      </c>
      <c r="Y85" s="229">
        <v>1.086804329302595E-2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2.5096869314082939</v>
      </c>
      <c r="C87" s="229">
        <v>2.646171335756867</v>
      </c>
      <c r="D87" s="229">
        <v>2.583989536265332</v>
      </c>
      <c r="E87" s="229">
        <v>4.5611866943115409</v>
      </c>
      <c r="F87" s="229">
        <v>5.2568069248974174</v>
      </c>
      <c r="G87" s="229">
        <v>5.9469241878500689</v>
      </c>
      <c r="H87" s="229">
        <v>6.9922071439325721</v>
      </c>
      <c r="I87" s="229">
        <v>3.1364340443519678</v>
      </c>
      <c r="J87" s="229">
        <v>3.5088026122978579</v>
      </c>
      <c r="K87" s="229">
        <v>2.0200142631618712</v>
      </c>
      <c r="L87" s="229">
        <v>2.4820133017513299</v>
      </c>
      <c r="M87" s="229">
        <v>2.944961009972987</v>
      </c>
      <c r="N87" s="229">
        <v>3.256766814128528</v>
      </c>
      <c r="O87" s="229">
        <v>3.703453715024918</v>
      </c>
      <c r="P87" s="229">
        <v>1.6923048557513849</v>
      </c>
      <c r="Q87" s="229">
        <v>1.88789665683362</v>
      </c>
      <c r="R87" s="229">
        <v>1.9110814910906191</v>
      </c>
      <c r="S87" s="229">
        <v>2.2273215407011091</v>
      </c>
      <c r="T87" s="229">
        <v>1.9056148164550131</v>
      </c>
      <c r="U87" s="229">
        <v>0.12263653996634249</v>
      </c>
      <c r="V87" s="229">
        <v>0.13312220012578641</v>
      </c>
      <c r="W87" s="229">
        <v>0.13072994460929779</v>
      </c>
      <c r="X87" s="229">
        <v>0.12446425044506899</v>
      </c>
      <c r="Y87" s="229">
        <v>0.1228578196721854</v>
      </c>
      <c r="DA87" s="73" t="s">
        <v>419</v>
      </c>
    </row>
    <row r="88" spans="1:105" ht="12" customHeight="1" x14ac:dyDescent="0.25">
      <c r="A88" s="64" t="s">
        <v>159</v>
      </c>
      <c r="B88" s="229">
        <v>0.22990861122310349</v>
      </c>
      <c r="C88" s="229">
        <v>0.1912480064906906</v>
      </c>
      <c r="D88" s="229">
        <v>0.18425168730040861</v>
      </c>
      <c r="E88" s="229">
        <v>0.35320880753564449</v>
      </c>
      <c r="F88" s="229">
        <v>0.1912022687811355</v>
      </c>
      <c r="G88" s="229">
        <v>0.24671505812163819</v>
      </c>
      <c r="H88" s="229">
        <v>0.27661517295614402</v>
      </c>
      <c r="I88" s="229">
        <v>0.14538146059562951</v>
      </c>
      <c r="J88" s="229">
        <v>0.18714065551888839</v>
      </c>
      <c r="K88" s="229">
        <v>8.0583819348703178E-2</v>
      </c>
      <c r="L88" s="229">
        <v>0.23779938880625109</v>
      </c>
      <c r="M88" s="229">
        <v>0.1094779283707954</v>
      </c>
      <c r="N88" s="229">
        <v>0.15600400439404349</v>
      </c>
      <c r="O88" s="229">
        <v>0.13720010124475759</v>
      </c>
      <c r="P88" s="229">
        <v>6.4126617062709917E-2</v>
      </c>
      <c r="Q88" s="229">
        <v>6.8278101825440932E-2</v>
      </c>
      <c r="R88" s="229">
        <v>4.4075131328746693E-2</v>
      </c>
      <c r="S88" s="229">
        <v>7.1488812514127642E-2</v>
      </c>
      <c r="T88" s="229">
        <v>4.6801915939242177E-2</v>
      </c>
      <c r="U88" s="229">
        <v>0.17712026469460901</v>
      </c>
      <c r="V88" s="229">
        <v>4.8070620034115732E-2</v>
      </c>
      <c r="W88" s="229">
        <v>2.2849361363899461E-2</v>
      </c>
      <c r="X88" s="229">
        <v>2.5950791552103301E-2</v>
      </c>
      <c r="Y88" s="229">
        <v>2.124342792331509E-2</v>
      </c>
      <c r="DA88" s="73" t="s">
        <v>420</v>
      </c>
    </row>
    <row r="89" spans="1:105" ht="12" customHeight="1" x14ac:dyDescent="0.25">
      <c r="A89" s="64" t="s">
        <v>32</v>
      </c>
      <c r="B89" s="229">
        <v>0.40014103510592952</v>
      </c>
      <c r="C89" s="229">
        <v>0.40164611699395758</v>
      </c>
      <c r="D89" s="229">
        <v>0.60181234972398401</v>
      </c>
      <c r="E89" s="229">
        <v>0.73425105909525923</v>
      </c>
      <c r="F89" s="229">
        <v>0.94560965824956067</v>
      </c>
      <c r="G89" s="229">
        <v>0.79179886402612087</v>
      </c>
      <c r="H89" s="229">
        <v>0.9408063021893176</v>
      </c>
      <c r="I89" s="229">
        <v>0.32548204614599502</v>
      </c>
      <c r="J89" s="229">
        <v>0.26718759070976628</v>
      </c>
      <c r="K89" s="229">
        <v>0.14440531447355409</v>
      </c>
      <c r="L89" s="229">
        <v>0.21058570075096611</v>
      </c>
      <c r="M89" s="229">
        <v>0.21911601695168831</v>
      </c>
      <c r="N89" s="229">
        <v>0.13982859518912311</v>
      </c>
      <c r="O89" s="229">
        <v>0.10427318055451811</v>
      </c>
      <c r="P89" s="229">
        <v>4.6731767066587541E-2</v>
      </c>
      <c r="Q89" s="229">
        <v>3.7316659592948651E-2</v>
      </c>
      <c r="R89" s="229">
        <v>9.0867493029996946E-3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0.84270456045581388</v>
      </c>
      <c r="C91" s="229">
        <v>0.77518452822737516</v>
      </c>
      <c r="D91" s="229">
        <v>0.74693249316153576</v>
      </c>
      <c r="E91" s="229">
        <v>1.0422432321662789</v>
      </c>
      <c r="F91" s="229">
        <v>1.192312492519688</v>
      </c>
      <c r="G91" s="229">
        <v>1.0164074019608951</v>
      </c>
      <c r="H91" s="229">
        <v>1.047736440731746</v>
      </c>
      <c r="I91" s="229">
        <v>0.50296597062092563</v>
      </c>
      <c r="J91" s="229">
        <v>0.45290157363637962</v>
      </c>
      <c r="K91" s="229">
        <v>0.22695859182310549</v>
      </c>
      <c r="L91" s="229">
        <v>0.41627231395621073</v>
      </c>
      <c r="M91" s="229">
        <v>0.48206232430923351</v>
      </c>
      <c r="N91" s="229">
        <v>0.32451921787676291</v>
      </c>
      <c r="O91" s="229">
        <v>0.34997392829953888</v>
      </c>
      <c r="P91" s="229">
        <v>0.17041735344133119</v>
      </c>
      <c r="Q91" s="229">
        <v>0.17010663878072449</v>
      </c>
      <c r="R91" s="229">
        <v>0.17735063473633239</v>
      </c>
      <c r="S91" s="229">
        <v>0.1592612328904528</v>
      </c>
      <c r="T91" s="229">
        <v>0.2497133068810464</v>
      </c>
      <c r="U91" s="229">
        <v>0.74000262439782516</v>
      </c>
      <c r="V91" s="229">
        <v>0.81688941655555691</v>
      </c>
      <c r="W91" s="229">
        <v>0.85445175398575901</v>
      </c>
      <c r="X91" s="229">
        <v>0.97843083170946876</v>
      </c>
      <c r="Y91" s="229">
        <v>0.8025161017517024</v>
      </c>
      <c r="DA91" s="73" t="s">
        <v>423</v>
      </c>
    </row>
    <row r="92" spans="1:105" ht="12" customHeight="1" x14ac:dyDescent="0.25">
      <c r="A92" s="64" t="s">
        <v>36</v>
      </c>
      <c r="B92" s="229">
        <v>10.268978382103651</v>
      </c>
      <c r="C92" s="229">
        <v>6.8119411833497088</v>
      </c>
      <c r="D92" s="229">
        <v>9.0274870506494871</v>
      </c>
      <c r="E92" s="229">
        <v>6.525916506819061</v>
      </c>
      <c r="F92" s="229">
        <v>8.0539458898455987</v>
      </c>
      <c r="G92" s="229">
        <v>6.7913726887834454</v>
      </c>
      <c r="H92" s="229">
        <v>5.363917775207117</v>
      </c>
      <c r="I92" s="229">
        <v>2.8654692834670139</v>
      </c>
      <c r="J92" s="229">
        <v>2.0888273314714891</v>
      </c>
      <c r="K92" s="229">
        <v>0.88080193485074887</v>
      </c>
      <c r="L92" s="229">
        <v>4.2839978193813364</v>
      </c>
      <c r="M92" s="229">
        <v>3.0108184718989328</v>
      </c>
      <c r="N92" s="229">
        <v>1.4280722324315991</v>
      </c>
      <c r="O92" s="229">
        <v>1.5066769584224331</v>
      </c>
      <c r="P92" s="229">
        <v>0.75486913636034936</v>
      </c>
      <c r="Q92" s="229">
        <v>0.72776791825786447</v>
      </c>
      <c r="R92" s="229">
        <v>0.76188300686900001</v>
      </c>
      <c r="S92" s="229">
        <v>0.577738827301717</v>
      </c>
      <c r="T92" s="229">
        <v>0.94285813929756912</v>
      </c>
      <c r="U92" s="229">
        <v>1.5133563494498861</v>
      </c>
      <c r="V92" s="229">
        <v>1.4844545873281041</v>
      </c>
      <c r="W92" s="229">
        <v>1.6562836525314</v>
      </c>
      <c r="X92" s="229">
        <v>1.8796981006596609</v>
      </c>
      <c r="Y92" s="229">
        <v>1.4320042017775589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29.82460325127326</v>
      </c>
      <c r="C96" s="279">
        <v>26.500535390198731</v>
      </c>
      <c r="D96" s="279">
        <v>28.037269397701291</v>
      </c>
      <c r="E96" s="279">
        <v>42.168619019206901</v>
      </c>
      <c r="F96" s="279">
        <v>46.598113049159913</v>
      </c>
      <c r="G96" s="279">
        <v>44.261323018141297</v>
      </c>
      <c r="H96" s="279">
        <v>49.910717927601063</v>
      </c>
      <c r="I96" s="279">
        <v>40.884353664104729</v>
      </c>
      <c r="J96" s="279">
        <v>39.375320682418057</v>
      </c>
      <c r="K96" s="279">
        <v>26.251275018516399</v>
      </c>
      <c r="L96" s="279">
        <v>39.441907034339998</v>
      </c>
      <c r="M96" s="279">
        <v>40.166772041373648</v>
      </c>
      <c r="N96" s="279">
        <v>46.019398272307377</v>
      </c>
      <c r="O96" s="279">
        <v>40.859467828637023</v>
      </c>
      <c r="P96" s="279">
        <v>39.549744908785698</v>
      </c>
      <c r="Q96" s="279">
        <v>42.734356321823178</v>
      </c>
      <c r="R96" s="279">
        <v>42.189872013177599</v>
      </c>
      <c r="S96" s="279">
        <v>40.603436265816008</v>
      </c>
      <c r="T96" s="279">
        <v>42.169840711850917</v>
      </c>
      <c r="U96" s="279">
        <v>36.112039373708512</v>
      </c>
      <c r="V96" s="279">
        <v>34.24983053335832</v>
      </c>
      <c r="W96" s="279">
        <v>42.597438904274668</v>
      </c>
      <c r="X96" s="279">
        <v>48.301364184455473</v>
      </c>
      <c r="Y96" s="279">
        <v>45.189795628546349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1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1</v>
      </c>
      <c r="L100" s="232">
        <f t="shared" si="4"/>
        <v>1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0.99999999999999989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1</v>
      </c>
      <c r="W100" s="232">
        <f t="shared" si="4"/>
        <v>0.99999999999999989</v>
      </c>
      <c r="X100" s="232">
        <f t="shared" si="4"/>
        <v>1</v>
      </c>
      <c r="Y100" s="232">
        <f t="shared" si="4"/>
        <v>1.0000000000000002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1.7599325256685488E-4</v>
      </c>
      <c r="C105" s="268">
        <f t="shared" si="9"/>
        <v>1.7276646749049654E-4</v>
      </c>
      <c r="D105" s="268">
        <f t="shared" si="9"/>
        <v>1.645770291188146E-4</v>
      </c>
      <c r="E105" s="268">
        <f t="shared" si="9"/>
        <v>1.5485034110350948E-4</v>
      </c>
      <c r="F105" s="268">
        <f t="shared" si="9"/>
        <v>1.3719873119082227E-4</v>
      </c>
      <c r="G105" s="268">
        <f t="shared" si="9"/>
        <v>1.3678211826908225E-4</v>
      </c>
      <c r="H105" s="268">
        <f t="shared" si="9"/>
        <v>1.2762374069256666E-4</v>
      </c>
      <c r="I105" s="268">
        <f t="shared" si="9"/>
        <v>1.3691358643971353E-4</v>
      </c>
      <c r="J105" s="268">
        <f t="shared" si="9"/>
        <v>1.4106895964268582E-4</v>
      </c>
      <c r="K105" s="268">
        <f t="shared" si="9"/>
        <v>1.3632052351840993E-4</v>
      </c>
      <c r="L105" s="268">
        <f t="shared" si="9"/>
        <v>1.6812662349817531E-4</v>
      </c>
      <c r="M105" s="268">
        <f t="shared" si="9"/>
        <v>1.3080361023696651E-4</v>
      </c>
      <c r="N105" s="268">
        <f t="shared" si="9"/>
        <v>1.3165935156397732E-4</v>
      </c>
      <c r="O105" s="268">
        <f t="shared" si="9"/>
        <v>1.1078237855211259E-4</v>
      </c>
      <c r="P105" s="268">
        <f t="shared" si="9"/>
        <v>1.0942463905562385E-4</v>
      </c>
      <c r="Q105" s="268">
        <f t="shared" si="9"/>
        <v>1.0084900733513445E-4</v>
      </c>
      <c r="R105" s="268">
        <f t="shared" si="9"/>
        <v>9.3571232843992692E-5</v>
      </c>
      <c r="S105" s="268">
        <f t="shared" si="9"/>
        <v>9.6229299270240211E-5</v>
      </c>
      <c r="T105" s="268">
        <f t="shared" si="9"/>
        <v>1.1271073649961583E-4</v>
      </c>
      <c r="U105" s="268">
        <f t="shared" si="9"/>
        <v>3.1544416304810156E-4</v>
      </c>
      <c r="V105" s="268">
        <f t="shared" si="9"/>
        <v>2.7753306517957691E-4</v>
      </c>
      <c r="W105" s="268">
        <f t="shared" si="9"/>
        <v>2.4051779634253579E-4</v>
      </c>
      <c r="X105" s="268">
        <f t="shared" si="9"/>
        <v>2.8720847244896515E-4</v>
      </c>
      <c r="Y105" s="268">
        <f t="shared" si="9"/>
        <v>2.7778631321050275E-4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0.10040014138320319</v>
      </c>
      <c r="C106" s="269">
        <f t="shared" si="10"/>
        <v>8.3766948875960798E-2</v>
      </c>
      <c r="D106" s="269">
        <f t="shared" si="10"/>
        <v>9.7754037698211949E-2</v>
      </c>
      <c r="E106" s="269">
        <f t="shared" si="10"/>
        <v>5.8148108942986228E-2</v>
      </c>
      <c r="F106" s="269">
        <f t="shared" si="10"/>
        <v>6.2287645589818391E-2</v>
      </c>
      <c r="G106" s="269">
        <f t="shared" si="10"/>
        <v>5.9311772381145419E-2</v>
      </c>
      <c r="H106" s="269">
        <f t="shared" si="10"/>
        <v>4.7123949610425743E-2</v>
      </c>
      <c r="I106" s="269">
        <f t="shared" si="10"/>
        <v>5.2765173095817387E-2</v>
      </c>
      <c r="J106" s="269">
        <f t="shared" si="10"/>
        <v>4.3413611004457536E-2</v>
      </c>
      <c r="K106" s="269">
        <f t="shared" si="10"/>
        <v>4.0042542599124341E-2</v>
      </c>
      <c r="L106" s="269">
        <f t="shared" si="10"/>
        <v>7.7655212849026947E-2</v>
      </c>
      <c r="M106" s="269">
        <f t="shared" si="10"/>
        <v>5.5382789276412214E-2</v>
      </c>
      <c r="N106" s="269">
        <f t="shared" si="10"/>
        <v>3.7797876156895352E-2</v>
      </c>
      <c r="O106" s="269">
        <f t="shared" si="10"/>
        <v>3.4033040964978258E-2</v>
      </c>
      <c r="P106" s="269">
        <f t="shared" si="10"/>
        <v>3.497762597009179E-2</v>
      </c>
      <c r="Q106" s="269">
        <f t="shared" si="10"/>
        <v>3.094351750266405E-2</v>
      </c>
      <c r="R106" s="269">
        <f t="shared" si="10"/>
        <v>3.1027673946070509E-2</v>
      </c>
      <c r="S106" s="269">
        <f t="shared" si="10"/>
        <v>2.4869461184350444E-2</v>
      </c>
      <c r="T106" s="269">
        <f t="shared" si="10"/>
        <v>3.4644365494225587E-2</v>
      </c>
      <c r="U106" s="269">
        <f t="shared" si="10"/>
        <v>5.9704221987245745E-2</v>
      </c>
      <c r="V106" s="269">
        <f t="shared" si="10"/>
        <v>5.7239493068198165E-2</v>
      </c>
      <c r="W106" s="269">
        <f t="shared" si="10"/>
        <v>5.3862744517397421E-2</v>
      </c>
      <c r="X106" s="269">
        <f t="shared" si="10"/>
        <v>6.2828497981351636E-2</v>
      </c>
      <c r="Y106" s="269">
        <f t="shared" si="10"/>
        <v>5.7118825630535872E-2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0.31498400997700576</v>
      </c>
      <c r="C107" s="269">
        <f t="shared" si="11"/>
        <v>0.29930557160714322</v>
      </c>
      <c r="D107" s="269">
        <f t="shared" si="11"/>
        <v>0.3172648920826151</v>
      </c>
      <c r="E107" s="269">
        <f t="shared" si="11"/>
        <v>0.2637166222347207</v>
      </c>
      <c r="F107" s="269">
        <f t="shared" si="11"/>
        <v>0.27749187395074115</v>
      </c>
      <c r="G107" s="269">
        <f t="shared" si="11"/>
        <v>0.27725802588793602</v>
      </c>
      <c r="H107" s="269">
        <f t="shared" si="11"/>
        <v>0.25454707211142702</v>
      </c>
      <c r="I107" s="269">
        <f t="shared" si="11"/>
        <v>0.27344131738770761</v>
      </c>
      <c r="J107" s="269">
        <f t="shared" si="11"/>
        <v>0.25454702116936651</v>
      </c>
      <c r="K107" s="269">
        <f t="shared" si="11"/>
        <v>0.27083802683878871</v>
      </c>
      <c r="L107" s="269">
        <f t="shared" si="11"/>
        <v>0.31305652903827003</v>
      </c>
      <c r="M107" s="269">
        <f t="shared" si="11"/>
        <v>0.29672392139550163</v>
      </c>
      <c r="N107" s="269">
        <f t="shared" si="11"/>
        <v>0.21335728595210662</v>
      </c>
      <c r="O107" s="269">
        <f t="shared" si="11"/>
        <v>0.23552980082968322</v>
      </c>
      <c r="P107" s="269">
        <f t="shared" si="11"/>
        <v>0.23551092537546958</v>
      </c>
      <c r="Q107" s="269">
        <f t="shared" si="11"/>
        <v>0.22674869126205036</v>
      </c>
      <c r="R107" s="269">
        <f t="shared" si="11"/>
        <v>0.22804631658489785</v>
      </c>
      <c r="S107" s="269">
        <f t="shared" si="11"/>
        <v>0.21534022365855576</v>
      </c>
      <c r="T107" s="269">
        <f t="shared" si="11"/>
        <v>0.23127994105168204</v>
      </c>
      <c r="U107" s="269">
        <f t="shared" si="11"/>
        <v>0.28250711998988487</v>
      </c>
      <c r="V107" s="269">
        <f t="shared" si="11"/>
        <v>0.2813747949176299</v>
      </c>
      <c r="W107" s="269">
        <f t="shared" si="11"/>
        <v>0.2601825635029722</v>
      </c>
      <c r="X107" s="269">
        <f t="shared" si="11"/>
        <v>0.29229392226226758</v>
      </c>
      <c r="Y107" s="269">
        <f t="shared" si="11"/>
        <v>0.25663650615649353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4.0801817855904268E-2</v>
      </c>
      <c r="C108" s="269">
        <f t="shared" si="12"/>
        <v>4.4709667492044296E-2</v>
      </c>
      <c r="D108" s="269">
        <f t="shared" si="12"/>
        <v>4.4134370169192298E-2</v>
      </c>
      <c r="E108" s="269">
        <f t="shared" si="12"/>
        <v>4.4727899657739718E-2</v>
      </c>
      <c r="F108" s="269">
        <f t="shared" si="12"/>
        <v>4.4741620195505025E-2</v>
      </c>
      <c r="G108" s="269">
        <f t="shared" si="12"/>
        <v>4.9409056671250021E-2</v>
      </c>
      <c r="H108" s="269">
        <f t="shared" si="12"/>
        <v>5.0483822039515194E-2</v>
      </c>
      <c r="I108" s="269">
        <f t="shared" si="12"/>
        <v>5.1036460724504185E-2</v>
      </c>
      <c r="J108" s="269">
        <f t="shared" si="12"/>
        <v>5.5008819488943955E-2</v>
      </c>
      <c r="K108" s="269">
        <f t="shared" si="12"/>
        <v>6.1453823849519321E-2</v>
      </c>
      <c r="L108" s="269">
        <f t="shared" si="12"/>
        <v>5.1081827212024707E-2</v>
      </c>
      <c r="M108" s="269">
        <f t="shared" si="12"/>
        <v>5.0516476839584296E-2</v>
      </c>
      <c r="N108" s="269">
        <f t="shared" si="12"/>
        <v>6.2436773986992558E-2</v>
      </c>
      <c r="O108" s="269">
        <f t="shared" si="12"/>
        <v>6.1157147920705188E-2</v>
      </c>
      <c r="P108" s="269">
        <f t="shared" si="12"/>
        <v>5.816463379289169E-2</v>
      </c>
      <c r="Q108" s="269">
        <f t="shared" si="12"/>
        <v>5.851440236549222E-2</v>
      </c>
      <c r="R108" s="269">
        <f t="shared" si="12"/>
        <v>5.7855892879454168E-2</v>
      </c>
      <c r="S108" s="269">
        <f t="shared" si="12"/>
        <v>6.3339244320783167E-2</v>
      </c>
      <c r="T108" s="269">
        <f t="shared" si="12"/>
        <v>5.4641692093783063E-2</v>
      </c>
      <c r="U108" s="269">
        <f t="shared" si="12"/>
        <v>3.0918175787607347E-2</v>
      </c>
      <c r="V108" s="269">
        <f t="shared" si="12"/>
        <v>2.7683041068982964E-2</v>
      </c>
      <c r="W108" s="269">
        <f t="shared" si="12"/>
        <v>2.3928447533550553E-2</v>
      </c>
      <c r="X108" s="269">
        <f t="shared" si="12"/>
        <v>2.7981358547485798E-2</v>
      </c>
      <c r="Y108" s="269">
        <f t="shared" si="12"/>
        <v>2.7537159749988428E-2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4.0801817855904268E-2</v>
      </c>
      <c r="C109" s="270">
        <f t="shared" si="13"/>
        <v>4.4709667492044296E-2</v>
      </c>
      <c r="D109" s="270">
        <f t="shared" si="13"/>
        <v>4.4134370169192298E-2</v>
      </c>
      <c r="E109" s="270">
        <f t="shared" si="13"/>
        <v>4.4727899657739718E-2</v>
      </c>
      <c r="F109" s="270">
        <f t="shared" si="13"/>
        <v>4.4741620195505025E-2</v>
      </c>
      <c r="G109" s="270">
        <f t="shared" si="13"/>
        <v>4.9409056671250021E-2</v>
      </c>
      <c r="H109" s="270">
        <f t="shared" si="13"/>
        <v>5.0483822039515194E-2</v>
      </c>
      <c r="I109" s="270">
        <f t="shared" si="13"/>
        <v>5.1036460724504185E-2</v>
      </c>
      <c r="J109" s="270">
        <f t="shared" si="13"/>
        <v>5.5008819488943955E-2</v>
      </c>
      <c r="K109" s="270">
        <f t="shared" si="13"/>
        <v>6.1453823849519321E-2</v>
      </c>
      <c r="L109" s="270">
        <f t="shared" si="13"/>
        <v>5.1081827212024707E-2</v>
      </c>
      <c r="M109" s="270">
        <f t="shared" si="13"/>
        <v>5.0516476839584296E-2</v>
      </c>
      <c r="N109" s="270">
        <f t="shared" si="13"/>
        <v>6.2436773986992558E-2</v>
      </c>
      <c r="O109" s="270">
        <f t="shared" si="13"/>
        <v>6.1157147920705188E-2</v>
      </c>
      <c r="P109" s="270">
        <f t="shared" si="13"/>
        <v>5.816463379289169E-2</v>
      </c>
      <c r="Q109" s="270">
        <f t="shared" si="13"/>
        <v>5.851440236549222E-2</v>
      </c>
      <c r="R109" s="270">
        <f t="shared" si="13"/>
        <v>5.7855892879454168E-2</v>
      </c>
      <c r="S109" s="270">
        <f t="shared" si="13"/>
        <v>6.3339244320783167E-2</v>
      </c>
      <c r="T109" s="270">
        <f t="shared" si="13"/>
        <v>5.4641692093783063E-2</v>
      </c>
      <c r="U109" s="270">
        <f t="shared" si="13"/>
        <v>3.0918175787607347E-2</v>
      </c>
      <c r="V109" s="270">
        <f t="shared" si="13"/>
        <v>2.7683041068982964E-2</v>
      </c>
      <c r="W109" s="270">
        <f t="shared" si="13"/>
        <v>2.3928447533550553E-2</v>
      </c>
      <c r="X109" s="270">
        <f t="shared" si="13"/>
        <v>2.7981358547485798E-2</v>
      </c>
      <c r="Y109" s="270">
        <f t="shared" si="13"/>
        <v>2.7537159749988428E-2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5.4630306901842014E-2</v>
      </c>
      <c r="C111" s="269">
        <f t="shared" si="15"/>
        <v>5.5419828644998372E-2</v>
      </c>
      <c r="D111" s="269">
        <f t="shared" si="15"/>
        <v>5.6068069287581047E-2</v>
      </c>
      <c r="E111" s="269">
        <f t="shared" si="15"/>
        <v>4.9885576029644177E-2</v>
      </c>
      <c r="F111" s="269">
        <f t="shared" si="15"/>
        <v>5.064603795237161E-2</v>
      </c>
      <c r="G111" s="269">
        <f t="shared" si="15"/>
        <v>5.4113095181256655E-2</v>
      </c>
      <c r="H111" s="269">
        <f t="shared" si="15"/>
        <v>5.297192938685083E-2</v>
      </c>
      <c r="I111" s="269">
        <f t="shared" si="15"/>
        <v>4.3231033587127592E-2</v>
      </c>
      <c r="J111" s="269">
        <f t="shared" si="15"/>
        <v>4.5946929807656967E-2</v>
      </c>
      <c r="K111" s="269">
        <f t="shared" si="15"/>
        <v>4.6606341404160957E-2</v>
      </c>
      <c r="L111" s="269">
        <f t="shared" si="15"/>
        <v>4.3676814659423885E-2</v>
      </c>
      <c r="M111" s="269">
        <f t="shared" si="15"/>
        <v>4.2727631126598019E-2</v>
      </c>
      <c r="N111" s="269">
        <f t="shared" si="15"/>
        <v>4.8085441512012675E-2</v>
      </c>
      <c r="O111" s="269">
        <f t="shared" si="15"/>
        <v>5.063603651490272E-2</v>
      </c>
      <c r="P111" s="269">
        <f t="shared" si="15"/>
        <v>4.1204005125321498E-2</v>
      </c>
      <c r="Q111" s="269">
        <f t="shared" si="15"/>
        <v>4.1593951998024146E-2</v>
      </c>
      <c r="R111" s="269">
        <f t="shared" si="15"/>
        <v>4.1457853468039048E-2</v>
      </c>
      <c r="S111" s="269">
        <f t="shared" si="15"/>
        <v>4.558180673387649E-2</v>
      </c>
      <c r="T111" s="269">
        <f t="shared" si="15"/>
        <v>4.0071967897628506E-2</v>
      </c>
      <c r="U111" s="269">
        <f t="shared" si="15"/>
        <v>2.5249801789364645E-2</v>
      </c>
      <c r="V111" s="269">
        <f t="shared" si="15"/>
        <v>2.3641339140175289E-2</v>
      </c>
      <c r="W111" s="269">
        <f t="shared" si="15"/>
        <v>2.063731532340524E-2</v>
      </c>
      <c r="X111" s="269">
        <f t="shared" si="15"/>
        <v>2.2593070280945631E-2</v>
      </c>
      <c r="Y111" s="269">
        <f t="shared" si="15"/>
        <v>2.144211734494951E-2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2.2612714500420752E-2</v>
      </c>
      <c r="C112" s="270">
        <f t="shared" si="16"/>
        <v>2.4821779378695782E-2</v>
      </c>
      <c r="D112" s="270">
        <f t="shared" si="16"/>
        <v>2.373441951858745E-2</v>
      </c>
      <c r="E112" s="270">
        <f t="shared" si="16"/>
        <v>2.473314920560853E-2</v>
      </c>
      <c r="F112" s="270">
        <f t="shared" si="16"/>
        <v>2.4468330410239814E-2</v>
      </c>
      <c r="G112" s="270">
        <f t="shared" si="16"/>
        <v>2.7609926661912053E-2</v>
      </c>
      <c r="H112" s="270">
        <f t="shared" si="16"/>
        <v>2.8212696344981511E-2</v>
      </c>
      <c r="I112" s="270">
        <f t="shared" si="16"/>
        <v>2.8852811741294903E-2</v>
      </c>
      <c r="J112" s="270">
        <f t="shared" si="16"/>
        <v>3.1543638858428209E-2</v>
      </c>
      <c r="K112" s="270">
        <f t="shared" si="16"/>
        <v>3.530225250355689E-2</v>
      </c>
      <c r="L112" s="270">
        <f t="shared" si="16"/>
        <v>2.9111390409739427E-2</v>
      </c>
      <c r="M112" s="270">
        <f t="shared" si="16"/>
        <v>2.8828335861381782E-2</v>
      </c>
      <c r="N112" s="270">
        <f t="shared" si="16"/>
        <v>3.6308093947971756E-2</v>
      </c>
      <c r="O112" s="270">
        <f t="shared" si="16"/>
        <v>3.569599721645185E-2</v>
      </c>
      <c r="P112" s="270">
        <f t="shared" si="16"/>
        <v>3.3959028329584161E-2</v>
      </c>
      <c r="Q112" s="270">
        <f t="shared" si="16"/>
        <v>3.4265285608061691E-2</v>
      </c>
      <c r="R112" s="270">
        <f t="shared" si="16"/>
        <v>3.4071068276764989E-2</v>
      </c>
      <c r="S112" s="270">
        <f t="shared" si="16"/>
        <v>3.7367494954867971E-2</v>
      </c>
      <c r="T112" s="270">
        <f t="shared" si="16"/>
        <v>3.2236304293417582E-2</v>
      </c>
      <c r="U112" s="270">
        <f t="shared" si="16"/>
        <v>1.8240425665736026E-2</v>
      </c>
      <c r="V112" s="270">
        <f t="shared" si="16"/>
        <v>1.6331832003578167E-2</v>
      </c>
      <c r="W112" s="270">
        <f t="shared" si="16"/>
        <v>1.4116779448130891E-2</v>
      </c>
      <c r="X112" s="270">
        <f t="shared" si="16"/>
        <v>1.6507826791524287E-2</v>
      </c>
      <c r="Y112" s="270">
        <f t="shared" si="16"/>
        <v>1.6245768149959556E-2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3.2017592401421269E-2</v>
      </c>
      <c r="C113" s="270">
        <f t="shared" si="17"/>
        <v>3.0598049266302593E-2</v>
      </c>
      <c r="D113" s="270">
        <f t="shared" si="17"/>
        <v>3.2333649768993597E-2</v>
      </c>
      <c r="E113" s="270">
        <f t="shared" si="17"/>
        <v>2.5152426824035644E-2</v>
      </c>
      <c r="F113" s="270">
        <f t="shared" si="17"/>
        <v>2.6177707542131789E-2</v>
      </c>
      <c r="G113" s="270">
        <f t="shared" si="17"/>
        <v>2.6503168519344599E-2</v>
      </c>
      <c r="H113" s="270">
        <f t="shared" si="17"/>
        <v>2.4759233041869319E-2</v>
      </c>
      <c r="I113" s="270">
        <f t="shared" si="17"/>
        <v>1.4378221845832683E-2</v>
      </c>
      <c r="J113" s="270">
        <f t="shared" si="17"/>
        <v>1.4403290949228761E-2</v>
      </c>
      <c r="K113" s="270">
        <f t="shared" si="17"/>
        <v>1.1304088900604069E-2</v>
      </c>
      <c r="L113" s="270">
        <f t="shared" si="17"/>
        <v>1.4565424249684454E-2</v>
      </c>
      <c r="M113" s="270">
        <f t="shared" si="17"/>
        <v>1.389929526521624E-2</v>
      </c>
      <c r="N113" s="270">
        <f t="shared" si="17"/>
        <v>1.1777347564040922E-2</v>
      </c>
      <c r="O113" s="270">
        <f t="shared" si="17"/>
        <v>1.4940039298450872E-2</v>
      </c>
      <c r="P113" s="270">
        <f t="shared" si="17"/>
        <v>7.2449767957373365E-3</v>
      </c>
      <c r="Q113" s="270">
        <f t="shared" si="17"/>
        <v>7.3286663899624601E-3</v>
      </c>
      <c r="R113" s="270">
        <f t="shared" si="17"/>
        <v>7.3867851912740555E-3</v>
      </c>
      <c r="S113" s="270">
        <f t="shared" si="17"/>
        <v>8.2143117790085193E-3</v>
      </c>
      <c r="T113" s="270">
        <f t="shared" si="17"/>
        <v>7.835663604210924E-3</v>
      </c>
      <c r="U113" s="270">
        <f t="shared" si="17"/>
        <v>7.0093761236286189E-3</v>
      </c>
      <c r="V113" s="270">
        <f t="shared" si="17"/>
        <v>7.3095071365971206E-3</v>
      </c>
      <c r="W113" s="270">
        <f t="shared" si="17"/>
        <v>6.5205358752743496E-3</v>
      </c>
      <c r="X113" s="270">
        <f t="shared" si="17"/>
        <v>6.0852434894213452E-3</v>
      </c>
      <c r="Y113" s="270">
        <f t="shared" si="17"/>
        <v>5.1963491949899524E-3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0.48900773062947789</v>
      </c>
      <c r="C115" s="281">
        <f t="shared" si="19"/>
        <v>0.51662521691236285</v>
      </c>
      <c r="D115" s="281">
        <f t="shared" si="19"/>
        <v>0.48461405373328081</v>
      </c>
      <c r="E115" s="281">
        <f t="shared" si="19"/>
        <v>0.58336694279380563</v>
      </c>
      <c r="F115" s="281">
        <f t="shared" si="19"/>
        <v>0.56469562358037306</v>
      </c>
      <c r="G115" s="281">
        <f t="shared" si="19"/>
        <v>0.55977126776014285</v>
      </c>
      <c r="H115" s="281">
        <f t="shared" si="19"/>
        <v>0.59474560311108871</v>
      </c>
      <c r="I115" s="281">
        <f t="shared" si="19"/>
        <v>0.57938910161840351</v>
      </c>
      <c r="J115" s="281">
        <f t="shared" si="19"/>
        <v>0.60094254956993232</v>
      </c>
      <c r="K115" s="281">
        <f t="shared" si="19"/>
        <v>0.58092294478488837</v>
      </c>
      <c r="L115" s="281">
        <f t="shared" si="19"/>
        <v>0.5143614896177563</v>
      </c>
      <c r="M115" s="281">
        <f t="shared" si="19"/>
        <v>0.5545183777516669</v>
      </c>
      <c r="N115" s="281">
        <f t="shared" si="19"/>
        <v>0.63819096304042877</v>
      </c>
      <c r="O115" s="281">
        <f t="shared" si="19"/>
        <v>0.61853319139117846</v>
      </c>
      <c r="P115" s="281">
        <f t="shared" si="19"/>
        <v>0.63003338509716977</v>
      </c>
      <c r="Q115" s="281">
        <f t="shared" si="19"/>
        <v>0.64209858786443397</v>
      </c>
      <c r="R115" s="281">
        <f t="shared" si="19"/>
        <v>0.64151869188869448</v>
      </c>
      <c r="S115" s="281">
        <f t="shared" si="19"/>
        <v>0.65077303480316384</v>
      </c>
      <c r="T115" s="281">
        <f t="shared" si="19"/>
        <v>0.63924932272618118</v>
      </c>
      <c r="U115" s="281">
        <f t="shared" si="19"/>
        <v>0.60130523628284926</v>
      </c>
      <c r="V115" s="281">
        <f t="shared" si="19"/>
        <v>0.60978379873983413</v>
      </c>
      <c r="W115" s="281">
        <f t="shared" si="19"/>
        <v>0.64114841132633194</v>
      </c>
      <c r="X115" s="281">
        <f t="shared" si="19"/>
        <v>0.59401594245550038</v>
      </c>
      <c r="Y115" s="281">
        <f t="shared" si="19"/>
        <v>0.6369876048048223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0.99999999999999989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1</v>
      </c>
      <c r="H117" s="232">
        <f t="shared" si="20"/>
        <v>1</v>
      </c>
      <c r="I117" s="232">
        <f t="shared" si="20"/>
        <v>1</v>
      </c>
      <c r="J117" s="232">
        <f t="shared" si="20"/>
        <v>1</v>
      </c>
      <c r="K117" s="232">
        <f t="shared" si="20"/>
        <v>1.0000000000000002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0.99999999999999989</v>
      </c>
      <c r="S117" s="232">
        <f t="shared" si="20"/>
        <v>0.99999999999999989</v>
      </c>
      <c r="T117" s="232">
        <f t="shared" si="20"/>
        <v>0.99999999999999978</v>
      </c>
      <c r="U117" s="232">
        <f t="shared" si="20"/>
        <v>1</v>
      </c>
      <c r="V117" s="232">
        <f t="shared" si="20"/>
        <v>1</v>
      </c>
      <c r="W117" s="232">
        <f t="shared" si="20"/>
        <v>0.99999999999999978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6.142366258519962E-4</v>
      </c>
      <c r="C122" s="268">
        <f t="shared" si="25"/>
        <v>5.8816677279138415E-4</v>
      </c>
      <c r="D122" s="268">
        <f t="shared" si="25"/>
        <v>5.5655405915696677E-4</v>
      </c>
      <c r="E122" s="268">
        <f t="shared" si="25"/>
        <v>5.7109215464642949E-4</v>
      </c>
      <c r="F122" s="268">
        <f t="shared" si="25"/>
        <v>4.9968860323369106E-4</v>
      </c>
      <c r="G122" s="268">
        <f t="shared" si="25"/>
        <v>4.7484151178609749E-4</v>
      </c>
      <c r="H122" s="268">
        <f t="shared" si="25"/>
        <v>4.5209289040801286E-4</v>
      </c>
      <c r="I122" s="268">
        <f t="shared" si="25"/>
        <v>4.7952924695870248E-4</v>
      </c>
      <c r="J122" s="268">
        <f t="shared" si="25"/>
        <v>4.8914758680165739E-4</v>
      </c>
      <c r="K122" s="268">
        <f t="shared" si="25"/>
        <v>4.5143565399605428E-4</v>
      </c>
      <c r="L122" s="268">
        <f t="shared" si="25"/>
        <v>5.6313218112408918E-4</v>
      </c>
      <c r="M122" s="268">
        <f t="shared" si="25"/>
        <v>4.5349746089723192E-4</v>
      </c>
      <c r="N122" s="268">
        <f t="shared" si="25"/>
        <v>4.1397542751039435E-4</v>
      </c>
      <c r="O122" s="268">
        <f t="shared" si="25"/>
        <v>3.3949010131986479E-4</v>
      </c>
      <c r="P122" s="268">
        <f t="shared" si="25"/>
        <v>3.489926610372653E-4</v>
      </c>
      <c r="Q122" s="268">
        <f t="shared" si="25"/>
        <v>3.2109987289018557E-4</v>
      </c>
      <c r="R122" s="268">
        <f t="shared" si="25"/>
        <v>2.9960988460061362E-4</v>
      </c>
      <c r="S122" s="268">
        <f t="shared" si="25"/>
        <v>2.9675273885321917E-4</v>
      </c>
      <c r="T122" s="268">
        <f t="shared" si="25"/>
        <v>3.7120638053798942E-4</v>
      </c>
      <c r="U122" s="268">
        <f t="shared" si="25"/>
        <v>1.2266262112758945E-3</v>
      </c>
      <c r="V122" s="268">
        <f t="shared" si="25"/>
        <v>1.1085017990625423E-3</v>
      </c>
      <c r="W122" s="268">
        <f t="shared" si="25"/>
        <v>1.0208582829263741E-3</v>
      </c>
      <c r="X122" s="268">
        <f t="shared" si="25"/>
        <v>1.1493464643114689E-3</v>
      </c>
      <c r="Y122" s="268">
        <f t="shared" si="25"/>
        <v>1.1731364899483885E-3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0.37491121397726646</v>
      </c>
      <c r="C123" s="269">
        <f t="shared" si="26"/>
        <v>0.34026457941703259</v>
      </c>
      <c r="D123" s="269">
        <f t="shared" si="26"/>
        <v>0.36308907532617379</v>
      </c>
      <c r="E123" s="269">
        <f t="shared" si="26"/>
        <v>0.28590173779918432</v>
      </c>
      <c r="F123" s="269">
        <f t="shared" si="26"/>
        <v>0.29935125480096758</v>
      </c>
      <c r="G123" s="269">
        <f t="shared" si="26"/>
        <v>0.28714548512989163</v>
      </c>
      <c r="H123" s="269">
        <f t="shared" si="26"/>
        <v>0.25342606253466426</v>
      </c>
      <c r="I123" s="269">
        <f t="shared" si="26"/>
        <v>0.28686082129864454</v>
      </c>
      <c r="J123" s="269">
        <f t="shared" si="26"/>
        <v>0.25065192434423211</v>
      </c>
      <c r="K123" s="269">
        <f t="shared" si="26"/>
        <v>0.23840302034404798</v>
      </c>
      <c r="L123" s="269">
        <f t="shared" si="26"/>
        <v>0.34147252211660889</v>
      </c>
      <c r="M123" s="269">
        <f t="shared" si="26"/>
        <v>0.30407521925688774</v>
      </c>
      <c r="N123" s="269">
        <f t="shared" si="26"/>
        <v>0.2310525737587662</v>
      </c>
      <c r="O123" s="269">
        <f t="shared" si="26"/>
        <v>0.2446156655499955</v>
      </c>
      <c r="P123" s="269">
        <f t="shared" si="26"/>
        <v>0.2585881029075231</v>
      </c>
      <c r="Q123" s="269">
        <f t="shared" si="26"/>
        <v>0.2479915864062249</v>
      </c>
      <c r="R123" s="269">
        <f t="shared" si="26"/>
        <v>0.24977738715807501</v>
      </c>
      <c r="S123" s="269">
        <f t="shared" si="26"/>
        <v>0.22777958751469135</v>
      </c>
      <c r="T123" s="269">
        <f t="shared" si="26"/>
        <v>0.25817704407552866</v>
      </c>
      <c r="U123" s="269">
        <f t="shared" si="26"/>
        <v>0.3682595058667969</v>
      </c>
      <c r="V123" s="269">
        <f t="shared" si="26"/>
        <v>0.37597079724533811</v>
      </c>
      <c r="W123" s="269">
        <f t="shared" si="26"/>
        <v>0.3744672792376606</v>
      </c>
      <c r="X123" s="269">
        <f t="shared" si="26"/>
        <v>0.39040686998437579</v>
      </c>
      <c r="Y123" s="269">
        <f t="shared" si="26"/>
        <v>0.35794590451406039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0.27567062284571558</v>
      </c>
      <c r="C125" s="269">
        <f t="shared" si="28"/>
        <v>0.29465496006205222</v>
      </c>
      <c r="D125" s="269">
        <f t="shared" si="28"/>
        <v>0.28892581881887591</v>
      </c>
      <c r="E125" s="269">
        <f t="shared" si="28"/>
        <v>0.31933301098780237</v>
      </c>
      <c r="F125" s="269">
        <f t="shared" si="28"/>
        <v>0.31545131294212064</v>
      </c>
      <c r="G125" s="269">
        <f t="shared" si="28"/>
        <v>0.33204519460583293</v>
      </c>
      <c r="H125" s="269">
        <f t="shared" si="28"/>
        <v>0.34619414452166319</v>
      </c>
      <c r="I125" s="269">
        <f t="shared" si="28"/>
        <v>0.34603528518569193</v>
      </c>
      <c r="J125" s="269">
        <f t="shared" si="28"/>
        <v>0.36924282070222064</v>
      </c>
      <c r="K125" s="269">
        <f t="shared" si="28"/>
        <v>0.3939624281486408</v>
      </c>
      <c r="L125" s="269">
        <f t="shared" si="28"/>
        <v>0.33121619401645064</v>
      </c>
      <c r="M125" s="269">
        <f t="shared" si="28"/>
        <v>0.33904665672030404</v>
      </c>
      <c r="N125" s="269">
        <f t="shared" si="28"/>
        <v>0.3800446212713226</v>
      </c>
      <c r="O125" s="269">
        <f t="shared" si="28"/>
        <v>0.36280639828765981</v>
      </c>
      <c r="P125" s="269">
        <f t="shared" si="28"/>
        <v>0.35911326948346994</v>
      </c>
      <c r="Q125" s="269">
        <f t="shared" si="28"/>
        <v>0.36066380723811992</v>
      </c>
      <c r="R125" s="269">
        <f t="shared" si="28"/>
        <v>0.35861848324423018</v>
      </c>
      <c r="S125" s="269">
        <f t="shared" si="28"/>
        <v>0.37812167538867669</v>
      </c>
      <c r="T125" s="269">
        <f t="shared" si="28"/>
        <v>0.34837386586041241</v>
      </c>
      <c r="U125" s="269">
        <f t="shared" si="28"/>
        <v>0.23274206880438464</v>
      </c>
      <c r="V125" s="269">
        <f t="shared" si="28"/>
        <v>0.21404581962564126</v>
      </c>
      <c r="W125" s="269">
        <f t="shared" si="28"/>
        <v>0.19660929536033017</v>
      </c>
      <c r="X125" s="269">
        <f t="shared" si="28"/>
        <v>0.21676731426569212</v>
      </c>
      <c r="Y125" s="269">
        <f t="shared" si="28"/>
        <v>0.22512728145446423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0.27567062284571558</v>
      </c>
      <c r="C126" s="270">
        <f t="shared" si="29"/>
        <v>0.29465496006205222</v>
      </c>
      <c r="D126" s="270">
        <f t="shared" si="29"/>
        <v>0.28892581881887591</v>
      </c>
      <c r="E126" s="270">
        <f t="shared" si="29"/>
        <v>0.31933301098780237</v>
      </c>
      <c r="F126" s="270">
        <f t="shared" si="29"/>
        <v>0.31545131294212064</v>
      </c>
      <c r="G126" s="270">
        <f t="shared" si="29"/>
        <v>0.33204519460583293</v>
      </c>
      <c r="H126" s="270">
        <f t="shared" si="29"/>
        <v>0.34619414452166319</v>
      </c>
      <c r="I126" s="270">
        <f t="shared" si="29"/>
        <v>0.34603528518569193</v>
      </c>
      <c r="J126" s="270">
        <f t="shared" si="29"/>
        <v>0.36924282070222064</v>
      </c>
      <c r="K126" s="270">
        <f t="shared" si="29"/>
        <v>0.3939624281486408</v>
      </c>
      <c r="L126" s="270">
        <f t="shared" si="29"/>
        <v>0.33121619401645064</v>
      </c>
      <c r="M126" s="270">
        <f t="shared" si="29"/>
        <v>0.33904665672030404</v>
      </c>
      <c r="N126" s="270">
        <f t="shared" si="29"/>
        <v>0.3800446212713226</v>
      </c>
      <c r="O126" s="270">
        <f t="shared" si="29"/>
        <v>0.36280639828765981</v>
      </c>
      <c r="P126" s="270">
        <f t="shared" si="29"/>
        <v>0.35911326948346994</v>
      </c>
      <c r="Q126" s="270">
        <f t="shared" si="29"/>
        <v>0.36066380723811992</v>
      </c>
      <c r="R126" s="270">
        <f t="shared" si="29"/>
        <v>0.35861848324423018</v>
      </c>
      <c r="S126" s="270">
        <f t="shared" si="29"/>
        <v>0.37812167538867669</v>
      </c>
      <c r="T126" s="270">
        <f t="shared" si="29"/>
        <v>0.34837386586041241</v>
      </c>
      <c r="U126" s="270">
        <f t="shared" si="29"/>
        <v>0.23274206880438464</v>
      </c>
      <c r="V126" s="270">
        <f t="shared" si="29"/>
        <v>0.21404581962564126</v>
      </c>
      <c r="W126" s="270">
        <f t="shared" si="29"/>
        <v>0.19660929536033017</v>
      </c>
      <c r="X126" s="270">
        <f t="shared" si="29"/>
        <v>0.21676731426569212</v>
      </c>
      <c r="Y126" s="270">
        <f t="shared" si="29"/>
        <v>0.22512728145446423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0.15679177313143183</v>
      </c>
      <c r="C128" s="269">
        <f t="shared" si="31"/>
        <v>0.15515156166245561</v>
      </c>
      <c r="D128" s="269">
        <f t="shared" si="31"/>
        <v>0.15592066463008927</v>
      </c>
      <c r="E128" s="269">
        <f t="shared" si="31"/>
        <v>0.15129304329235949</v>
      </c>
      <c r="F128" s="269">
        <f t="shared" si="31"/>
        <v>0.15168574365788975</v>
      </c>
      <c r="G128" s="269">
        <f t="shared" si="31"/>
        <v>0.15447978958358202</v>
      </c>
      <c r="H128" s="269">
        <f t="shared" si="31"/>
        <v>0.15430924231931314</v>
      </c>
      <c r="I128" s="269">
        <f t="shared" si="31"/>
        <v>0.12451283230440977</v>
      </c>
      <c r="J128" s="269">
        <f t="shared" si="31"/>
        <v>0.13101314994249319</v>
      </c>
      <c r="K128" s="269">
        <f t="shared" si="31"/>
        <v>0.12691985374035766</v>
      </c>
      <c r="L128" s="269">
        <f t="shared" si="31"/>
        <v>0.12030252785642653</v>
      </c>
      <c r="M128" s="269">
        <f t="shared" si="31"/>
        <v>0.12181867862056672</v>
      </c>
      <c r="N128" s="269">
        <f t="shared" si="31"/>
        <v>0.12433299613726664</v>
      </c>
      <c r="O128" s="269">
        <f t="shared" si="31"/>
        <v>0.12760452480512061</v>
      </c>
      <c r="P128" s="269">
        <f t="shared" si="31"/>
        <v>0.10806636508850717</v>
      </c>
      <c r="Q128" s="269">
        <f t="shared" si="31"/>
        <v>0.10890520375823252</v>
      </c>
      <c r="R128" s="269">
        <f t="shared" si="31"/>
        <v>0.1091617621644615</v>
      </c>
      <c r="S128" s="269">
        <f t="shared" si="31"/>
        <v>0.11559229535421842</v>
      </c>
      <c r="T128" s="269">
        <f t="shared" si="31"/>
        <v>0.10852773903200121</v>
      </c>
      <c r="U128" s="269">
        <f t="shared" si="31"/>
        <v>8.0741657036954906E-2</v>
      </c>
      <c r="V128" s="269">
        <f t="shared" si="31"/>
        <v>7.7650397438904672E-2</v>
      </c>
      <c r="W128" s="269">
        <f t="shared" si="31"/>
        <v>7.2031321155713229E-2</v>
      </c>
      <c r="X128" s="269">
        <f t="shared" si="31"/>
        <v>7.4349646857308813E-2</v>
      </c>
      <c r="Y128" s="269">
        <f t="shared" si="31"/>
        <v>7.4465533944132759E-2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6.4899646421650636E-2</v>
      </c>
      <c r="C129" s="270">
        <f t="shared" si="32"/>
        <v>6.9490251558061253E-2</v>
      </c>
      <c r="D129" s="270">
        <f t="shared" si="32"/>
        <v>6.6003458170927426E-2</v>
      </c>
      <c r="E129" s="270">
        <f t="shared" si="32"/>
        <v>7.5010728778532765E-2</v>
      </c>
      <c r="F129" s="270">
        <f t="shared" si="32"/>
        <v>7.3283065060973554E-2</v>
      </c>
      <c r="G129" s="270">
        <f t="shared" si="32"/>
        <v>7.8819658104266874E-2</v>
      </c>
      <c r="H129" s="270">
        <f t="shared" si="32"/>
        <v>8.2184656046521337E-2</v>
      </c>
      <c r="I129" s="270">
        <f t="shared" si="32"/>
        <v>8.3101073737091205E-2</v>
      </c>
      <c r="J129" s="270">
        <f t="shared" si="32"/>
        <v>8.9943582842012065E-2</v>
      </c>
      <c r="K129" s="270">
        <f t="shared" si="32"/>
        <v>9.6136203560844083E-2</v>
      </c>
      <c r="L129" s="270">
        <f t="shared" si="32"/>
        <v>8.0183820249156865E-2</v>
      </c>
      <c r="M129" s="270">
        <f t="shared" si="32"/>
        <v>8.219107141835684E-2</v>
      </c>
      <c r="N129" s="270">
        <f t="shared" si="32"/>
        <v>9.3880683272023757E-2</v>
      </c>
      <c r="O129" s="270">
        <f t="shared" si="32"/>
        <v>8.9955120419222948E-2</v>
      </c>
      <c r="P129" s="270">
        <f t="shared" si="32"/>
        <v>8.9064855281763458E-2</v>
      </c>
      <c r="Q129" s="270">
        <f t="shared" si="32"/>
        <v>8.9716598969899697E-2</v>
      </c>
      <c r="R129" s="270">
        <f t="shared" si="32"/>
        <v>8.9711780538387562E-2</v>
      </c>
      <c r="S129" s="270">
        <f t="shared" si="32"/>
        <v>9.4761371322742718E-2</v>
      </c>
      <c r="T129" s="270">
        <f t="shared" si="32"/>
        <v>8.7306249312483833E-2</v>
      </c>
      <c r="U129" s="270">
        <f t="shared" si="32"/>
        <v>5.832767344459959E-2</v>
      </c>
      <c r="V129" s="270">
        <f t="shared" si="32"/>
        <v>5.3642191690748027E-2</v>
      </c>
      <c r="W129" s="270">
        <f t="shared" si="32"/>
        <v>4.9272410591093475E-2</v>
      </c>
      <c r="X129" s="270">
        <f t="shared" si="32"/>
        <v>5.4324227609142857E-2</v>
      </c>
      <c r="Y129" s="270">
        <f t="shared" si="32"/>
        <v>5.6419325580468818E-2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9.1892126709781224E-2</v>
      </c>
      <c r="C130" s="270">
        <f t="shared" si="33"/>
        <v>8.5661310104394359E-2</v>
      </c>
      <c r="D130" s="270">
        <f t="shared" si="33"/>
        <v>8.9917206459161833E-2</v>
      </c>
      <c r="E130" s="270">
        <f t="shared" si="33"/>
        <v>7.6282314513826721E-2</v>
      </c>
      <c r="F130" s="270">
        <f t="shared" si="33"/>
        <v>7.8402678596916214E-2</v>
      </c>
      <c r="G130" s="270">
        <f t="shared" si="33"/>
        <v>7.5660131479315135E-2</v>
      </c>
      <c r="H130" s="270">
        <f t="shared" si="33"/>
        <v>7.2124586272791821E-2</v>
      </c>
      <c r="I130" s="270">
        <f t="shared" si="33"/>
        <v>4.141175856731856E-2</v>
      </c>
      <c r="J130" s="270">
        <f t="shared" si="33"/>
        <v>4.1069567100481118E-2</v>
      </c>
      <c r="K130" s="270">
        <f t="shared" si="33"/>
        <v>3.0783650179513584E-2</v>
      </c>
      <c r="L130" s="270">
        <f t="shared" si="33"/>
        <v>4.0118707607269655E-2</v>
      </c>
      <c r="M130" s="270">
        <f t="shared" si="33"/>
        <v>3.9627607202209876E-2</v>
      </c>
      <c r="N130" s="270">
        <f t="shared" si="33"/>
        <v>3.045231286524289E-2</v>
      </c>
      <c r="O130" s="270">
        <f t="shared" si="33"/>
        <v>3.7649404385897645E-2</v>
      </c>
      <c r="P130" s="270">
        <f t="shared" si="33"/>
        <v>1.9001509806743713E-2</v>
      </c>
      <c r="Q130" s="270">
        <f t="shared" si="33"/>
        <v>1.9188604788332838E-2</v>
      </c>
      <c r="R130" s="270">
        <f t="shared" si="33"/>
        <v>1.9449981626073944E-2</v>
      </c>
      <c r="S130" s="270">
        <f t="shared" si="33"/>
        <v>2.0830924031475691E-2</v>
      </c>
      <c r="T130" s="270">
        <f t="shared" si="33"/>
        <v>2.1221489719517372E-2</v>
      </c>
      <c r="U130" s="270">
        <f t="shared" si="33"/>
        <v>2.2413983592355306E-2</v>
      </c>
      <c r="V130" s="270">
        <f t="shared" si="33"/>
        <v>2.4008205748156639E-2</v>
      </c>
      <c r="W130" s="270">
        <f t="shared" si="33"/>
        <v>2.2758910564619751E-2</v>
      </c>
      <c r="X130" s="270">
        <f t="shared" si="33"/>
        <v>2.0025419248165952E-2</v>
      </c>
      <c r="Y130" s="270">
        <f t="shared" si="33"/>
        <v>1.8046208363663944E-2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0.19201215341973416</v>
      </c>
      <c r="C132" s="281">
        <f t="shared" si="35"/>
        <v>0.20934073208566803</v>
      </c>
      <c r="D132" s="281">
        <f t="shared" si="35"/>
        <v>0.19150788716570419</v>
      </c>
      <c r="E132" s="281">
        <f t="shared" si="35"/>
        <v>0.24290111576600754</v>
      </c>
      <c r="F132" s="281">
        <f t="shared" si="35"/>
        <v>0.23301199999578848</v>
      </c>
      <c r="G132" s="281">
        <f t="shared" si="35"/>
        <v>0.22585468916890733</v>
      </c>
      <c r="H132" s="281">
        <f t="shared" si="35"/>
        <v>0.24561845773395127</v>
      </c>
      <c r="I132" s="281">
        <f t="shared" si="35"/>
        <v>0.24211153196429497</v>
      </c>
      <c r="J132" s="281">
        <f t="shared" si="35"/>
        <v>0.2486029574242524</v>
      </c>
      <c r="K132" s="281">
        <f t="shared" si="35"/>
        <v>0.24026326211295759</v>
      </c>
      <c r="L132" s="281">
        <f t="shared" si="35"/>
        <v>0.20644562382938997</v>
      </c>
      <c r="M132" s="281">
        <f t="shared" si="35"/>
        <v>0.23460594794134421</v>
      </c>
      <c r="N132" s="281">
        <f t="shared" si="35"/>
        <v>0.26415583340513427</v>
      </c>
      <c r="O132" s="281">
        <f t="shared" si="35"/>
        <v>0.26463392125590424</v>
      </c>
      <c r="P132" s="281">
        <f t="shared" si="35"/>
        <v>0.27388326985946265</v>
      </c>
      <c r="Q132" s="281">
        <f t="shared" si="35"/>
        <v>0.28211830272453253</v>
      </c>
      <c r="R132" s="281">
        <f t="shared" si="35"/>
        <v>0.28214275754863261</v>
      </c>
      <c r="S132" s="281">
        <f t="shared" si="35"/>
        <v>0.27820968900356025</v>
      </c>
      <c r="T132" s="281">
        <f t="shared" si="35"/>
        <v>0.28455014465151957</v>
      </c>
      <c r="U132" s="281">
        <f t="shared" si="35"/>
        <v>0.31703014208058761</v>
      </c>
      <c r="V132" s="281">
        <f t="shared" si="35"/>
        <v>0.33122448389105341</v>
      </c>
      <c r="W132" s="281">
        <f t="shared" si="35"/>
        <v>0.35587124596336955</v>
      </c>
      <c r="X132" s="281">
        <f t="shared" si="35"/>
        <v>0.31732682242831184</v>
      </c>
      <c r="Y132" s="281">
        <f t="shared" si="35"/>
        <v>0.34128814359739429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3.107258908300393</v>
      </c>
      <c r="C136" s="272">
        <f>IF(C$5=0,0,(C$5-C$52)/ISI_fec!C$5)</f>
        <v>2.7352526333489799</v>
      </c>
      <c r="D136" s="272">
        <f>IF(D$5=0,0,(D$5-D$52)/ISI_fec!D$5)</f>
        <v>2.9692030004088967</v>
      </c>
      <c r="E136" s="272">
        <f>IF(E$5=0,0,(E$5-E$52)/ISI_fec!E$5)</f>
        <v>2.4413217390381683</v>
      </c>
      <c r="F136" s="272">
        <f>IF(F$5=0,0,(F$5-F$52)/ISI_fec!F$5)</f>
        <v>2.5077438408258548</v>
      </c>
      <c r="G136" s="272">
        <f>IF(G$5=0,0,(G$5-G$52)/ISI_fec!G$5)</f>
        <v>2.4766254763037789</v>
      </c>
      <c r="H136" s="272">
        <f>IF(H$5=0,0,(H$5-H$52)/ISI_fec!H$5)</f>
        <v>2.2669434126332275</v>
      </c>
      <c r="I136" s="272">
        <f>IF(I$5=0,0,(I$5-I$52)/ISI_fec!I$5)</f>
        <v>2.1856027120691675</v>
      </c>
      <c r="J136" s="272">
        <f>IF(J$5=0,0,(J$5-J$52)/ISI_fec!J$5)</f>
        <v>2.0945741240980746</v>
      </c>
      <c r="K136" s="272">
        <f>IF(K$5=0,0,(K$5-K$52)/ISI_fec!K$5)</f>
        <v>1.931462073302656</v>
      </c>
      <c r="L136" s="272">
        <f>IF(L$5=0,0,(L$5-L$52)/ISI_fec!L$5)</f>
        <v>2.4815733531897561</v>
      </c>
      <c r="M136" s="272">
        <f>IF(M$5=0,0,(M$5-M$52)/ISI_fec!M$5)</f>
        <v>2.1497991218740582</v>
      </c>
      <c r="N136" s="272">
        <f>IF(N$5=0,0,(N$5-N$52)/ISI_fec!N$5)</f>
        <v>1.6420352108783911</v>
      </c>
      <c r="O136" s="272">
        <f>IF(O$5=0,0,(O$5-O$52)/ISI_fec!O$5)</f>
        <v>1.5582963784718709</v>
      </c>
      <c r="P136" s="272">
        <f>IF(P$5=0,0,(P$5-P$52)/ISI_fec!P$5)</f>
        <v>1.4870540138827881</v>
      </c>
      <c r="Q136" s="272">
        <f>IF(Q$5=0,0,(Q$5-Q$52)/ISI_fec!Q$5)</f>
        <v>1.3929888601490328</v>
      </c>
      <c r="R136" s="272">
        <f>IF(R$5=0,0,(R$5-R$52)/ISI_fec!R$5)</f>
        <v>1.4169785878675412</v>
      </c>
      <c r="S136" s="272">
        <f>IF(S$5=0,0,(S$5-S$52)/ISI_fec!S$5)</f>
        <v>1.4110354349491072</v>
      </c>
      <c r="T136" s="272">
        <f>IF(T$5=0,0,(T$5-T$52)/ISI_fec!T$5)</f>
        <v>1.4730965560238163</v>
      </c>
      <c r="U136" s="272">
        <f>IF(U$5=0,0,(U$5-U$52)/ISI_fec!U$5)</f>
        <v>1.454479380946297</v>
      </c>
      <c r="V136" s="272">
        <f>IF(V$5=0,0,(V$5-V$52)/ISI_fec!V$5)</f>
        <v>1.4391386705995399</v>
      </c>
      <c r="W136" s="272">
        <f>IF(W$5=0,0,(W$5-W$52)/ISI_fec!W$5)</f>
        <v>1.4339503109598952</v>
      </c>
      <c r="X136" s="272">
        <f>IF(X$5=0,0,(X$5-X$52)/ISI_fec!X$5)</f>
        <v>1.4626898559725916</v>
      </c>
      <c r="Y136" s="272">
        <f>IF(Y$5=0,0,(Y$5-Y$52)/ISI_fec!Y$5)</f>
        <v>1.447923722992297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0.52089524058325076</v>
      </c>
      <c r="C141" s="275">
        <f>IF(C$10=0,0,C$10/ISI_fec!C$10)</f>
        <v>0.4486258123107621</v>
      </c>
      <c r="D141" s="275">
        <f>IF(D$10=0,0,D$10/ISI_fec!D$10)</f>
        <v>0.45099913970267808</v>
      </c>
      <c r="E141" s="275">
        <f>IF(E$10=0,0,E$10/ISI_fec!E$10)</f>
        <v>0.42074215090229122</v>
      </c>
      <c r="F141" s="275">
        <f>IF(F$10=0,0,F$10/ISI_fec!F$10)</f>
        <v>0.37251040577481265</v>
      </c>
      <c r="G141" s="275">
        <f>IF(G$10=0,0,G$10/ISI_fec!G$10)</f>
        <v>0.35747970933324535</v>
      </c>
      <c r="H141" s="275">
        <f>IF(H$10=0,0,H$10/ISI_fec!H$10)</f>
        <v>0.32472686906158477</v>
      </c>
      <c r="I141" s="275">
        <f>IF(I$10=0,0,I$10/ISI_fec!I$10)</f>
        <v>0.33255510196693189</v>
      </c>
      <c r="J141" s="275">
        <f>IF(J$10=0,0,J$10/ISI_fec!J$10)</f>
        <v>0.34185704174119513</v>
      </c>
      <c r="K141" s="275">
        <f>IF(K$10=0,0,K$10/ISI_fec!K$10)</f>
        <v>0.29479845082392625</v>
      </c>
      <c r="L141" s="275">
        <f>IF(L$10=0,0,L$10/ISI_fec!L$10)</f>
        <v>0.41991766904568756</v>
      </c>
      <c r="M141" s="275">
        <f>IF(M$10=0,0,M$10/ISI_fec!M$10)</f>
        <v>0.29989103088886188</v>
      </c>
      <c r="N141" s="275">
        <f>IF(N$10=0,0,N$10/ISI_fec!N$10)</f>
        <v>0.25879705497231736</v>
      </c>
      <c r="O141" s="275">
        <f>IF(O$10=0,0,O$10/ISI_fec!O$10)</f>
        <v>0.18747740943485153</v>
      </c>
      <c r="P141" s="275">
        <f>IF(P$10=0,0,P$10/ISI_fec!P$10)</f>
        <v>0.19419023295026927</v>
      </c>
      <c r="Q141" s="275">
        <f>IF(Q$10=0,0,Q$10/ISI_fec!Q$10)</f>
        <v>0.17105827309757568</v>
      </c>
      <c r="R141" s="275">
        <f>IF(R$10=0,0,R$10/ISI_fec!R$10)</f>
        <v>0.16172843949025539</v>
      </c>
      <c r="S141" s="275">
        <f>IF(S$10=0,0,S$10/ISI_fec!S$10)</f>
        <v>0.16643206560878174</v>
      </c>
      <c r="T141" s="275">
        <f>IF(T$10=0,0,T$10/ISI_fec!T$10)</f>
        <v>0.20240308938957366</v>
      </c>
      <c r="U141" s="275">
        <f>IF(U$10=0,0,U$10/ISI_fec!U$10)</f>
        <v>0.51970593513807251</v>
      </c>
      <c r="V141" s="275">
        <f>IF(V$10=0,0,V$10/ISI_fec!V$10)</f>
        <v>0.45607874000370258</v>
      </c>
      <c r="W141" s="275">
        <f>IF(W$10=0,0,W$10/ISI_fec!W$10)</f>
        <v>0.43033061965892466</v>
      </c>
      <c r="X141" s="275">
        <f>IF(X$10=0,0,X$10/ISI_fec!X$10)</f>
        <v>0.4878763138684537</v>
      </c>
      <c r="Y141" s="275">
        <f>IF(Y$10=0,0,Y$10/ISI_fec!Y$10)</f>
        <v>0.52511531207055706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3.0051503365712708</v>
      </c>
      <c r="C142" s="276">
        <f>IF(C$16=0,0,C$16/ISI_fec!C$16)</f>
        <v>2.307738009439098</v>
      </c>
      <c r="D142" s="276">
        <f>IF(D$16=0,0,D$16/ISI_fec!D$16)</f>
        <v>2.7574181521624745</v>
      </c>
      <c r="E142" s="276">
        <f>IF(E$16=0,0,E$16/ISI_fec!E$16)</f>
        <v>1.6905854809521668</v>
      </c>
      <c r="F142" s="276">
        <f>IF(F$16=0,0,F$16/ISI_fec!F$16)</f>
        <v>1.7887831267166949</v>
      </c>
      <c r="G142" s="276">
        <f>IF(G$16=0,0,G$16/ISI_fec!G$16)</f>
        <v>1.6661902216234308</v>
      </c>
      <c r="H142" s="276">
        <f>IF(H$16=0,0,H$16/ISI_fec!H$16)</f>
        <v>1.307963106608196</v>
      </c>
      <c r="I142" s="276">
        <f>IF(I$16=0,0,I$16/ISI_fec!I$16)</f>
        <v>1.3984302292238828</v>
      </c>
      <c r="J142" s="276">
        <f>IF(J$16=0,0,J$16/ISI_fec!J$16)</f>
        <v>1.1623587008948497</v>
      </c>
      <c r="K142" s="276">
        <f>IF(K$16=0,0,K$16/ISI_fec!K$16)</f>
        <v>0.96060873385171863</v>
      </c>
      <c r="L142" s="276">
        <f>IF(L$16=0,0,L$16/ISI_fec!L$16)</f>
        <v>2.0564242656093774</v>
      </c>
      <c r="M142" s="276">
        <f>IF(M$16=0,0,M$16/ISI_fec!M$16)</f>
        <v>1.3743306079964916</v>
      </c>
      <c r="N142" s="276">
        <f>IF(N$16=0,0,N$16/ISI_fec!N$16)</f>
        <v>0.84978197897099961</v>
      </c>
      <c r="O142" s="276">
        <f>IF(O$16=0,0,O$16/ISI_fec!O$16)</f>
        <v>0.66176847643978154</v>
      </c>
      <c r="P142" s="276">
        <f>IF(P$16=0,0,P$16/ISI_fec!P$16)</f>
        <v>0.71347060950925334</v>
      </c>
      <c r="Q142" s="276">
        <f>IF(Q$16=0,0,Q$16/ISI_fec!Q$16)</f>
        <v>0.60495539120599473</v>
      </c>
      <c r="R142" s="276">
        <f>IF(R$16=0,0,R$16/ISI_fec!R$16)</f>
        <v>0.61581328954701797</v>
      </c>
      <c r="S142" s="276">
        <f>IF(S$16=0,0,S$16/ISI_fec!S$16)</f>
        <v>0.49500772851136698</v>
      </c>
      <c r="T142" s="276">
        <f>IF(T$16=0,0,T$16/ISI_fec!T$16)</f>
        <v>0.70825530610748499</v>
      </c>
      <c r="U142" s="276">
        <f>IF(U$16=0,0,U$16/ISI_fec!U$16)</f>
        <v>1.0819417922353038</v>
      </c>
      <c r="V142" s="276">
        <f>IF(V$16=0,0,V$16/ISI_fec!V$16)</f>
        <v>1.031095155032399</v>
      </c>
      <c r="W142" s="276">
        <f>IF(W$16=0,0,W$16/ISI_fec!W$16)</f>
        <v>1.0551760700090289</v>
      </c>
      <c r="X142" s="276">
        <f>IF(X$16=0,0,X$16/ISI_fec!X$16)</f>
        <v>1.1515249252080542</v>
      </c>
      <c r="Y142" s="276">
        <f>IF(Y$16=0,0,Y$16/ISI_fec!Y$16)</f>
        <v>1.1642282139532838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4.876673410410211</v>
      </c>
      <c r="C143" s="276">
        <f>IF(C$22=0,0,C$22/ISI_fec!C$22)</f>
        <v>4.6015457855910675</v>
      </c>
      <c r="D143" s="276">
        <f>IF(D$22=0,0,D$22/ISI_fec!D$22)</f>
        <v>4.7695384977015545</v>
      </c>
      <c r="E143" s="276">
        <f>IF(E$22=0,0,E$22/ISI_fec!E$22)</f>
        <v>4.1458442527231671</v>
      </c>
      <c r="F143" s="276">
        <f>IF(F$22=0,0,F$22/ISI_fec!F$22)</f>
        <v>4.2193448236598643</v>
      </c>
      <c r="G143" s="276">
        <f>IF(G$22=0,0,G$22/ISI_fec!G$22)</f>
        <v>4.2327676545465884</v>
      </c>
      <c r="H143" s="276">
        <f>IF(H$22=0,0,H$22/ISI_fec!H$22)</f>
        <v>3.9790501149522246</v>
      </c>
      <c r="I143" s="276">
        <f>IF(I$22=0,0,I$22/ISI_fec!I$22)</f>
        <v>4.1433958847057948</v>
      </c>
      <c r="J143" s="276">
        <f>IF(J$22=0,0,J$22/ISI_fec!J$22)</f>
        <v>3.9938360490952669</v>
      </c>
      <c r="K143" s="276">
        <f>IF(K$22=0,0,K$22/ISI_fec!K$22)</f>
        <v>3.8700002872298196</v>
      </c>
      <c r="L143" s="276">
        <f>IF(L$22=0,0,L$22/ISI_fec!L$22)</f>
        <v>4.4812032181753834</v>
      </c>
      <c r="M143" s="276">
        <f>IF(M$22=0,0,M$22/ISI_fec!M$22)</f>
        <v>4.1236244778588631</v>
      </c>
      <c r="N143" s="276">
        <f>IF(N$22=0,0,N$22/ISI_fec!N$22)</f>
        <v>3.5118106564073281</v>
      </c>
      <c r="O143" s="276">
        <f>IF(O$22=0,0,O$22/ISI_fec!O$22)</f>
        <v>3.5933531676272934</v>
      </c>
      <c r="P143" s="276">
        <f>IF(P$22=0,0,P$22/ISI_fec!P$22)</f>
        <v>3.7871233281743177</v>
      </c>
      <c r="Q143" s="276">
        <f>IF(Q$22=0,0,Q$22/ISI_fec!Q$22)</f>
        <v>3.6280828181693563</v>
      </c>
      <c r="R143" s="276">
        <f>IF(R$22=0,0,R$22/ISI_fec!R$22)</f>
        <v>3.6900660421635498</v>
      </c>
      <c r="S143" s="276">
        <f>IF(S$22=0,0,S$22/ISI_fec!S$22)</f>
        <v>3.8000297858868572</v>
      </c>
      <c r="T143" s="276">
        <f>IF(T$22=0,0,T$22/ISI_fec!T$22)</f>
        <v>3.6626375716513349</v>
      </c>
      <c r="U143" s="276">
        <f>IF(U$22=0,0,U$22/ISI_fec!U$22)</f>
        <v>3.4316808792499476</v>
      </c>
      <c r="V143" s="276">
        <f>IF(V$22=0,0,V$22/ISI_fec!V$22)</f>
        <v>3.4630739661955396</v>
      </c>
      <c r="W143" s="276">
        <f>IF(W$22=0,0,W$22/ISI_fec!W$22)</f>
        <v>3.4811628549293641</v>
      </c>
      <c r="X143" s="276">
        <f>IF(X$22=0,0,X$22/ISI_fec!X$22)</f>
        <v>3.4379980701258686</v>
      </c>
      <c r="Y143" s="276">
        <f>IF(Y$22=0,0,Y$22/ISI_fec!Y$22)</f>
        <v>3.3528090977339184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1.2712827188428486</v>
      </c>
      <c r="C144" s="276">
        <f>IF(C$28=0,0,C$28/ISI_fec!C$28)</f>
        <v>1.2239400501757318</v>
      </c>
      <c r="D144" s="276">
        <f>IF(D$28=0,0,D$28/ISI_fec!D$28)</f>
        <v>1.2751946464008428</v>
      </c>
      <c r="E144" s="276">
        <f>IF(E$28=0,0,E$28/ISI_fec!E$28)</f>
        <v>1.2696853064337112</v>
      </c>
      <c r="F144" s="276">
        <f>IF(F$28=0,0,F$28/ISI_fec!F$28)</f>
        <v>1.2652419660995491</v>
      </c>
      <c r="G144" s="276">
        <f>IF(G$28=0,0,G$28/ISI_fec!G$28)</f>
        <v>1.327275251774843</v>
      </c>
      <c r="H144" s="276">
        <f>IF(H$28=0,0,H$28/ISI_fec!H$28)</f>
        <v>1.3195845486870712</v>
      </c>
      <c r="I144" s="276">
        <f>IF(I$28=0,0,I$28/ISI_fec!I$28)</f>
        <v>1.2696832974344296</v>
      </c>
      <c r="J144" s="276">
        <f>IF(J$28=0,0,J$28/ISI_fec!J$28)</f>
        <v>1.3451815735700234</v>
      </c>
      <c r="K144" s="276">
        <f>IF(K$28=0,0,K$28/ISI_fec!K$28)</f>
        <v>1.33446014656104</v>
      </c>
      <c r="L144" s="276">
        <f>IF(L$28=0,0,L$28/ISI_fec!L$28)</f>
        <v>1.3062249982140826</v>
      </c>
      <c r="M144" s="276">
        <f>IF(M$28=0,0,M$28/ISI_fec!M$28)</f>
        <v>1.1904231226953519</v>
      </c>
      <c r="N144" s="276">
        <f>IF(N$28=0,0,N$28/ISI_fec!N$28)</f>
        <v>1.2376456917778866</v>
      </c>
      <c r="O144" s="276">
        <f>IF(O$28=0,0,O$28/ISI_fec!O$28)</f>
        <v>1.0650499064871279</v>
      </c>
      <c r="P144" s="276">
        <f>IF(P$28=0,0,P$28/ISI_fec!P$28)</f>
        <v>1.0594718619438914</v>
      </c>
      <c r="Q144" s="276">
        <f>IF(Q$28=0,0,Q$28/ISI_fec!Q$28)</f>
        <v>1.0207050854434616</v>
      </c>
      <c r="R144" s="276">
        <f>IF(R$28=0,0,R$28/ISI_fec!R$28)</f>
        <v>1.0220909408567274</v>
      </c>
      <c r="S144" s="276">
        <f>IF(S$28=0,0,S$28/ISI_fec!S$28)</f>
        <v>1.1025032522028055</v>
      </c>
      <c r="T144" s="276">
        <f>IF(T$28=0,0,T$28/ISI_fec!T$28)</f>
        <v>1.0072468063062376</v>
      </c>
      <c r="U144" s="276">
        <f>IF(U$28=0,0,U$28/ISI_fec!U$28)</f>
        <v>0.57409869930533619</v>
      </c>
      <c r="V144" s="276">
        <f>IF(V$28=0,0,V$28/ISI_fec!V$28)</f>
        <v>0.51265095751032852</v>
      </c>
      <c r="W144" s="276">
        <f>IF(W$28=0,0,W$28/ISI_fec!W$28)</f>
        <v>0.48273846811486282</v>
      </c>
      <c r="X144" s="276">
        <f>IF(X$28=0,0,X$28/ISI_fec!X$28)</f>
        <v>0.53606687247278473</v>
      </c>
      <c r="Y144" s="276">
        <f>IF(Y$28=0,0,Y$28/ISI_fec!Y$28)</f>
        <v>0.58605901124707227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2.0809065679648544</v>
      </c>
      <c r="C145" s="277">
        <f>IF(C$35=0,0,C$35/ISI_fec!C$35)</f>
        <v>1.8786470848261656</v>
      </c>
      <c r="D145" s="277">
        <f>IF(D$35=0,0,D$35/ISI_fec!D$35)</f>
        <v>1.9875890427229423</v>
      </c>
      <c r="E145" s="277">
        <f>IF(E$35=0,0,E$35/ISI_fec!E$35)</f>
        <v>1.7471827260273196</v>
      </c>
      <c r="F145" s="277">
        <f>IF(F$35=0,0,F$35/ISI_fec!F$35)</f>
        <v>1.7621228370378574</v>
      </c>
      <c r="G145" s="277">
        <f>IF(G$35=0,0,G$35/ISI_fec!G$35)</f>
        <v>1.7927475341174191</v>
      </c>
      <c r="H145" s="277">
        <f>IF(H$35=0,0,H$35/ISI_fec!H$35)</f>
        <v>1.7089189770224096</v>
      </c>
      <c r="I145" s="277">
        <f>IF(I$35=0,0,I$35/ISI_fec!I$35)</f>
        <v>1.121230045471153</v>
      </c>
      <c r="J145" s="277">
        <f>IF(J$35=0,0,J$35/ISI_fec!J$35)</f>
        <v>1.191839702733966</v>
      </c>
      <c r="K145" s="277">
        <f>IF(K$35=0,0,K$35/ISI_fec!K$35)</f>
        <v>0.970171128629714</v>
      </c>
      <c r="L145" s="277">
        <f>IF(L$35=0,0,L$35/ISI_fec!L$35)</f>
        <v>1.1082017641202906</v>
      </c>
      <c r="M145" s="277">
        <f>IF(M$35=0,0,M$35/ISI_fec!M$35)</f>
        <v>1.017725721274426</v>
      </c>
      <c r="N145" s="277">
        <f>IF(N$35=0,0,N$35/ISI_fec!N$35)</f>
        <v>0.92092802269155183</v>
      </c>
      <c r="O145" s="277">
        <f>IF(O$35=0,0,O$35/ISI_fec!O$35)</f>
        <v>0.90584335019455109</v>
      </c>
      <c r="P145" s="277">
        <f>IF(P$35=0,0,P$35/ISI_fec!P$35)</f>
        <v>0.59870266031864017</v>
      </c>
      <c r="Q145" s="277">
        <f>IF(Q$35=0,0,Q$35/ISI_fec!Q$35)</f>
        <v>0.58200515071248105</v>
      </c>
      <c r="R145" s="277">
        <f>IF(R$35=0,0,R$35/ISI_fec!R$35)</f>
        <v>0.59280777067644974</v>
      </c>
      <c r="S145" s="277">
        <f>IF(S$35=0,0,S$35/ISI_fec!S$35)</f>
        <v>0.66213325064363493</v>
      </c>
      <c r="T145" s="277">
        <f>IF(T$35=0,0,T$35/ISI_fec!T$35)</f>
        <v>0.61846544518353486</v>
      </c>
      <c r="U145" s="277">
        <f>IF(U$35=0,0,U$35/ISI_fec!U$35)</f>
        <v>0.37351831792244966</v>
      </c>
      <c r="V145" s="277">
        <f>IF(V$35=0,0,V$35/ISI_fec!V$35)</f>
        <v>0.36360612048555496</v>
      </c>
      <c r="W145" s="277">
        <f>IF(W$35=0,0,W$35/ISI_fec!W$35)</f>
        <v>0.3394035674446787</v>
      </c>
      <c r="X145" s="277">
        <f>IF(X$35=0,0,X$35/ISI_fec!X$35)</f>
        <v>0.31764509124985685</v>
      </c>
      <c r="Y145" s="277">
        <f>IF(Y$35=0,0,Y$35/ISI_fec!Y$35)</f>
        <v>0.33037291965400922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1.2492751095978485</v>
      </c>
      <c r="C147" s="272">
        <f>IF(C$54=0,0,(C$54-C$96)/ISI_fec!C$54)</f>
        <v>1.1072016823473636</v>
      </c>
      <c r="D147" s="272">
        <f>IF(D$54=0,0,(D$54-D$96)/ISI_fec!D$54)</f>
        <v>1.1980494757577702</v>
      </c>
      <c r="E147" s="272">
        <f>IF(E$54=0,0,(E$54-E$96)/ISI_fec!E$54)</f>
        <v>1.0235566080674399</v>
      </c>
      <c r="F147" s="272">
        <f>IF(F$54=0,0,(F$54-F$96)/ISI_fec!F$54)</f>
        <v>1.0441899071534821</v>
      </c>
      <c r="G147" s="272">
        <f>IF(G$54=0,0,(G$54-G$96)/ISI_fec!G$54)</f>
        <v>1.0619401111918731</v>
      </c>
      <c r="H147" s="272">
        <f>IF(H$54=0,0,(H$54-H$96)/ISI_fec!H$54)</f>
        <v>0.99033839985609651</v>
      </c>
      <c r="I147" s="272">
        <f>IF(I$54=0,0,(I$54-I$96)/ISI_fec!I$54)</f>
        <v>0.9388819160674996</v>
      </c>
      <c r="J147" s="272">
        <f>IF(J$54=0,0,(J$54-J$96)/ISI_fec!J$54)</f>
        <v>0.93697502303256919</v>
      </c>
      <c r="K147" s="272">
        <f>IF(K$54=0,0,(K$54-K$96)/ISI_fec!K$54)</f>
        <v>0.87148457193255879</v>
      </c>
      <c r="L147" s="272">
        <f>IF(L$54=0,0,(L$54-L$96)/ISI_fec!L$54)</f>
        <v>1.0468782672264527</v>
      </c>
      <c r="M147" s="272">
        <f>IF(M$54=0,0,(M$54-M$96)/ISI_fec!M$54)</f>
        <v>0.90033324856930408</v>
      </c>
      <c r="N147" s="272">
        <f>IF(N$54=0,0,(N$54-N$96)/ISI_fec!N$54)</f>
        <v>0.81604498459961128</v>
      </c>
      <c r="O147" s="272">
        <f>IF(O$54=0,0,(O$54-O$96)/ISI_fec!O$54)</f>
        <v>0.73723729090675616</v>
      </c>
      <c r="P147" s="272">
        <f>IF(P$54=0,0,(P$54-P$96)/ISI_fec!P$54)</f>
        <v>0.7034584483398798</v>
      </c>
      <c r="Q147" s="272">
        <f>IF(Q$54=0,0,(Q$54-Q$96)/ISI_fec!Q$54)</f>
        <v>0.6690566017221925</v>
      </c>
      <c r="R147" s="272">
        <f>IF(R$54=0,0,(R$54-R$96)/ISI_fec!R$54)</f>
        <v>0.67565674912576623</v>
      </c>
      <c r="S147" s="272">
        <f>IF(S$54=0,0,(S$54-S$96)/ISI_fec!S$54)</f>
        <v>0.70700260656000125</v>
      </c>
      <c r="T147" s="272">
        <f>IF(T$54=0,0,(T$54-T$96)/ISI_fec!T$54)</f>
        <v>0.68162589754528147</v>
      </c>
      <c r="U147" s="272">
        <f>IF(U$54=0,0,(U$54-U$96)/ISI_fec!U$54)</f>
        <v>0.51565613622121254</v>
      </c>
      <c r="V147" s="272">
        <f>IF(V$54=0,0,(V$54-V$96)/ISI_fec!V$54)</f>
        <v>0.49174554019807148</v>
      </c>
      <c r="W147" s="272">
        <f>IF(W$54=0,0,(W$54-W$96)/ISI_fec!W$54)</f>
        <v>0.48397357018396453</v>
      </c>
      <c r="X147" s="272">
        <f>IF(X$54=0,0,(X$54-X$96)/ISI_fec!X$54)</f>
        <v>0.50751441476908543</v>
      </c>
      <c r="Y147" s="272">
        <f>IF(Y$54=0,0,(Y$54-Y$96)/ISI_fec!Y$54)</f>
        <v>0.51387665603695842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0.52089524058325065</v>
      </c>
      <c r="C152" s="275">
        <f>IF(C$59=0,0,C$59/ISI_fec!C$59)</f>
        <v>0.4486258123107621</v>
      </c>
      <c r="D152" s="275">
        <f>IF(D$59=0,0,D$59/ISI_fec!D$59)</f>
        <v>0.45099913970267808</v>
      </c>
      <c r="E152" s="275">
        <f>IF(E$59=0,0,E$59/ISI_fec!E$59)</f>
        <v>0.42074215090229145</v>
      </c>
      <c r="F152" s="275">
        <f>IF(F$59=0,0,F$59/ISI_fec!F$59)</f>
        <v>0.37251040577481265</v>
      </c>
      <c r="G152" s="275">
        <f>IF(G$59=0,0,G$59/ISI_fec!G$59)</f>
        <v>0.35747970933324524</v>
      </c>
      <c r="H152" s="275">
        <f>IF(H$59=0,0,H$59/ISI_fec!H$59)</f>
        <v>0.32472686906158477</v>
      </c>
      <c r="I152" s="275">
        <f>IF(I$59=0,0,I$59/ISI_fec!I$59)</f>
        <v>0.33255510196693194</v>
      </c>
      <c r="J152" s="275">
        <f>IF(J$59=0,0,J$59/ISI_fec!J$59)</f>
        <v>0.34185704174119502</v>
      </c>
      <c r="K152" s="275">
        <f>IF(K$59=0,0,K$59/ISI_fec!K$59)</f>
        <v>0.29479845082392619</v>
      </c>
      <c r="L152" s="275">
        <f>IF(L$59=0,0,L$59/ISI_fec!L$59)</f>
        <v>0.41991766904568756</v>
      </c>
      <c r="M152" s="275">
        <f>IF(M$59=0,0,M$59/ISI_fec!M$59)</f>
        <v>0.29989103088886193</v>
      </c>
      <c r="N152" s="275">
        <f>IF(N$59=0,0,N$59/ISI_fec!N$59)</f>
        <v>0.25879705497231759</v>
      </c>
      <c r="O152" s="275">
        <f>IF(O$59=0,0,O$59/ISI_fec!O$59)</f>
        <v>0.18747740943485156</v>
      </c>
      <c r="P152" s="275">
        <f>IF(P$59=0,0,P$59/ISI_fec!P$59)</f>
        <v>0.19419023295026919</v>
      </c>
      <c r="Q152" s="275">
        <f>IF(Q$59=0,0,Q$59/ISI_fec!Q$59)</f>
        <v>0.17105827309757574</v>
      </c>
      <c r="R152" s="275">
        <f>IF(R$59=0,0,R$59/ISI_fec!R$59)</f>
        <v>0.16172843949025545</v>
      </c>
      <c r="S152" s="275">
        <f>IF(S$59=0,0,S$59/ISI_fec!S$59)</f>
        <v>0.16643206560878168</v>
      </c>
      <c r="T152" s="275">
        <f>IF(T$59=0,0,T$59/ISI_fec!T$59)</f>
        <v>0.20240308938957374</v>
      </c>
      <c r="U152" s="275">
        <f>IF(U$59=0,0,U$59/ISI_fec!U$59)</f>
        <v>0.51970593513807273</v>
      </c>
      <c r="V152" s="275">
        <f>IF(V$59=0,0,V$59/ISI_fec!V$59)</f>
        <v>0.45607874000370241</v>
      </c>
      <c r="W152" s="275">
        <f>IF(W$59=0,0,W$59/ISI_fec!W$59)</f>
        <v>0.43033061965892455</v>
      </c>
      <c r="X152" s="275">
        <f>IF(X$59=0,0,X$59/ISI_fec!X$59)</f>
        <v>0.48787631386845359</v>
      </c>
      <c r="Y152" s="275">
        <f>IF(Y$59=0,0,Y$59/ISI_fec!Y$59)</f>
        <v>0.52511531207055684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5.2148735862816036</v>
      </c>
      <c r="C153" s="276">
        <f>IF(C$65=0,0,C$65/ISI_fec!C$65)</f>
        <v>4.6907096874266747</v>
      </c>
      <c r="D153" s="276">
        <f>IF(D$65=0,0,D$65/ISI_fec!D$65)</f>
        <v>4.9912224870860413</v>
      </c>
      <c r="E153" s="276">
        <f>IF(E$65=0,0,E$65/ISI_fec!E$65)</f>
        <v>3.8427142669511771</v>
      </c>
      <c r="F153" s="276">
        <f>IF(F$65=0,0,F$65/ISI_fec!F$65)</f>
        <v>3.9735370116147357</v>
      </c>
      <c r="G153" s="276">
        <f>IF(G$65=0,0,G$65/ISI_fec!G$65)</f>
        <v>3.9960842517567623</v>
      </c>
      <c r="H153" s="276">
        <f>IF(H$65=0,0,H$65/ISI_fec!H$65)</f>
        <v>3.5097822276489228</v>
      </c>
      <c r="I153" s="276">
        <f>IF(I$65=0,0,I$65/ISI_fec!I$65)</f>
        <v>3.8448327604881807</v>
      </c>
      <c r="J153" s="276">
        <f>IF(J$65=0,0,J$65/ISI_fec!J$65)</f>
        <v>3.522334696557412</v>
      </c>
      <c r="K153" s="276">
        <f>IF(K$65=0,0,K$65/ISI_fec!K$65)</f>
        <v>3.2052110921363539</v>
      </c>
      <c r="L153" s="276">
        <f>IF(L$65=0,0,L$65/ISI_fec!L$65)</f>
        <v>4.4917503856439032</v>
      </c>
      <c r="M153" s="276">
        <f>IF(M$65=0,0,M$65/ISI_fec!M$65)</f>
        <v>3.7978053853080649</v>
      </c>
      <c r="N153" s="276">
        <f>IF(N$65=0,0,N$65/ISI_fec!N$65)</f>
        <v>3.3874309764114581</v>
      </c>
      <c r="O153" s="276">
        <f>IF(O$65=0,0,O$65/ISI_fec!O$65)</f>
        <v>3.4283658543174544</v>
      </c>
      <c r="P153" s="276">
        <f>IF(P$65=0,0,P$65/ISI_fec!P$65)</f>
        <v>3.6636653716031695</v>
      </c>
      <c r="Q153" s="276">
        <f>IF(Q$65=0,0,Q$65/ISI_fec!Q$65)</f>
        <v>3.4919631559002697</v>
      </c>
      <c r="R153" s="276">
        <f>IF(R$65=0,0,R$65/ISI_fec!R$65)</f>
        <v>3.5454688026394945</v>
      </c>
      <c r="S153" s="276">
        <f>IF(S$65=0,0,S$65/ISI_fec!S$65)</f>
        <v>3.6625421077123752</v>
      </c>
      <c r="T153" s="276">
        <f>IF(T$65=0,0,T$65/ISI_fec!T$65)</f>
        <v>3.5001041567822115</v>
      </c>
      <c r="U153" s="276">
        <f>IF(U$65=0,0,U$65/ISI_fec!U$65)</f>
        <v>3.2585100279609231</v>
      </c>
      <c r="V153" s="276">
        <f>IF(V$65=0,0,V$65/ISI_fec!V$65)</f>
        <v>3.2863067272568407</v>
      </c>
      <c r="W153" s="276">
        <f>IF(W$65=0,0,W$65/ISI_fec!W$65)</f>
        <v>3.3333346796792744</v>
      </c>
      <c r="X153" s="276">
        <f>IF(X$65=0,0,X$65/ISI_fec!X$65)</f>
        <v>3.2622874575633212</v>
      </c>
      <c r="Y153" s="276">
        <f>IF(Y$65=0,0,Y$65/ISI_fec!Y$65)</f>
        <v>3.1525461967063015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1.2712827188428497</v>
      </c>
      <c r="C155" s="276">
        <f>IF(C$72=0,0,C$72/ISI_fec!C$72)</f>
        <v>1.2239400501757323</v>
      </c>
      <c r="D155" s="276">
        <f>IF(D$72=0,0,D$72/ISI_fec!D$72)</f>
        <v>1.2751946464008423</v>
      </c>
      <c r="E155" s="276">
        <f>IF(E$72=0,0,E$72/ISI_fec!E$72)</f>
        <v>1.269685306433711</v>
      </c>
      <c r="F155" s="276">
        <f>IF(F$72=0,0,F$72/ISI_fec!F$72)</f>
        <v>1.2652419660995491</v>
      </c>
      <c r="G155" s="276">
        <f>IF(G$72=0,0,G$72/ISI_fec!G$72)</f>
        <v>1.3272752517748434</v>
      </c>
      <c r="H155" s="276">
        <f>IF(H$72=0,0,H$72/ISI_fec!H$72)</f>
        <v>1.3195845486870714</v>
      </c>
      <c r="I155" s="276">
        <f>IF(I$72=0,0,I$72/ISI_fec!I$72)</f>
        <v>1.2696832974344292</v>
      </c>
      <c r="J155" s="276">
        <f>IF(J$72=0,0,J$72/ISI_fec!J$72)</f>
        <v>1.3451815735700237</v>
      </c>
      <c r="K155" s="276">
        <f>IF(K$72=0,0,K$72/ISI_fec!K$72)</f>
        <v>1.3344601465610395</v>
      </c>
      <c r="L155" s="276">
        <f>IF(L$72=0,0,L$72/ISI_fec!L$72)</f>
        <v>1.3062249982140828</v>
      </c>
      <c r="M155" s="276">
        <f>IF(M$72=0,0,M$72/ISI_fec!M$72)</f>
        <v>1.190423122695351</v>
      </c>
      <c r="N155" s="276">
        <f>IF(N$72=0,0,N$72/ISI_fec!N$72)</f>
        <v>1.2376456917778864</v>
      </c>
      <c r="O155" s="276">
        <f>IF(O$72=0,0,O$72/ISI_fec!O$72)</f>
        <v>1.0650499064871284</v>
      </c>
      <c r="P155" s="276">
        <f>IF(P$72=0,0,P$72/ISI_fec!P$72)</f>
        <v>1.059471861943891</v>
      </c>
      <c r="Q155" s="276">
        <f>IF(Q$72=0,0,Q$72/ISI_fec!Q$72)</f>
        <v>1.0207050854434614</v>
      </c>
      <c r="R155" s="276">
        <f>IF(R$72=0,0,R$72/ISI_fec!R$72)</f>
        <v>1.0220909408567271</v>
      </c>
      <c r="S155" s="276">
        <f>IF(S$72=0,0,S$72/ISI_fec!S$72)</f>
        <v>1.1025032522028058</v>
      </c>
      <c r="T155" s="276">
        <f>IF(T$72=0,0,T$72/ISI_fec!T$72)</f>
        <v>1.0072468063062381</v>
      </c>
      <c r="U155" s="276">
        <f>IF(U$72=0,0,U$72/ISI_fec!U$72)</f>
        <v>0.57409869930533652</v>
      </c>
      <c r="V155" s="276">
        <f>IF(V$72=0,0,V$72/ISI_fec!V$72)</f>
        <v>0.5126509575103283</v>
      </c>
      <c r="W155" s="276">
        <f>IF(W$72=0,0,W$72/ISI_fec!W$72)</f>
        <v>0.4827384681148626</v>
      </c>
      <c r="X155" s="276">
        <f>IF(X$72=0,0,X$72/ISI_fec!X$72)</f>
        <v>0.53606687247278506</v>
      </c>
      <c r="Y155" s="276">
        <f>IF(Y$72=0,0,Y$72/ISI_fec!Y$72)</f>
        <v>0.58605901124707227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2.0809065679648548</v>
      </c>
      <c r="C156" s="277">
        <f>IF(C$79=0,0,C$79/ISI_fec!C$79)</f>
        <v>1.8786470848261663</v>
      </c>
      <c r="D156" s="277">
        <f>IF(D$79=0,0,D$79/ISI_fec!D$79)</f>
        <v>1.9875890427229432</v>
      </c>
      <c r="E156" s="277">
        <f>IF(E$79=0,0,E$79/ISI_fec!E$79)</f>
        <v>1.7471827260273198</v>
      </c>
      <c r="F156" s="277">
        <f>IF(F$79=0,0,F$79/ISI_fec!F$79)</f>
        <v>1.7621228370378577</v>
      </c>
      <c r="G156" s="277">
        <f>IF(G$79=0,0,G$79/ISI_fec!G$79)</f>
        <v>1.7927475341174202</v>
      </c>
      <c r="H156" s="277">
        <f>IF(H$79=0,0,H$79/ISI_fec!H$79)</f>
        <v>1.7089189770224098</v>
      </c>
      <c r="I156" s="277">
        <f>IF(I$79=0,0,I$79/ISI_fec!I$79)</f>
        <v>1.1212300454711526</v>
      </c>
      <c r="J156" s="277">
        <f>IF(J$79=0,0,J$79/ISI_fec!J$79)</f>
        <v>1.191839702733966</v>
      </c>
      <c r="K156" s="277">
        <f>IF(K$79=0,0,K$79/ISI_fec!K$79)</f>
        <v>0.97017112862971377</v>
      </c>
      <c r="L156" s="277">
        <f>IF(L$79=0,0,L$79/ISI_fec!L$79)</f>
        <v>1.1082017641202908</v>
      </c>
      <c r="M156" s="277">
        <f>IF(M$79=0,0,M$79/ISI_fec!M$79)</f>
        <v>1.017725721274426</v>
      </c>
      <c r="N156" s="277">
        <f>IF(N$79=0,0,N$79/ISI_fec!N$79)</f>
        <v>0.92092802269155194</v>
      </c>
      <c r="O156" s="277">
        <f>IF(O$79=0,0,O$79/ISI_fec!O$79)</f>
        <v>0.9058433501945512</v>
      </c>
      <c r="P156" s="277">
        <f>IF(P$79=0,0,P$79/ISI_fec!P$79)</f>
        <v>0.59870266031863995</v>
      </c>
      <c r="Q156" s="277">
        <f>IF(Q$79=0,0,Q$79/ISI_fec!Q$79)</f>
        <v>0.58200515071248105</v>
      </c>
      <c r="R156" s="277">
        <f>IF(R$79=0,0,R$79/ISI_fec!R$79)</f>
        <v>0.59280777067644941</v>
      </c>
      <c r="S156" s="277">
        <f>IF(S$79=0,0,S$79/ISI_fec!S$79)</f>
        <v>0.66213325064363482</v>
      </c>
      <c r="T156" s="277">
        <f>IF(T$79=0,0,T$79/ISI_fec!T$79)</f>
        <v>0.61846544518353463</v>
      </c>
      <c r="U156" s="277">
        <f>IF(U$79=0,0,U$79/ISI_fec!U$79)</f>
        <v>0.37351831792244949</v>
      </c>
      <c r="V156" s="277">
        <f>IF(V$79=0,0,V$79/ISI_fec!V$79)</f>
        <v>0.36360612048555496</v>
      </c>
      <c r="W156" s="277">
        <f>IF(W$79=0,0,W$79/ISI_fec!W$79)</f>
        <v>0.3394035674446787</v>
      </c>
      <c r="X156" s="277">
        <f>IF(X$79=0,0,X$79/ISI_fec!X$79)</f>
        <v>0.31764509124985668</v>
      </c>
      <c r="Y156" s="277">
        <f>IF(Y$79=0,0,Y$79/ISI_fec!Y$79)</f>
        <v>0.33037291965400922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FI: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344.98433130097283</v>
      </c>
      <c r="C3" s="203">
        <f t="shared" si="0"/>
        <v>323.74376531565622</v>
      </c>
      <c r="D3" s="203">
        <f t="shared" si="0"/>
        <v>278.08932285982291</v>
      </c>
      <c r="E3" s="203">
        <f t="shared" si="0"/>
        <v>316.29126875149018</v>
      </c>
      <c r="F3" s="203">
        <f t="shared" si="0"/>
        <v>370.32947802218388</v>
      </c>
      <c r="G3" s="203">
        <f t="shared" si="0"/>
        <v>421.72979692408995</v>
      </c>
      <c r="H3" s="203">
        <f t="shared" si="0"/>
        <v>559.73925453312586</v>
      </c>
      <c r="I3" s="203">
        <f t="shared" si="0"/>
        <v>756.29780808917076</v>
      </c>
      <c r="J3" s="203">
        <f t="shared" si="0"/>
        <v>701.66040046955823</v>
      </c>
      <c r="K3" s="203">
        <f t="shared" si="0"/>
        <v>407.5187606419334</v>
      </c>
      <c r="L3" s="203">
        <f t="shared" si="0"/>
        <v>616.74835903681219</v>
      </c>
      <c r="M3" s="203">
        <f t="shared" si="0"/>
        <v>556.80829411619834</v>
      </c>
      <c r="N3" s="203">
        <f t="shared" si="0"/>
        <v>557.88692823412362</v>
      </c>
      <c r="O3" s="203">
        <f t="shared" si="0"/>
        <v>453.19893633914643</v>
      </c>
      <c r="P3" s="203">
        <f t="shared" si="0"/>
        <v>645.72824821940117</v>
      </c>
      <c r="Q3" s="203">
        <f t="shared" si="0"/>
        <v>791.05073111277989</v>
      </c>
      <c r="R3" s="203">
        <f t="shared" si="0"/>
        <v>639.24527763755418</v>
      </c>
      <c r="S3" s="203">
        <f t="shared" si="0"/>
        <v>710.47835158362273</v>
      </c>
      <c r="T3" s="203">
        <f t="shared" si="0"/>
        <v>741.44520132658613</v>
      </c>
      <c r="U3" s="203">
        <f t="shared" si="0"/>
        <v>816.08908879917715</v>
      </c>
      <c r="V3" s="203">
        <f t="shared" si="0"/>
        <v>616.18048102605189</v>
      </c>
      <c r="W3" s="203">
        <f t="shared" si="0"/>
        <v>591.44737045367128</v>
      </c>
      <c r="X3" s="203">
        <f t="shared" si="0"/>
        <v>1168.9528907930176</v>
      </c>
      <c r="Y3" s="203">
        <f t="shared" si="0"/>
        <v>1105.7492880189968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88.770164726357351</v>
      </c>
      <c r="C5" s="282">
        <f t="shared" si="1"/>
        <v>77.674034305431292</v>
      </c>
      <c r="D5" s="282">
        <f t="shared" si="1"/>
        <v>65.861439092544828</v>
      </c>
      <c r="E5" s="282">
        <f t="shared" si="1"/>
        <v>73.77164521332449</v>
      </c>
      <c r="F5" s="282">
        <f t="shared" si="1"/>
        <v>86.375494880174358</v>
      </c>
      <c r="G5" s="282">
        <f t="shared" si="1"/>
        <v>97.225287898774241</v>
      </c>
      <c r="H5" s="282">
        <f t="shared" si="1"/>
        <v>125.0601517637664</v>
      </c>
      <c r="I5" s="282">
        <f t="shared" si="1"/>
        <v>168.9763901535301</v>
      </c>
      <c r="J5" s="282">
        <f t="shared" si="1"/>
        <v>156.76898745030749</v>
      </c>
      <c r="K5" s="282">
        <f t="shared" si="1"/>
        <v>54.022087589797707</v>
      </c>
      <c r="L5" s="282">
        <f t="shared" si="1"/>
        <v>47.281155506440143</v>
      </c>
      <c r="M5" s="282">
        <f t="shared" si="1"/>
        <v>46.008661845368849</v>
      </c>
      <c r="N5" s="282">
        <f t="shared" si="1"/>
        <v>58.019681517181127</v>
      </c>
      <c r="O5" s="282">
        <f t="shared" si="1"/>
        <v>53.272841623855768</v>
      </c>
      <c r="P5" s="282">
        <f t="shared" si="1"/>
        <v>55.841900290365331</v>
      </c>
      <c r="Q5" s="282">
        <f t="shared" si="1"/>
        <v>35.898597502193446</v>
      </c>
      <c r="R5" s="282">
        <f t="shared" si="1"/>
        <v>68.55081785481039</v>
      </c>
      <c r="S5" s="282">
        <f t="shared" si="1"/>
        <v>77.151580927461282</v>
      </c>
      <c r="T5" s="282">
        <f t="shared" si="1"/>
        <v>71.502222150089267</v>
      </c>
      <c r="U5" s="282">
        <f t="shared" si="1"/>
        <v>72.684700002036237</v>
      </c>
      <c r="V5" s="282">
        <f t="shared" si="1"/>
        <v>72.81350667668147</v>
      </c>
      <c r="W5" s="282">
        <f t="shared" si="1"/>
        <v>83.239625507403375</v>
      </c>
      <c r="X5" s="282">
        <f t="shared" si="1"/>
        <v>79.57245746471051</v>
      </c>
      <c r="Y5" s="282">
        <f t="shared" si="1"/>
        <v>56.749382686830913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88.770164726357351</v>
      </c>
      <c r="C7" s="282">
        <v>77.674034305431292</v>
      </c>
      <c r="D7" s="282">
        <v>65.861439092544828</v>
      </c>
      <c r="E7" s="282">
        <v>73.77164521332449</v>
      </c>
      <c r="F7" s="282">
        <v>86.375494880174358</v>
      </c>
      <c r="G7" s="282">
        <v>97.225287898774241</v>
      </c>
      <c r="H7" s="282">
        <v>125.0601517637664</v>
      </c>
      <c r="I7" s="282">
        <v>168.9763901535301</v>
      </c>
      <c r="J7" s="282">
        <v>156.76898745030749</v>
      </c>
      <c r="K7" s="282">
        <v>54.022087589797707</v>
      </c>
      <c r="L7" s="282">
        <v>47.281155506440143</v>
      </c>
      <c r="M7" s="282">
        <v>46.008661845368849</v>
      </c>
      <c r="N7" s="282">
        <v>58.019681517181127</v>
      </c>
      <c r="O7" s="282">
        <v>53.272841623855768</v>
      </c>
      <c r="P7" s="282">
        <v>55.841900290365331</v>
      </c>
      <c r="Q7" s="282">
        <v>35.898597502193446</v>
      </c>
      <c r="R7" s="282">
        <v>68.55081785481039</v>
      </c>
      <c r="S7" s="282">
        <v>77.151580927461282</v>
      </c>
      <c r="T7" s="282">
        <v>71.502222150089267</v>
      </c>
      <c r="U7" s="282">
        <v>72.684700002036237</v>
      </c>
      <c r="V7" s="282">
        <v>72.81350667668147</v>
      </c>
      <c r="W7" s="282">
        <v>83.239625507403375</v>
      </c>
      <c r="X7" s="282">
        <v>79.57245746471051</v>
      </c>
      <c r="Y7" s="282">
        <v>56.749382686830913</v>
      </c>
      <c r="DA7" s="94" t="s">
        <v>435</v>
      </c>
    </row>
    <row r="8" spans="1:105" ht="12" customHeight="1" x14ac:dyDescent="0.25">
      <c r="A8" s="49" t="s">
        <v>47</v>
      </c>
      <c r="B8" s="242">
        <v>256.21416657461549</v>
      </c>
      <c r="C8" s="242">
        <v>246.0697310102249</v>
      </c>
      <c r="D8" s="242">
        <v>212.22788376727809</v>
      </c>
      <c r="E8" s="242">
        <v>242.51962353816569</v>
      </c>
      <c r="F8" s="242">
        <v>283.95398314200952</v>
      </c>
      <c r="G8" s="242">
        <v>324.50450902531571</v>
      </c>
      <c r="H8" s="242">
        <v>434.67910276935947</v>
      </c>
      <c r="I8" s="242">
        <v>587.32141793564062</v>
      </c>
      <c r="J8" s="242">
        <v>544.89141301925076</v>
      </c>
      <c r="K8" s="242">
        <v>353.49667305213569</v>
      </c>
      <c r="L8" s="242">
        <v>569.46720353037199</v>
      </c>
      <c r="M8" s="242">
        <v>510.79963227082948</v>
      </c>
      <c r="N8" s="242">
        <v>499.86724671694247</v>
      </c>
      <c r="O8" s="242">
        <v>399.92609471529067</v>
      </c>
      <c r="P8" s="242">
        <v>589.88634792903588</v>
      </c>
      <c r="Q8" s="242">
        <v>755.15213361058647</v>
      </c>
      <c r="R8" s="242">
        <v>570.69445978274382</v>
      </c>
      <c r="S8" s="242">
        <v>633.32677065616144</v>
      </c>
      <c r="T8" s="242">
        <v>669.94297917649692</v>
      </c>
      <c r="U8" s="242">
        <v>743.40438879714088</v>
      </c>
      <c r="V8" s="242">
        <v>543.36697434937037</v>
      </c>
      <c r="W8" s="242">
        <v>508.20774494626789</v>
      </c>
      <c r="X8" s="242">
        <v>1089.3804333283069</v>
      </c>
      <c r="Y8" s="242">
        <v>1048.999905332166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44.823999999999998</v>
      </c>
      <c r="C12" s="282">
        <f t="shared" si="2"/>
        <v>34.488</v>
      </c>
      <c r="D12" s="282">
        <f t="shared" si="2"/>
        <v>31.076000000000001</v>
      </c>
      <c r="E12" s="282">
        <f t="shared" si="2"/>
        <v>32.619</v>
      </c>
      <c r="F12" s="282">
        <f t="shared" si="2"/>
        <v>39.265999999999998</v>
      </c>
      <c r="G12" s="282">
        <f t="shared" si="2"/>
        <v>34.127000000000002</v>
      </c>
      <c r="H12" s="282">
        <f t="shared" si="2"/>
        <v>35.773000000000003</v>
      </c>
      <c r="I12" s="282">
        <f t="shared" si="2"/>
        <v>44.222999999999999</v>
      </c>
      <c r="J12" s="282">
        <f t="shared" si="2"/>
        <v>49.411999999999999</v>
      </c>
      <c r="K12" s="282">
        <f t="shared" si="2"/>
        <v>17.885000000000002</v>
      </c>
      <c r="L12" s="282">
        <f t="shared" si="2"/>
        <v>20.736000000000001</v>
      </c>
      <c r="M12" s="282">
        <f t="shared" si="2"/>
        <v>19.530999999999999</v>
      </c>
      <c r="N12" s="282">
        <f t="shared" si="2"/>
        <v>19.53</v>
      </c>
      <c r="O12" s="282">
        <f t="shared" si="2"/>
        <v>20.768000000000001</v>
      </c>
      <c r="P12" s="282">
        <f t="shared" si="2"/>
        <v>20.829000000000001</v>
      </c>
      <c r="Q12" s="282">
        <f t="shared" si="2"/>
        <v>20.225000000000001</v>
      </c>
      <c r="R12" s="282">
        <f t="shared" si="2"/>
        <v>21.727</v>
      </c>
      <c r="S12" s="282">
        <f t="shared" si="2"/>
        <v>25.065000000000001</v>
      </c>
      <c r="T12" s="282">
        <f t="shared" si="2"/>
        <v>25.709</v>
      </c>
      <c r="U12" s="282">
        <f t="shared" si="2"/>
        <v>24.274000000000001</v>
      </c>
      <c r="V12" s="282">
        <f t="shared" si="2"/>
        <v>25.405000000000001</v>
      </c>
      <c r="W12" s="282">
        <f t="shared" si="2"/>
        <v>28.884</v>
      </c>
      <c r="X12" s="282">
        <f t="shared" si="2"/>
        <v>26.552</v>
      </c>
      <c r="Y12" s="282">
        <f t="shared" si="2"/>
        <v>31.613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44.823999999999998</v>
      </c>
      <c r="C14" s="282">
        <v>34.488</v>
      </c>
      <c r="D14" s="282">
        <v>31.076000000000001</v>
      </c>
      <c r="E14" s="282">
        <v>32.619</v>
      </c>
      <c r="F14" s="282">
        <v>39.265999999999998</v>
      </c>
      <c r="G14" s="282">
        <v>34.127000000000002</v>
      </c>
      <c r="H14" s="282">
        <v>35.773000000000003</v>
      </c>
      <c r="I14" s="282">
        <v>44.222999999999999</v>
      </c>
      <c r="J14" s="282">
        <v>49.411999999999999</v>
      </c>
      <c r="K14" s="282">
        <v>17.885000000000002</v>
      </c>
      <c r="L14" s="282">
        <v>20.736000000000001</v>
      </c>
      <c r="M14" s="282">
        <v>19.530999999999999</v>
      </c>
      <c r="N14" s="282">
        <v>19.53</v>
      </c>
      <c r="O14" s="282">
        <v>20.768000000000001</v>
      </c>
      <c r="P14" s="282">
        <v>20.829000000000001</v>
      </c>
      <c r="Q14" s="282">
        <v>20.225000000000001</v>
      </c>
      <c r="R14" s="282">
        <v>21.727</v>
      </c>
      <c r="S14" s="282">
        <v>25.065000000000001</v>
      </c>
      <c r="T14" s="282">
        <v>25.709</v>
      </c>
      <c r="U14" s="282">
        <v>24.274000000000001</v>
      </c>
      <c r="V14" s="282">
        <v>25.405000000000001</v>
      </c>
      <c r="W14" s="282">
        <v>28.884</v>
      </c>
      <c r="X14" s="282">
        <v>26.552</v>
      </c>
      <c r="Y14" s="282">
        <v>31.613</v>
      </c>
      <c r="DA14" s="94" t="s">
        <v>442</v>
      </c>
    </row>
    <row r="15" spans="1:105" ht="12" customHeight="1" x14ac:dyDescent="0.25">
      <c r="A15" s="49" t="s">
        <v>443</v>
      </c>
      <c r="B15" s="242">
        <v>781.80461666666667</v>
      </c>
      <c r="C15" s="242">
        <v>835.20190000000002</v>
      </c>
      <c r="D15" s="242">
        <v>832.37093333333326</v>
      </c>
      <c r="E15" s="242">
        <v>876.4363833333332</v>
      </c>
      <c r="F15" s="242">
        <v>893.2932666666668</v>
      </c>
      <c r="G15" s="242">
        <v>832.49725000000012</v>
      </c>
      <c r="H15" s="242">
        <v>889.98931666666681</v>
      </c>
      <c r="I15" s="242">
        <v>906.12535000000003</v>
      </c>
      <c r="J15" s="242">
        <v>925.87018333333344</v>
      </c>
      <c r="K15" s="242">
        <v>858.80036666666672</v>
      </c>
      <c r="L15" s="242">
        <v>888.55628333333334</v>
      </c>
      <c r="M15" s="242">
        <v>916.95521666666673</v>
      </c>
      <c r="N15" s="242">
        <v>922.4353666666666</v>
      </c>
      <c r="O15" s="242">
        <v>897.66538333333324</v>
      </c>
      <c r="P15" s="242">
        <v>898.65208333333339</v>
      </c>
      <c r="Q15" s="242">
        <v>899.86433333333343</v>
      </c>
      <c r="R15" s="242">
        <v>913.97063333333324</v>
      </c>
      <c r="S15" s="242">
        <v>937.75500000000011</v>
      </c>
      <c r="T15" s="242">
        <v>968.8109166666668</v>
      </c>
      <c r="U15" s="242">
        <v>1220.0109500000001</v>
      </c>
      <c r="V15" s="242">
        <v>1302.263183333333</v>
      </c>
      <c r="W15" s="242">
        <v>1229.6536333333329</v>
      </c>
      <c r="X15" s="242">
        <v>1139.9179999999999</v>
      </c>
      <c r="Y15" s="242">
        <v>1108.274860090384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51.52183908045977</v>
      </c>
      <c r="C19" s="282">
        <f t="shared" si="3"/>
        <v>51.52183908045977</v>
      </c>
      <c r="D19" s="282">
        <f t="shared" si="3"/>
        <v>47.530409304909632</v>
      </c>
      <c r="E19" s="282">
        <f t="shared" si="3"/>
        <v>47.530409304909632</v>
      </c>
      <c r="F19" s="282">
        <f t="shared" si="3"/>
        <v>43.538979529359487</v>
      </c>
      <c r="G19" s="282">
        <f t="shared" si="3"/>
        <v>43.538979529359487</v>
      </c>
      <c r="H19" s="282">
        <f t="shared" si="3"/>
        <v>39.547549753809363</v>
      </c>
      <c r="I19" s="282">
        <f t="shared" si="3"/>
        <v>47.530409304909639</v>
      </c>
      <c r="J19" s="282">
        <f t="shared" si="3"/>
        <v>55.513268856009923</v>
      </c>
      <c r="K19" s="282">
        <f t="shared" si="3"/>
        <v>51.521839080459777</v>
      </c>
      <c r="L19" s="282">
        <f t="shared" si="3"/>
        <v>51.521839080459777</v>
      </c>
      <c r="M19" s="282">
        <f t="shared" si="3"/>
        <v>47.530409304909639</v>
      </c>
      <c r="N19" s="282">
        <f t="shared" si="3"/>
        <v>47.530409304909639</v>
      </c>
      <c r="O19" s="282">
        <f t="shared" si="3"/>
        <v>43.538979529359501</v>
      </c>
      <c r="P19" s="282">
        <f t="shared" si="3"/>
        <v>43.538979529359501</v>
      </c>
      <c r="Q19" s="282">
        <f t="shared" si="3"/>
        <v>39.547549753809363</v>
      </c>
      <c r="R19" s="282">
        <f t="shared" si="3"/>
        <v>39.547549753809363</v>
      </c>
      <c r="S19" s="282">
        <f t="shared" si="3"/>
        <v>35.556119978259233</v>
      </c>
      <c r="T19" s="282">
        <f t="shared" si="3"/>
        <v>35.556119978259233</v>
      </c>
      <c r="U19" s="282">
        <f t="shared" si="3"/>
        <v>31.564690202709091</v>
      </c>
      <c r="V19" s="282">
        <f t="shared" si="3"/>
        <v>31.564690202709091</v>
      </c>
      <c r="W19" s="282">
        <f t="shared" si="3"/>
        <v>31.564690202709091</v>
      </c>
      <c r="X19" s="282">
        <f t="shared" si="3"/>
        <v>31.564690202709091</v>
      </c>
      <c r="Y19" s="282">
        <f t="shared" si="3"/>
        <v>35.556119978259233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51.52183908045977</v>
      </c>
      <c r="C21" s="282">
        <v>51.52183908045977</v>
      </c>
      <c r="D21" s="282">
        <v>47.530409304909632</v>
      </c>
      <c r="E21" s="282">
        <v>47.530409304909632</v>
      </c>
      <c r="F21" s="282">
        <v>43.538979529359487</v>
      </c>
      <c r="G21" s="282">
        <v>43.538979529359487</v>
      </c>
      <c r="H21" s="282">
        <v>39.547549753809363</v>
      </c>
      <c r="I21" s="282">
        <v>47.530409304909639</v>
      </c>
      <c r="J21" s="282">
        <v>55.513268856009923</v>
      </c>
      <c r="K21" s="282">
        <v>51.521839080459777</v>
      </c>
      <c r="L21" s="282">
        <v>51.521839080459777</v>
      </c>
      <c r="M21" s="282">
        <v>47.530409304909639</v>
      </c>
      <c r="N21" s="282">
        <v>47.530409304909639</v>
      </c>
      <c r="O21" s="282">
        <v>43.538979529359501</v>
      </c>
      <c r="P21" s="282">
        <v>43.538979529359501</v>
      </c>
      <c r="Q21" s="282">
        <v>39.547549753809363</v>
      </c>
      <c r="R21" s="282">
        <v>39.547549753809363</v>
      </c>
      <c r="S21" s="282">
        <v>35.556119978259233</v>
      </c>
      <c r="T21" s="282">
        <v>35.556119978259233</v>
      </c>
      <c r="U21" s="282">
        <v>31.564690202709091</v>
      </c>
      <c r="V21" s="282">
        <v>31.564690202709091</v>
      </c>
      <c r="W21" s="282">
        <v>31.564690202709091</v>
      </c>
      <c r="X21" s="282">
        <v>31.564690202709091</v>
      </c>
      <c r="Y21" s="282">
        <v>35.556119978259233</v>
      </c>
      <c r="DA21" s="94" t="s">
        <v>448</v>
      </c>
    </row>
    <row r="22" spans="1:105" ht="12" customHeight="1" x14ac:dyDescent="0.25">
      <c r="A22" s="49" t="s">
        <v>443</v>
      </c>
      <c r="B22" s="242">
        <v>898.62599616858233</v>
      </c>
      <c r="C22" s="242">
        <v>898.62599616858233</v>
      </c>
      <c r="D22" s="242">
        <v>898.62599616858233</v>
      </c>
      <c r="E22" s="242">
        <v>990.00610807086616</v>
      </c>
      <c r="F22" s="242">
        <v>990.00610807086616</v>
      </c>
      <c r="G22" s="242">
        <v>898.62599616858233</v>
      </c>
      <c r="H22" s="242">
        <v>990.00610807086616</v>
      </c>
      <c r="I22" s="242">
        <v>990.00610807086616</v>
      </c>
      <c r="J22" s="242">
        <v>990.00610807086616</v>
      </c>
      <c r="K22" s="242">
        <v>990.00610807086616</v>
      </c>
      <c r="L22" s="242">
        <v>990.00610807086616</v>
      </c>
      <c r="M22" s="242">
        <v>990.00610807086616</v>
      </c>
      <c r="N22" s="242">
        <v>990.00610807086616</v>
      </c>
      <c r="O22" s="242">
        <v>990.00610807086616</v>
      </c>
      <c r="P22" s="242">
        <v>990.00610807086616</v>
      </c>
      <c r="Q22" s="242">
        <v>990.00610807086616</v>
      </c>
      <c r="R22" s="242">
        <v>990.00610807086616</v>
      </c>
      <c r="S22" s="242">
        <v>990.00610807086616</v>
      </c>
      <c r="T22" s="242">
        <v>1081.38621997315</v>
      </c>
      <c r="U22" s="242">
        <v>1355.5265556800009</v>
      </c>
      <c r="V22" s="242">
        <v>1446.9066675822851</v>
      </c>
      <c r="W22" s="242">
        <v>1446.9066675822851</v>
      </c>
      <c r="X22" s="242">
        <v>1446.9066675822851</v>
      </c>
      <c r="Y22" s="242">
        <v>1355.5265556800009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11.974289326650419</v>
      </c>
      <c r="J25" s="282">
        <f t="shared" si="4"/>
        <v>7.9828595511002796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3.9914297755501398</v>
      </c>
      <c r="X25" s="282">
        <f t="shared" si="4"/>
        <v>0</v>
      </c>
      <c r="Y25" s="282">
        <f t="shared" si="4"/>
        <v>7.9828595511002796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11.974289326650419</v>
      </c>
      <c r="J27" s="282">
        <v>7.9828595511002796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3.9914297755501398</v>
      </c>
      <c r="X27" s="282">
        <v>0</v>
      </c>
      <c r="Y27" s="282">
        <v>7.9828595511002796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91.380111902283787</v>
      </c>
      <c r="E28" s="242">
        <v>91.380111902283787</v>
      </c>
      <c r="F28" s="242">
        <v>0</v>
      </c>
      <c r="G28" s="242">
        <v>0</v>
      </c>
      <c r="H28" s="242">
        <v>91.380111902283787</v>
      </c>
      <c r="I28" s="242">
        <v>0</v>
      </c>
      <c r="J28" s="242">
        <v>91.380111902283787</v>
      </c>
      <c r="K28" s="242">
        <v>0</v>
      </c>
      <c r="L28" s="242">
        <v>91.380111902283787</v>
      </c>
      <c r="M28" s="242">
        <v>0</v>
      </c>
      <c r="N28" s="242">
        <v>0</v>
      </c>
      <c r="O28" s="242">
        <v>91.380111902283787</v>
      </c>
      <c r="P28" s="242">
        <v>0</v>
      </c>
      <c r="Q28" s="242">
        <v>91.380111902283787</v>
      </c>
      <c r="R28" s="242">
        <v>0</v>
      </c>
      <c r="S28" s="242">
        <v>0</v>
      </c>
      <c r="T28" s="242">
        <v>182.7602238045676</v>
      </c>
      <c r="U28" s="242">
        <v>274.14033570685137</v>
      </c>
      <c r="V28" s="242">
        <v>182.7602238045676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3.991429775550138</v>
      </c>
      <c r="E31" s="282">
        <f t="shared" si="6"/>
        <v>0</v>
      </c>
      <c r="F31" s="282">
        <f t="shared" si="6"/>
        <v>3.9914297755501451</v>
      </c>
      <c r="G31" s="282">
        <f t="shared" si="6"/>
        <v>0</v>
      </c>
      <c r="H31" s="282">
        <f t="shared" si="6"/>
        <v>3.9914297755501238</v>
      </c>
      <c r="I31" s="282">
        <f t="shared" si="6"/>
        <v>3.9914297755501451</v>
      </c>
      <c r="J31" s="282">
        <f t="shared" si="6"/>
        <v>0</v>
      </c>
      <c r="K31" s="282">
        <f t="shared" si="6"/>
        <v>3.9914297755501451</v>
      </c>
      <c r="L31" s="282">
        <f t="shared" si="6"/>
        <v>0</v>
      </c>
      <c r="M31" s="282">
        <f t="shared" si="6"/>
        <v>3.991429775550138</v>
      </c>
      <c r="N31" s="282">
        <f t="shared" si="6"/>
        <v>0</v>
      </c>
      <c r="O31" s="282">
        <f t="shared" si="6"/>
        <v>3.991429775550138</v>
      </c>
      <c r="P31" s="282">
        <f t="shared" si="6"/>
        <v>0</v>
      </c>
      <c r="Q31" s="282">
        <f t="shared" si="6"/>
        <v>3.991429775550138</v>
      </c>
      <c r="R31" s="282">
        <f t="shared" si="6"/>
        <v>0</v>
      </c>
      <c r="S31" s="282">
        <f t="shared" si="6"/>
        <v>3.9914297755501309</v>
      </c>
      <c r="T31" s="282">
        <f t="shared" si="6"/>
        <v>0</v>
      </c>
      <c r="U31" s="282">
        <f t="shared" si="6"/>
        <v>3.9914297755501416</v>
      </c>
      <c r="V31" s="282">
        <f t="shared" si="6"/>
        <v>0</v>
      </c>
      <c r="W31" s="282">
        <f t="shared" si="6"/>
        <v>3.9914297755501416</v>
      </c>
      <c r="X31" s="282">
        <f t="shared" si="6"/>
        <v>0</v>
      </c>
      <c r="Y31" s="282">
        <f t="shared" si="6"/>
        <v>3.991429775550138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3.991429775550138</v>
      </c>
      <c r="E33" s="282">
        <f t="shared" si="8"/>
        <v>0</v>
      </c>
      <c r="F33" s="282">
        <f t="shared" si="8"/>
        <v>3.9914297755501451</v>
      </c>
      <c r="G33" s="282">
        <f t="shared" si="8"/>
        <v>0</v>
      </c>
      <c r="H33" s="282">
        <f t="shared" si="8"/>
        <v>3.9914297755501238</v>
      </c>
      <c r="I33" s="282">
        <f t="shared" si="8"/>
        <v>3.9914297755501451</v>
      </c>
      <c r="J33" s="282">
        <f t="shared" si="8"/>
        <v>0</v>
      </c>
      <c r="K33" s="282">
        <f t="shared" si="8"/>
        <v>3.9914297755501451</v>
      </c>
      <c r="L33" s="282">
        <f t="shared" si="8"/>
        <v>0</v>
      </c>
      <c r="M33" s="282">
        <f t="shared" si="8"/>
        <v>3.991429775550138</v>
      </c>
      <c r="N33" s="282">
        <f t="shared" si="8"/>
        <v>0</v>
      </c>
      <c r="O33" s="282">
        <f t="shared" si="8"/>
        <v>3.991429775550138</v>
      </c>
      <c r="P33" s="282">
        <f t="shared" si="8"/>
        <v>0</v>
      </c>
      <c r="Q33" s="282">
        <f t="shared" si="8"/>
        <v>3.991429775550138</v>
      </c>
      <c r="R33" s="282">
        <f t="shared" si="8"/>
        <v>0</v>
      </c>
      <c r="S33" s="282">
        <f t="shared" si="8"/>
        <v>3.9914297755501309</v>
      </c>
      <c r="T33" s="282">
        <f t="shared" si="8"/>
        <v>0</v>
      </c>
      <c r="U33" s="282">
        <f t="shared" si="8"/>
        <v>3.9914297755501416</v>
      </c>
      <c r="V33" s="282">
        <f t="shared" si="8"/>
        <v>0</v>
      </c>
      <c r="W33" s="282">
        <f t="shared" si="8"/>
        <v>3.9914297755501416</v>
      </c>
      <c r="X33" s="282">
        <f t="shared" si="8"/>
        <v>0</v>
      </c>
      <c r="Y33" s="282">
        <f t="shared" si="8"/>
        <v>3.991429775550138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91.380111902283829</v>
      </c>
      <c r="E34" s="242">
        <f t="shared" si="9"/>
        <v>0</v>
      </c>
      <c r="F34" s="242">
        <f t="shared" si="9"/>
        <v>0</v>
      </c>
      <c r="G34" s="242">
        <f t="shared" si="9"/>
        <v>91.380111902283829</v>
      </c>
      <c r="H34" s="242">
        <f t="shared" si="9"/>
        <v>0</v>
      </c>
      <c r="I34" s="242">
        <f t="shared" si="9"/>
        <v>0</v>
      </c>
      <c r="J34" s="242">
        <f t="shared" si="9"/>
        <v>91.380111902283829</v>
      </c>
      <c r="K34" s="242">
        <f t="shared" si="9"/>
        <v>0</v>
      </c>
      <c r="L34" s="242">
        <f t="shared" si="9"/>
        <v>91.380111902283829</v>
      </c>
      <c r="M34" s="242">
        <f t="shared" si="9"/>
        <v>0</v>
      </c>
      <c r="N34" s="242">
        <f t="shared" si="9"/>
        <v>0</v>
      </c>
      <c r="O34" s="242">
        <f t="shared" si="9"/>
        <v>91.380111902283829</v>
      </c>
      <c r="P34" s="242">
        <f t="shared" si="9"/>
        <v>0</v>
      </c>
      <c r="Q34" s="242">
        <f t="shared" si="9"/>
        <v>91.380111902283829</v>
      </c>
      <c r="R34" s="242">
        <f t="shared" si="9"/>
        <v>0</v>
      </c>
      <c r="S34" s="242">
        <f t="shared" si="9"/>
        <v>0</v>
      </c>
      <c r="T34" s="242">
        <f t="shared" si="9"/>
        <v>91.380111902283716</v>
      </c>
      <c r="U34" s="242">
        <f t="shared" si="9"/>
        <v>0</v>
      </c>
      <c r="V34" s="242">
        <f t="shared" si="9"/>
        <v>91.380111902283488</v>
      </c>
      <c r="W34" s="242">
        <f t="shared" si="9"/>
        <v>0</v>
      </c>
      <c r="X34" s="242">
        <f t="shared" si="9"/>
        <v>0</v>
      </c>
      <c r="Y34" s="242">
        <f t="shared" si="9"/>
        <v>91.38011190228417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6.6978390804597723</v>
      </c>
      <c r="C37" s="282">
        <f t="shared" si="11"/>
        <v>17.033839080459771</v>
      </c>
      <c r="D37" s="282">
        <f t="shared" si="11"/>
        <v>16.454409304909632</v>
      </c>
      <c r="E37" s="282">
        <f t="shared" si="11"/>
        <v>14.911409304909633</v>
      </c>
      <c r="F37" s="282">
        <f t="shared" si="11"/>
        <v>4.272979529359489</v>
      </c>
      <c r="G37" s="282">
        <f t="shared" si="11"/>
        <v>9.4119795293594848</v>
      </c>
      <c r="H37" s="282">
        <f t="shared" si="11"/>
        <v>3.7745497538093602</v>
      </c>
      <c r="I37" s="282">
        <f t="shared" si="11"/>
        <v>3.3074093049096405</v>
      </c>
      <c r="J37" s="282">
        <f t="shared" si="11"/>
        <v>6.1012688560099235</v>
      </c>
      <c r="K37" s="282">
        <f t="shared" si="11"/>
        <v>33.636839080459779</v>
      </c>
      <c r="L37" s="282">
        <f t="shared" si="11"/>
        <v>30.785839080459777</v>
      </c>
      <c r="M37" s="282">
        <f t="shared" si="11"/>
        <v>27.999409304909641</v>
      </c>
      <c r="N37" s="282">
        <f t="shared" si="11"/>
        <v>28.000409304909638</v>
      </c>
      <c r="O37" s="282">
        <f t="shared" si="11"/>
        <v>22.770979529359501</v>
      </c>
      <c r="P37" s="282">
        <f t="shared" si="11"/>
        <v>22.709979529359501</v>
      </c>
      <c r="Q37" s="282">
        <f t="shared" si="11"/>
        <v>19.322549753809362</v>
      </c>
      <c r="R37" s="282">
        <f t="shared" si="11"/>
        <v>17.820549753809363</v>
      </c>
      <c r="S37" s="282">
        <f t="shared" si="11"/>
        <v>10.491119978259231</v>
      </c>
      <c r="T37" s="282">
        <f t="shared" si="11"/>
        <v>9.8471199782592329</v>
      </c>
      <c r="U37" s="282">
        <f t="shared" si="11"/>
        <v>7.2906902027090901</v>
      </c>
      <c r="V37" s="282">
        <f t="shared" si="11"/>
        <v>6.1596902027090898</v>
      </c>
      <c r="W37" s="282">
        <f t="shared" si="11"/>
        <v>2.6806902027090906</v>
      </c>
      <c r="X37" s="282">
        <f t="shared" si="11"/>
        <v>5.0126902027090914</v>
      </c>
      <c r="Y37" s="282">
        <f t="shared" si="11"/>
        <v>3.943119978259233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6.6978390804597723</v>
      </c>
      <c r="C39" s="282">
        <f t="shared" si="13"/>
        <v>17.033839080459771</v>
      </c>
      <c r="D39" s="282">
        <f t="shared" si="13"/>
        <v>16.454409304909632</v>
      </c>
      <c r="E39" s="282">
        <f t="shared" si="13"/>
        <v>14.911409304909633</v>
      </c>
      <c r="F39" s="282">
        <f t="shared" si="13"/>
        <v>4.272979529359489</v>
      </c>
      <c r="G39" s="282">
        <f t="shared" si="13"/>
        <v>9.4119795293594848</v>
      </c>
      <c r="H39" s="282">
        <f t="shared" si="13"/>
        <v>3.7745497538093602</v>
      </c>
      <c r="I39" s="282">
        <f t="shared" si="13"/>
        <v>3.3074093049096405</v>
      </c>
      <c r="J39" s="282">
        <f t="shared" si="13"/>
        <v>6.1012688560099235</v>
      </c>
      <c r="K39" s="282">
        <f t="shared" si="13"/>
        <v>33.636839080459779</v>
      </c>
      <c r="L39" s="282">
        <f t="shared" si="13"/>
        <v>30.785839080459777</v>
      </c>
      <c r="M39" s="282">
        <f t="shared" si="13"/>
        <v>27.999409304909641</v>
      </c>
      <c r="N39" s="282">
        <f t="shared" si="13"/>
        <v>28.000409304909638</v>
      </c>
      <c r="O39" s="282">
        <f t="shared" si="13"/>
        <v>22.770979529359501</v>
      </c>
      <c r="P39" s="282">
        <f t="shared" si="13"/>
        <v>22.709979529359501</v>
      </c>
      <c r="Q39" s="282">
        <f t="shared" si="13"/>
        <v>19.322549753809362</v>
      </c>
      <c r="R39" s="282">
        <f t="shared" si="13"/>
        <v>17.820549753809363</v>
      </c>
      <c r="S39" s="282">
        <f t="shared" si="13"/>
        <v>10.491119978259231</v>
      </c>
      <c r="T39" s="282">
        <f t="shared" si="13"/>
        <v>9.8471199782592329</v>
      </c>
      <c r="U39" s="282">
        <f t="shared" si="13"/>
        <v>7.2906902027090901</v>
      </c>
      <c r="V39" s="282">
        <f t="shared" si="13"/>
        <v>6.1596902027090898</v>
      </c>
      <c r="W39" s="282">
        <f t="shared" si="13"/>
        <v>2.6806902027090906</v>
      </c>
      <c r="X39" s="282">
        <f t="shared" si="13"/>
        <v>5.0126902027090914</v>
      </c>
      <c r="Y39" s="282">
        <f t="shared" si="13"/>
        <v>3.943119978259233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116.82137950191566</v>
      </c>
      <c r="C40" s="242">
        <f t="shared" si="14"/>
        <v>63.424096168582309</v>
      </c>
      <c r="D40" s="242">
        <f t="shared" si="14"/>
        <v>66.255062835249078</v>
      </c>
      <c r="E40" s="242">
        <f t="shared" si="14"/>
        <v>113.56972473753297</v>
      </c>
      <c r="F40" s="242">
        <f t="shared" si="14"/>
        <v>96.712841404199366</v>
      </c>
      <c r="G40" s="242">
        <f t="shared" si="14"/>
        <v>66.128746168582211</v>
      </c>
      <c r="H40" s="242">
        <f t="shared" si="14"/>
        <v>100.01679140419935</v>
      </c>
      <c r="I40" s="242">
        <f t="shared" si="14"/>
        <v>83.880758070866136</v>
      </c>
      <c r="J40" s="242">
        <f t="shared" si="14"/>
        <v>64.135924737532719</v>
      </c>
      <c r="K40" s="242">
        <f t="shared" si="14"/>
        <v>131.20574140419944</v>
      </c>
      <c r="L40" s="242">
        <f t="shared" si="14"/>
        <v>101.44982473753282</v>
      </c>
      <c r="M40" s="242">
        <f t="shared" si="14"/>
        <v>73.050891404199433</v>
      </c>
      <c r="N40" s="242">
        <f t="shared" si="14"/>
        <v>67.570741404199566</v>
      </c>
      <c r="O40" s="242">
        <f t="shared" si="14"/>
        <v>92.340724737532923</v>
      </c>
      <c r="P40" s="242">
        <f t="shared" si="14"/>
        <v>91.354024737532768</v>
      </c>
      <c r="Q40" s="242">
        <f t="shared" si="14"/>
        <v>90.141774737532728</v>
      </c>
      <c r="R40" s="242">
        <f t="shared" si="14"/>
        <v>76.035474737532923</v>
      </c>
      <c r="S40" s="242">
        <f t="shared" si="14"/>
        <v>52.251108070866053</v>
      </c>
      <c r="T40" s="242">
        <f t="shared" si="14"/>
        <v>112.57530330648319</v>
      </c>
      <c r="U40" s="242">
        <f t="shared" si="14"/>
        <v>135.51560568000082</v>
      </c>
      <c r="V40" s="242">
        <f t="shared" si="14"/>
        <v>144.64348424895206</v>
      </c>
      <c r="W40" s="242">
        <f t="shared" si="14"/>
        <v>217.25303424895219</v>
      </c>
      <c r="X40" s="242">
        <f t="shared" si="14"/>
        <v>306.98866758228519</v>
      </c>
      <c r="Y40" s="242">
        <f t="shared" si="14"/>
        <v>247.25169558961693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181.24342218400679</v>
      </c>
      <c r="C43" s="210">
        <v>168.76852966466041</v>
      </c>
      <c r="D43" s="210">
        <v>167.10859845227861</v>
      </c>
      <c r="E43" s="210">
        <v>190.32914875322439</v>
      </c>
      <c r="F43" s="210">
        <v>201.1512467755804</v>
      </c>
      <c r="G43" s="210">
        <v>183.59372312983669</v>
      </c>
      <c r="H43" s="210">
        <v>211.3092003439381</v>
      </c>
      <c r="I43" s="210">
        <v>277.80051590713663</v>
      </c>
      <c r="J43" s="210">
        <v>253.57463456577821</v>
      </c>
      <c r="K43" s="210">
        <v>224.86792777300079</v>
      </c>
      <c r="L43" s="210">
        <v>262.55563198624247</v>
      </c>
      <c r="M43" s="210">
        <v>245.24539982803091</v>
      </c>
      <c r="N43" s="210">
        <v>251.62648323301809</v>
      </c>
      <c r="O43" s="210">
        <v>249.6811693895099</v>
      </c>
      <c r="P43" s="210">
        <v>248.32132416165089</v>
      </c>
      <c r="Q43" s="210">
        <v>252.49260533104041</v>
      </c>
      <c r="R43" s="210">
        <v>254.5679277730008</v>
      </c>
      <c r="S43" s="210">
        <v>250.3165090283749</v>
      </c>
      <c r="T43" s="210">
        <v>260.47755803955278</v>
      </c>
      <c r="U43" s="210">
        <v>250.56010318142731</v>
      </c>
      <c r="V43" s="210">
        <v>252.30051590713671</v>
      </c>
      <c r="W43" s="210">
        <v>245.08245915735159</v>
      </c>
      <c r="X43" s="210">
        <v>241.14204643164231</v>
      </c>
      <c r="Y43" s="210">
        <v>234.44815133276009</v>
      </c>
      <c r="DA43" s="109" t="s">
        <v>457</v>
      </c>
    </row>
    <row r="44" spans="1:105" ht="12" customHeight="1" x14ac:dyDescent="0.25">
      <c r="A44" s="24" t="s">
        <v>28</v>
      </c>
      <c r="B44" s="213">
        <v>6.9981943250214949</v>
      </c>
      <c r="C44" s="213">
        <v>6.9981943250214949</v>
      </c>
      <c r="D44" s="213">
        <v>6.2983662940670673</v>
      </c>
      <c r="E44" s="213">
        <v>7.6980223559759242</v>
      </c>
      <c r="F44" s="213">
        <v>7.6980223559759242</v>
      </c>
      <c r="G44" s="213">
        <v>6.2983662940670673</v>
      </c>
      <c r="H44" s="213">
        <v>6.2983662940670673</v>
      </c>
      <c r="I44" s="213">
        <v>6.2983662940670673</v>
      </c>
      <c r="J44" s="213">
        <v>6.9981943250214949</v>
      </c>
      <c r="K44" s="213">
        <v>4.8987102321582112</v>
      </c>
      <c r="L44" s="213">
        <v>6.2983662940670673</v>
      </c>
      <c r="M44" s="213">
        <v>6.2983662940670673</v>
      </c>
      <c r="N44" s="213">
        <v>5.5985382631126397</v>
      </c>
      <c r="O44" s="213">
        <v>6.2983662940670673</v>
      </c>
      <c r="P44" s="213">
        <v>5.5985382631126397</v>
      </c>
      <c r="Q44" s="213">
        <v>5.5985382631126397</v>
      </c>
      <c r="R44" s="213">
        <v>6.8938091143594136</v>
      </c>
      <c r="S44" s="213">
        <v>6.4282029234737754</v>
      </c>
      <c r="T44" s="213">
        <v>6.4751504729148754</v>
      </c>
      <c r="U44" s="213">
        <v>5.7766122098022352</v>
      </c>
      <c r="V44" s="213">
        <v>5.8347377472055033</v>
      </c>
      <c r="W44" s="213">
        <v>5.1342218400687871</v>
      </c>
      <c r="X44" s="213">
        <v>4.3769561478933783</v>
      </c>
      <c r="Y44" s="213">
        <v>5.8319862424763542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22.783490971625099</v>
      </c>
      <c r="C45" s="204">
        <f t="shared" si="15"/>
        <v>29.65511607910576</v>
      </c>
      <c r="D45" s="204">
        <f t="shared" si="15"/>
        <v>18.118916595012898</v>
      </c>
      <c r="E45" s="204">
        <f t="shared" si="15"/>
        <v>20.249355116079101</v>
      </c>
      <c r="F45" s="204">
        <f t="shared" si="15"/>
        <v>16.02416165090284</v>
      </c>
      <c r="G45" s="204">
        <f t="shared" si="15"/>
        <v>15.902407566638002</v>
      </c>
      <c r="H45" s="204">
        <f t="shared" si="15"/>
        <v>32.418400687876186</v>
      </c>
      <c r="I45" s="204">
        <f t="shared" si="15"/>
        <v>36.425279449699055</v>
      </c>
      <c r="J45" s="204">
        <f t="shared" si="15"/>
        <v>35.436629406706786</v>
      </c>
      <c r="K45" s="204">
        <f t="shared" si="15"/>
        <v>26.816938950988817</v>
      </c>
      <c r="L45" s="204">
        <f t="shared" si="15"/>
        <v>32.898108340498709</v>
      </c>
      <c r="M45" s="204">
        <f t="shared" si="15"/>
        <v>32.006190885640592</v>
      </c>
      <c r="N45" s="204">
        <f t="shared" si="15"/>
        <v>32.107996560619085</v>
      </c>
      <c r="O45" s="204">
        <f t="shared" si="15"/>
        <v>28.882459157351683</v>
      </c>
      <c r="P45" s="204">
        <f t="shared" si="15"/>
        <v>26.732072226999144</v>
      </c>
      <c r="Q45" s="204">
        <f t="shared" si="15"/>
        <v>34.380997420464311</v>
      </c>
      <c r="R45" s="204">
        <f t="shared" si="15"/>
        <v>35.347205503009448</v>
      </c>
      <c r="S45" s="204">
        <f t="shared" si="15"/>
        <v>32.456663800515905</v>
      </c>
      <c r="T45" s="204">
        <f t="shared" si="15"/>
        <v>37.865950128976785</v>
      </c>
      <c r="U45" s="204">
        <f t="shared" si="15"/>
        <v>26.869991401547718</v>
      </c>
      <c r="V45" s="204">
        <f t="shared" si="15"/>
        <v>25.898710232158216</v>
      </c>
      <c r="W45" s="204">
        <f t="shared" si="15"/>
        <v>23.837317282889082</v>
      </c>
      <c r="X45" s="204">
        <f t="shared" si="15"/>
        <v>25.710834049871025</v>
      </c>
      <c r="Y45" s="204">
        <f t="shared" si="15"/>
        <v>22.779793637145314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9.9312123817712799</v>
      </c>
      <c r="C47" s="204">
        <v>9.9312123817712799</v>
      </c>
      <c r="D47" s="204">
        <v>12.13817712811694</v>
      </c>
      <c r="E47" s="204">
        <v>13.24161650902837</v>
      </c>
      <c r="F47" s="204">
        <v>11.034651762682721</v>
      </c>
      <c r="G47" s="204">
        <v>9.9312123817712799</v>
      </c>
      <c r="H47" s="204">
        <v>16.552020636285469</v>
      </c>
      <c r="I47" s="204">
        <v>16.552020636285469</v>
      </c>
      <c r="J47" s="204">
        <v>16.552020636285469</v>
      </c>
      <c r="K47" s="204">
        <v>9.9312123817712799</v>
      </c>
      <c r="L47" s="204">
        <v>11.034651762682721</v>
      </c>
      <c r="M47" s="204">
        <v>12.13817712811694</v>
      </c>
      <c r="N47" s="204">
        <v>12.13817712811694</v>
      </c>
      <c r="O47" s="204">
        <v>12.164402407566641</v>
      </c>
      <c r="P47" s="204">
        <v>11.0585554600172</v>
      </c>
      <c r="Q47" s="204">
        <v>18.799570077386068</v>
      </c>
      <c r="R47" s="204">
        <v>18.799570077386068</v>
      </c>
      <c r="S47" s="204">
        <v>17.693723129836631</v>
      </c>
      <c r="T47" s="204">
        <v>21.011263972484951</v>
      </c>
      <c r="U47" s="204">
        <v>9.9527085124677548</v>
      </c>
      <c r="V47" s="204">
        <v>11.0585554600172</v>
      </c>
      <c r="W47" s="204">
        <v>11.0585554600172</v>
      </c>
      <c r="X47" s="204">
        <v>11.0585554600172</v>
      </c>
      <c r="Y47" s="204">
        <v>11.0585554600172</v>
      </c>
      <c r="DA47" s="71" t="s">
        <v>460</v>
      </c>
    </row>
    <row r="48" spans="1:105" ht="12" customHeight="1" x14ac:dyDescent="0.25">
      <c r="A48" s="18" t="s">
        <v>71</v>
      </c>
      <c r="B48" s="204">
        <v>2.0540842648323299</v>
      </c>
      <c r="C48" s="204">
        <v>2.0540842648323299</v>
      </c>
      <c r="D48" s="204">
        <v>2.0540842648323299</v>
      </c>
      <c r="E48" s="204">
        <v>3.0810834049871021</v>
      </c>
      <c r="F48" s="204">
        <v>2.0445399828030948</v>
      </c>
      <c r="G48" s="204">
        <v>2.0445399828030948</v>
      </c>
      <c r="H48" s="204">
        <v>4.086500429922614</v>
      </c>
      <c r="I48" s="204">
        <v>6.1300945829750644</v>
      </c>
      <c r="J48" s="204">
        <v>7.1520206362854681</v>
      </c>
      <c r="K48" s="204">
        <v>6.1308684436801384</v>
      </c>
      <c r="L48" s="204">
        <v>8.1754084264832318</v>
      </c>
      <c r="M48" s="204">
        <v>7.1524505588993978</v>
      </c>
      <c r="N48" s="204">
        <v>9.1960447119518491</v>
      </c>
      <c r="O48" s="204">
        <v>6.1908856405846944</v>
      </c>
      <c r="P48" s="204">
        <v>6.1908856405846944</v>
      </c>
      <c r="Q48" s="204">
        <v>6.1828890799656051</v>
      </c>
      <c r="R48" s="204">
        <v>6.1771281169389507</v>
      </c>
      <c r="S48" s="204">
        <v>6.1596732588134131</v>
      </c>
      <c r="T48" s="204">
        <v>7.183404987102322</v>
      </c>
      <c r="U48" s="204">
        <v>9.2388650042992246</v>
      </c>
      <c r="V48" s="204">
        <v>5.1330180567497852</v>
      </c>
      <c r="W48" s="204">
        <v>5.9648323301805668</v>
      </c>
      <c r="X48" s="204">
        <v>7.8995700773860698</v>
      </c>
      <c r="Y48" s="204">
        <v>6.8828890799656062</v>
      </c>
      <c r="DA48" s="71" t="s">
        <v>461</v>
      </c>
    </row>
    <row r="49" spans="1:105" ht="12" customHeight="1" x14ac:dyDescent="0.25">
      <c r="A49" s="18" t="s">
        <v>32</v>
      </c>
      <c r="B49" s="204">
        <v>10.798194325021489</v>
      </c>
      <c r="C49" s="204">
        <v>17.669819432502148</v>
      </c>
      <c r="D49" s="204">
        <v>3.9266552020636278</v>
      </c>
      <c r="E49" s="204">
        <v>3.9266552020636278</v>
      </c>
      <c r="F49" s="204">
        <v>2.9449699054170249</v>
      </c>
      <c r="G49" s="204">
        <v>3.9266552020636278</v>
      </c>
      <c r="H49" s="204">
        <v>11.779879621668099</v>
      </c>
      <c r="I49" s="204">
        <v>13.74316423043852</v>
      </c>
      <c r="J49" s="204">
        <v>11.732588134135851</v>
      </c>
      <c r="K49" s="204">
        <v>10.7548581255374</v>
      </c>
      <c r="L49" s="204">
        <v>13.68804815133276</v>
      </c>
      <c r="M49" s="204">
        <v>12.715563198624251</v>
      </c>
      <c r="N49" s="204">
        <v>10.7737747205503</v>
      </c>
      <c r="O49" s="204">
        <v>9.6434221840068783</v>
      </c>
      <c r="P49" s="204">
        <v>7.7151332760103184</v>
      </c>
      <c r="Q49" s="204">
        <v>6.747377472055029</v>
      </c>
      <c r="R49" s="204">
        <v>7.7193465176268274</v>
      </c>
      <c r="S49" s="204">
        <v>7.7195184866723991</v>
      </c>
      <c r="T49" s="204">
        <v>7.7195184866723991</v>
      </c>
      <c r="U49" s="204">
        <v>4.8246775580395527</v>
      </c>
      <c r="V49" s="204">
        <v>6.7546001719690452</v>
      </c>
      <c r="W49" s="204">
        <v>4.8246775580395527</v>
      </c>
      <c r="X49" s="204">
        <v>3.8597592433362</v>
      </c>
      <c r="Y49" s="204">
        <v>2.894840928632846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0.88374892519346515</v>
      </c>
      <c r="P50" s="204">
        <v>1.7674978503869301</v>
      </c>
      <c r="Q50" s="204">
        <v>2.6511607910576092</v>
      </c>
      <c r="R50" s="204">
        <v>2.6511607910576092</v>
      </c>
      <c r="S50" s="204">
        <v>0.88374892519346515</v>
      </c>
      <c r="T50" s="204">
        <v>1.9517626827171111</v>
      </c>
      <c r="U50" s="204">
        <v>2.8537403267411858</v>
      </c>
      <c r="V50" s="204">
        <v>2.952536543422184</v>
      </c>
      <c r="W50" s="204">
        <v>1.989251934651763</v>
      </c>
      <c r="X50" s="204">
        <v>2.8929492691315559</v>
      </c>
      <c r="Y50" s="204">
        <v>1.9435081685296649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4.2992261392949267E-2</v>
      </c>
      <c r="C51" s="204">
        <f t="shared" si="16"/>
        <v>4.2992261392949267E-2</v>
      </c>
      <c r="D51" s="204">
        <f t="shared" si="16"/>
        <v>4.2992261392949267E-2</v>
      </c>
      <c r="E51" s="204">
        <f t="shared" si="16"/>
        <v>4.2992261392949267E-2</v>
      </c>
      <c r="F51" s="204">
        <f t="shared" si="16"/>
        <v>4.2992261392949267E-2</v>
      </c>
      <c r="G51" s="204">
        <f t="shared" si="16"/>
        <v>0.25795356835769562</v>
      </c>
      <c r="H51" s="204">
        <f t="shared" si="16"/>
        <v>0.27944969905417022</v>
      </c>
      <c r="I51" s="204">
        <f t="shared" si="16"/>
        <v>0.30094582975064488</v>
      </c>
      <c r="J51" s="204">
        <f t="shared" si="16"/>
        <v>0.30094582975064488</v>
      </c>
      <c r="K51" s="204">
        <f t="shared" si="16"/>
        <v>1.139294926913156</v>
      </c>
      <c r="L51" s="204">
        <f t="shared" si="16"/>
        <v>1.3327601031814269</v>
      </c>
      <c r="M51" s="204">
        <f t="shared" si="16"/>
        <v>1.5476982167241939</v>
      </c>
      <c r="N51" s="204">
        <f t="shared" si="16"/>
        <v>1.332569323951815</v>
      </c>
      <c r="O51" s="204">
        <f t="shared" si="16"/>
        <v>1.3099182502114941</v>
      </c>
      <c r="P51" s="204">
        <f t="shared" si="16"/>
        <v>1.2667154782523209</v>
      </c>
      <c r="Q51" s="204">
        <f t="shared" si="16"/>
        <v>1.3071408872677059</v>
      </c>
      <c r="R51" s="204">
        <f t="shared" si="16"/>
        <v>1.1349652397736101</v>
      </c>
      <c r="S51" s="204">
        <f t="shared" si="16"/>
        <v>1.0985682898499389</v>
      </c>
      <c r="T51" s="204">
        <f t="shared" si="16"/>
        <v>1.1984419125783841</v>
      </c>
      <c r="U51" s="204">
        <f t="shared" si="16"/>
        <v>1.1558141661715631</v>
      </c>
      <c r="V51" s="204">
        <f t="shared" si="16"/>
        <v>1.219856649539748</v>
      </c>
      <c r="W51" s="204">
        <f t="shared" si="16"/>
        <v>1.3273132574623061</v>
      </c>
      <c r="X51" s="204">
        <f t="shared" si="16"/>
        <v>1.084959599151933</v>
      </c>
      <c r="Y51" s="204">
        <f t="shared" si="16"/>
        <v>4.2641525458509737E-2</v>
      </c>
      <c r="DA51" s="71"/>
    </row>
    <row r="52" spans="1:105" ht="12" customHeight="1" x14ac:dyDescent="0.25">
      <c r="A52" s="18" t="s">
        <v>73</v>
      </c>
      <c r="B52" s="204">
        <v>4.2992261392949267E-2</v>
      </c>
      <c r="C52" s="204">
        <v>4.2992261392949267E-2</v>
      </c>
      <c r="D52" s="204">
        <v>4.2992261392949267E-2</v>
      </c>
      <c r="E52" s="204">
        <v>4.2992261392949267E-2</v>
      </c>
      <c r="F52" s="204">
        <v>4.2992261392949267E-2</v>
      </c>
      <c r="G52" s="204">
        <v>0.25795356835769562</v>
      </c>
      <c r="H52" s="204">
        <v>0.27944969905417022</v>
      </c>
      <c r="I52" s="204">
        <v>0.30094582975064488</v>
      </c>
      <c r="J52" s="204">
        <v>0.30094582975064488</v>
      </c>
      <c r="K52" s="204">
        <v>1.139294926913156</v>
      </c>
      <c r="L52" s="204">
        <v>1.3327601031814269</v>
      </c>
      <c r="M52" s="204">
        <v>1.5476982167241939</v>
      </c>
      <c r="N52" s="204">
        <v>1.332569323951815</v>
      </c>
      <c r="O52" s="204">
        <v>1.3099182502114941</v>
      </c>
      <c r="P52" s="204">
        <v>1.2667154782523209</v>
      </c>
      <c r="Q52" s="204">
        <v>1.3071408872677059</v>
      </c>
      <c r="R52" s="204">
        <v>1.1349652397736101</v>
      </c>
      <c r="S52" s="204">
        <v>1.0985682898499389</v>
      </c>
      <c r="T52" s="204">
        <v>1.1984419125783841</v>
      </c>
      <c r="U52" s="204">
        <v>1.1558141661715631</v>
      </c>
      <c r="V52" s="204">
        <v>1.219856649539748</v>
      </c>
      <c r="W52" s="204">
        <v>1.3273132574623061</v>
      </c>
      <c r="X52" s="204">
        <v>1.084959599151933</v>
      </c>
      <c r="Y52" s="204">
        <v>4.2641525458509737E-2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2.3193421979771289E-5</v>
      </c>
      <c r="N54" s="204">
        <f t="shared" si="17"/>
        <v>1.9077922961227079E-4</v>
      </c>
      <c r="O54" s="204">
        <f t="shared" si="17"/>
        <v>1.345722273458661E-3</v>
      </c>
      <c r="P54" s="204">
        <f t="shared" si="17"/>
        <v>1.5562328396819E-3</v>
      </c>
      <c r="Q54" s="204">
        <f t="shared" si="17"/>
        <v>0.17127699751303335</v>
      </c>
      <c r="R54" s="204">
        <f t="shared" si="17"/>
        <v>5.2137081808505792E-2</v>
      </c>
      <c r="S54" s="204">
        <f t="shared" si="17"/>
        <v>5.3869981982116013E-3</v>
      </c>
      <c r="T54" s="204">
        <f t="shared" si="17"/>
        <v>1.6534067546615123</v>
      </c>
      <c r="U54" s="204">
        <f t="shared" si="17"/>
        <v>1.6292245268636898</v>
      </c>
      <c r="V54" s="204">
        <f t="shared" si="17"/>
        <v>1.7729206505462365</v>
      </c>
      <c r="W54" s="204">
        <f t="shared" si="17"/>
        <v>0.92101004434336908</v>
      </c>
      <c r="X54" s="204">
        <f t="shared" si="17"/>
        <v>1.0220911317165113</v>
      </c>
      <c r="Y54" s="204">
        <f t="shared" si="17"/>
        <v>0.96905236964037234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0.16715391229578669</v>
      </c>
      <c r="R55" s="204">
        <v>4.7807394668959592E-2</v>
      </c>
      <c r="S55" s="204">
        <v>0</v>
      </c>
      <c r="T55" s="204">
        <v>1.647979363714531</v>
      </c>
      <c r="U55" s="204">
        <v>1.6241616509028369</v>
      </c>
      <c r="V55" s="204">
        <v>1.767411865864144</v>
      </c>
      <c r="W55" s="204">
        <v>0.71650902837489239</v>
      </c>
      <c r="X55" s="204">
        <v>0.69269131556319852</v>
      </c>
      <c r="Y55" s="204">
        <v>0.64488392089423896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2.3193421979771289E-5</v>
      </c>
      <c r="N56" s="204">
        <v>1.9077922961227079E-4</v>
      </c>
      <c r="O56" s="204">
        <v>1.345722273458661E-3</v>
      </c>
      <c r="P56" s="204">
        <v>1.5562328396819E-3</v>
      </c>
      <c r="Q56" s="204">
        <v>4.1230852172466637E-3</v>
      </c>
      <c r="R56" s="204">
        <v>4.3296871395462023E-3</v>
      </c>
      <c r="S56" s="204">
        <v>5.3869981982116013E-3</v>
      </c>
      <c r="T56" s="204">
        <v>5.4273909469812909E-3</v>
      </c>
      <c r="U56" s="204">
        <v>5.0628759608528553E-3</v>
      </c>
      <c r="V56" s="204">
        <v>5.5087846820925266E-3</v>
      </c>
      <c r="W56" s="204">
        <v>8.1983504482703081E-3</v>
      </c>
      <c r="X56" s="204">
        <v>1.3664648483493341E-2</v>
      </c>
      <c r="Y56" s="204">
        <v>4.3672045722542601E-4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0.19630266552020631</v>
      </c>
      <c r="X57" s="204">
        <v>0.31573516766981941</v>
      </c>
      <c r="Y57" s="204">
        <v>0.32373172828890789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60.571281169389501</v>
      </c>
      <c r="J61" s="204">
        <v>46.694411006018917</v>
      </c>
      <c r="K61" s="204">
        <v>48.676784178847797</v>
      </c>
      <c r="L61" s="204">
        <v>57.967927773000859</v>
      </c>
      <c r="M61" s="204">
        <v>52.426655202063621</v>
      </c>
      <c r="N61" s="204">
        <v>52.999914015477209</v>
      </c>
      <c r="O61" s="204">
        <v>48.700687876182293</v>
      </c>
      <c r="P61" s="204">
        <v>50.492003439380909</v>
      </c>
      <c r="Q61" s="204">
        <v>51.877300085984523</v>
      </c>
      <c r="R61" s="204">
        <v>52.068443680137577</v>
      </c>
      <c r="S61" s="204">
        <v>47.387016337059322</v>
      </c>
      <c r="T61" s="204">
        <v>47.076526225279437</v>
      </c>
      <c r="U61" s="204">
        <v>46.598796216680988</v>
      </c>
      <c r="V61" s="204">
        <v>46.980997420464313</v>
      </c>
      <c r="W61" s="204">
        <v>45.762854686156487</v>
      </c>
      <c r="X61" s="204">
        <v>44.974720550300937</v>
      </c>
      <c r="Y61" s="204">
        <v>41.368099742046432</v>
      </c>
      <c r="DA61" s="71" t="s">
        <v>472</v>
      </c>
    </row>
    <row r="62" spans="1:105" ht="12" customHeight="1" x14ac:dyDescent="0.25">
      <c r="A62" s="21" t="s">
        <v>40</v>
      </c>
      <c r="B62" s="207">
        <v>151.41874462596729</v>
      </c>
      <c r="C62" s="207">
        <v>132.07222699914021</v>
      </c>
      <c r="D62" s="207">
        <v>142.6483233018057</v>
      </c>
      <c r="E62" s="207">
        <v>162.33877901977641</v>
      </c>
      <c r="F62" s="207">
        <v>177.38607050730869</v>
      </c>
      <c r="G62" s="207">
        <v>161.13499570077391</v>
      </c>
      <c r="H62" s="207">
        <v>172.3129836629407</v>
      </c>
      <c r="I62" s="207">
        <v>174.20464316423039</v>
      </c>
      <c r="J62" s="207">
        <v>164.14445399828031</v>
      </c>
      <c r="K62" s="207">
        <v>143.33619948409279</v>
      </c>
      <c r="L62" s="207">
        <v>164.05846947549441</v>
      </c>
      <c r="M62" s="207">
        <v>152.9664660361135</v>
      </c>
      <c r="N62" s="207">
        <v>159.5872742906277</v>
      </c>
      <c r="O62" s="207">
        <v>164.48839208942391</v>
      </c>
      <c r="P62" s="207">
        <v>164.23043852106619</v>
      </c>
      <c r="Q62" s="207">
        <v>159.1573516766982</v>
      </c>
      <c r="R62" s="207">
        <v>159.07136715391229</v>
      </c>
      <c r="S62" s="207">
        <v>162.9406706792777</v>
      </c>
      <c r="T62" s="207">
        <v>166.20808254514179</v>
      </c>
      <c r="U62" s="207">
        <v>168.52966466036111</v>
      </c>
      <c r="V62" s="207">
        <v>170.5932932072227</v>
      </c>
      <c r="W62" s="207">
        <v>168.0997420464316</v>
      </c>
      <c r="X62" s="207">
        <v>163.9724849527085</v>
      </c>
      <c r="Y62" s="207">
        <v>163.45657781599311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181.24342218400682</v>
      </c>
      <c r="C63" s="284">
        <f t="shared" si="18"/>
        <v>168.76852966466032</v>
      </c>
      <c r="D63" s="284">
        <f t="shared" si="18"/>
        <v>167.10859845227867</v>
      </c>
      <c r="E63" s="284">
        <f t="shared" si="18"/>
        <v>190.32914875322447</v>
      </c>
      <c r="F63" s="284">
        <f t="shared" si="18"/>
        <v>201.15124677558038</v>
      </c>
      <c r="G63" s="284">
        <f t="shared" si="18"/>
        <v>183.5937231298366</v>
      </c>
      <c r="H63" s="284">
        <f t="shared" si="18"/>
        <v>211.3092003439381</v>
      </c>
      <c r="I63" s="284">
        <f t="shared" si="18"/>
        <v>277.80051590713657</v>
      </c>
      <c r="J63" s="284">
        <f t="shared" si="18"/>
        <v>253.57463456577818</v>
      </c>
      <c r="K63" s="284">
        <f t="shared" si="18"/>
        <v>224.86792777300076</v>
      </c>
      <c r="L63" s="284">
        <f t="shared" si="18"/>
        <v>262.55563198624264</v>
      </c>
      <c r="M63" s="284">
        <f t="shared" si="18"/>
        <v>245.24539982803094</v>
      </c>
      <c r="N63" s="284">
        <f t="shared" si="18"/>
        <v>251.62648323301801</v>
      </c>
      <c r="O63" s="284">
        <f t="shared" si="18"/>
        <v>249.68116938950996</v>
      </c>
      <c r="P63" s="284">
        <f t="shared" si="18"/>
        <v>248.32132416165089</v>
      </c>
      <c r="Q63" s="284">
        <f t="shared" si="18"/>
        <v>252.49260533104041</v>
      </c>
      <c r="R63" s="284">
        <f t="shared" si="18"/>
        <v>254.56792777300083</v>
      </c>
      <c r="S63" s="284">
        <f t="shared" si="18"/>
        <v>250.3165090283749</v>
      </c>
      <c r="T63" s="284">
        <f t="shared" si="18"/>
        <v>260.47755803955278</v>
      </c>
      <c r="U63" s="284">
        <f t="shared" si="18"/>
        <v>250.56010318142739</v>
      </c>
      <c r="V63" s="284">
        <f t="shared" si="18"/>
        <v>252.30051590713671</v>
      </c>
      <c r="W63" s="284">
        <f t="shared" si="18"/>
        <v>245.08245915735168</v>
      </c>
      <c r="X63" s="284">
        <f t="shared" si="18"/>
        <v>241.14204643164226</v>
      </c>
      <c r="Y63" s="284">
        <f t="shared" si="18"/>
        <v>234.44815133276009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4.7733171616099286</v>
      </c>
      <c r="C65" s="282">
        <f t="shared" si="19"/>
        <v>3.2249693860298092</v>
      </c>
      <c r="D65" s="282">
        <f t="shared" si="19"/>
        <v>2.9299614410112822</v>
      </c>
      <c r="E65" s="282">
        <f t="shared" si="19"/>
        <v>3.3722550676164702</v>
      </c>
      <c r="F65" s="282">
        <f t="shared" si="19"/>
        <v>4.1958426305080812</v>
      </c>
      <c r="G65" s="282">
        <f t="shared" si="19"/>
        <v>3.5764985575786259</v>
      </c>
      <c r="H65" s="282">
        <f t="shared" si="19"/>
        <v>4.1408495247292034</v>
      </c>
      <c r="I65" s="282">
        <f t="shared" si="19"/>
        <v>5.9840543648814091</v>
      </c>
      <c r="J65" s="282">
        <f t="shared" si="19"/>
        <v>5.8051476712649972</v>
      </c>
      <c r="K65" s="282">
        <f t="shared" si="19"/>
        <v>2.0372987813079519</v>
      </c>
      <c r="L65" s="282">
        <f t="shared" si="19"/>
        <v>2.7785822849768089</v>
      </c>
      <c r="M65" s="282">
        <f t="shared" si="19"/>
        <v>2.371048559076931</v>
      </c>
      <c r="N65" s="282">
        <f t="shared" si="19"/>
        <v>2.4183047497561319</v>
      </c>
      <c r="O65" s="282">
        <f t="shared" si="19"/>
        <v>2.7475729538607561</v>
      </c>
      <c r="P65" s="282">
        <f t="shared" si="19"/>
        <v>2.737570556366586</v>
      </c>
      <c r="Q65" s="282">
        <f t="shared" si="19"/>
        <v>2.8388102178612189</v>
      </c>
      <c r="R65" s="282">
        <f t="shared" si="19"/>
        <v>3.025281859393421</v>
      </c>
      <c r="S65" s="282">
        <f t="shared" si="19"/>
        <v>3.3398042125772909</v>
      </c>
      <c r="T65" s="282">
        <f t="shared" si="19"/>
        <v>3.802688550027217</v>
      </c>
      <c r="U65" s="282">
        <f t="shared" si="19"/>
        <v>3.1036742047696921</v>
      </c>
      <c r="V65" s="282">
        <f t="shared" si="19"/>
        <v>3.237984857785893</v>
      </c>
      <c r="W65" s="282">
        <f t="shared" si="19"/>
        <v>3.5023068272941882</v>
      </c>
      <c r="X65" s="282">
        <f t="shared" si="19"/>
        <v>3.4175584391999561</v>
      </c>
      <c r="Y65" s="282">
        <f t="shared" si="19"/>
        <v>3.496186741768708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4.7733171616099286</v>
      </c>
      <c r="C67" s="282">
        <f>NFM_fec!C72</f>
        <v>3.2249693860298092</v>
      </c>
      <c r="D67" s="282">
        <f>NFM_fec!D72</f>
        <v>2.9299614410112822</v>
      </c>
      <c r="E67" s="282">
        <f>NFM_fec!E72</f>
        <v>3.3722550676164702</v>
      </c>
      <c r="F67" s="282">
        <f>NFM_fec!F72</f>
        <v>4.1958426305080812</v>
      </c>
      <c r="G67" s="282">
        <f>NFM_fec!G72</f>
        <v>3.5764985575786259</v>
      </c>
      <c r="H67" s="282">
        <f>NFM_fec!H72</f>
        <v>4.1408495247292034</v>
      </c>
      <c r="I67" s="282">
        <f>NFM_fec!I72</f>
        <v>5.9840543648814091</v>
      </c>
      <c r="J67" s="282">
        <f>NFM_fec!J72</f>
        <v>5.8051476712649972</v>
      </c>
      <c r="K67" s="282">
        <f>NFM_fec!K72</f>
        <v>2.0372987813079519</v>
      </c>
      <c r="L67" s="282">
        <f>NFM_fec!L72</f>
        <v>2.7785822849768089</v>
      </c>
      <c r="M67" s="282">
        <f>NFM_fec!M72</f>
        <v>2.371048559076931</v>
      </c>
      <c r="N67" s="282">
        <f>NFM_fec!N72</f>
        <v>2.4183047497561319</v>
      </c>
      <c r="O67" s="282">
        <f>NFM_fec!O72</f>
        <v>2.7475729538607561</v>
      </c>
      <c r="P67" s="282">
        <f>NFM_fec!P72</f>
        <v>2.737570556366586</v>
      </c>
      <c r="Q67" s="282">
        <f>NFM_fec!Q72</f>
        <v>2.8388102178612189</v>
      </c>
      <c r="R67" s="282">
        <f>NFM_fec!R72</f>
        <v>3.025281859393421</v>
      </c>
      <c r="S67" s="282">
        <f>NFM_fec!S72</f>
        <v>3.3398042125772909</v>
      </c>
      <c r="T67" s="282">
        <f>NFM_fec!T72</f>
        <v>3.802688550027217</v>
      </c>
      <c r="U67" s="282">
        <f>NFM_fec!U72</f>
        <v>3.1036742047696921</v>
      </c>
      <c r="V67" s="282">
        <f>NFM_fec!V72</f>
        <v>3.237984857785893</v>
      </c>
      <c r="W67" s="282">
        <f>NFM_fec!W72</f>
        <v>3.5023068272941882</v>
      </c>
      <c r="X67" s="282">
        <f>NFM_fec!X72</f>
        <v>3.4175584391999561</v>
      </c>
      <c r="Y67" s="282">
        <f>NFM_fec!Y72</f>
        <v>3.496186741768708</v>
      </c>
      <c r="DA67" s="94"/>
    </row>
    <row r="68" spans="1:105" ht="12" customHeight="1" x14ac:dyDescent="0.25">
      <c r="A68" s="52" t="s">
        <v>47</v>
      </c>
      <c r="B68" s="242">
        <f>NFM_fec!B115</f>
        <v>176.47010502239689</v>
      </c>
      <c r="C68" s="242">
        <f>NFM_fec!C115</f>
        <v>165.54356027863051</v>
      </c>
      <c r="D68" s="242">
        <f>NFM_fec!D115</f>
        <v>164.1786370112674</v>
      </c>
      <c r="E68" s="242">
        <f>NFM_fec!E115</f>
        <v>186.95689368560801</v>
      </c>
      <c r="F68" s="242">
        <f>NFM_fec!F115</f>
        <v>196.95540414507229</v>
      </c>
      <c r="G68" s="242">
        <f>NFM_fec!G115</f>
        <v>180.01722457225799</v>
      </c>
      <c r="H68" s="242">
        <f>NFM_fec!H115</f>
        <v>207.16835081920891</v>
      </c>
      <c r="I68" s="242">
        <f>NFM_fec!I115</f>
        <v>271.81646154225518</v>
      </c>
      <c r="J68" s="242">
        <f>NFM_fec!J115</f>
        <v>247.76948689451319</v>
      </c>
      <c r="K68" s="242">
        <f>NFM_fec!K115</f>
        <v>222.83062899169281</v>
      </c>
      <c r="L68" s="242">
        <f>NFM_fec!L115</f>
        <v>259.77704970126581</v>
      </c>
      <c r="M68" s="242">
        <f>NFM_fec!M115</f>
        <v>242.874351268954</v>
      </c>
      <c r="N68" s="242">
        <f>NFM_fec!N115</f>
        <v>249.20817848326189</v>
      </c>
      <c r="O68" s="242">
        <f>NFM_fec!O115</f>
        <v>246.93359643564921</v>
      </c>
      <c r="P68" s="242">
        <f>NFM_fec!P115</f>
        <v>245.5837536052843</v>
      </c>
      <c r="Q68" s="242">
        <f>NFM_fec!Q115</f>
        <v>249.6537951131792</v>
      </c>
      <c r="R68" s="242">
        <f>NFM_fec!R115</f>
        <v>251.5426459136074</v>
      </c>
      <c r="S68" s="242">
        <f>NFM_fec!S115</f>
        <v>246.9767048157976</v>
      </c>
      <c r="T68" s="242">
        <f>NFM_fec!T115</f>
        <v>256.67486948952558</v>
      </c>
      <c r="U68" s="242">
        <f>NFM_fec!U115</f>
        <v>247.45642897665769</v>
      </c>
      <c r="V68" s="242">
        <f>NFM_fec!V115</f>
        <v>249.06253104935081</v>
      </c>
      <c r="W68" s="242">
        <f>NFM_fec!W115</f>
        <v>241.5801523300575</v>
      </c>
      <c r="X68" s="242">
        <f>NFM_fec!X115</f>
        <v>237.72448799244231</v>
      </c>
      <c r="Y68" s="242">
        <f>NFM_fec!Y115</f>
        <v>230.95196459099139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111.78781545088016</v>
      </c>
      <c r="C70" s="203">
        <f t="shared" si="20"/>
        <v>134.61486832955669</v>
      </c>
      <c r="D70" s="203">
        <f t="shared" si="20"/>
        <v>92.892299641308711</v>
      </c>
      <c r="E70" s="203">
        <f t="shared" si="20"/>
        <v>104.99885993906268</v>
      </c>
      <c r="F70" s="203">
        <f t="shared" si="20"/>
        <v>93.23525953870157</v>
      </c>
      <c r="G70" s="203">
        <f t="shared" si="20"/>
        <v>86.68666356275142</v>
      </c>
      <c r="H70" s="203">
        <f t="shared" si="20"/>
        <v>137.07034716288746</v>
      </c>
      <c r="I70" s="203">
        <f t="shared" si="20"/>
        <v>150.85349920036407</v>
      </c>
      <c r="J70" s="203">
        <f t="shared" si="20"/>
        <v>151.25635996905842</v>
      </c>
      <c r="K70" s="203">
        <f t="shared" si="20"/>
        <v>120.37538090266548</v>
      </c>
      <c r="L70" s="203">
        <f t="shared" si="20"/>
        <v>146.98524536035643</v>
      </c>
      <c r="M70" s="203">
        <f t="shared" si="20"/>
        <v>147.57086710369637</v>
      </c>
      <c r="N70" s="203">
        <f t="shared" si="20"/>
        <v>144.72285003540205</v>
      </c>
      <c r="O70" s="203">
        <f t="shared" si="20"/>
        <v>138.33152755484667</v>
      </c>
      <c r="P70" s="203">
        <f t="shared" si="20"/>
        <v>126.79382510497518</v>
      </c>
      <c r="Q70" s="203">
        <f t="shared" si="20"/>
        <v>148.21766360068042</v>
      </c>
      <c r="R70" s="203">
        <f t="shared" si="20"/>
        <v>152.37038063357184</v>
      </c>
      <c r="S70" s="203">
        <f t="shared" si="20"/>
        <v>144.42241497932631</v>
      </c>
      <c r="T70" s="203">
        <f t="shared" si="20"/>
        <v>168.71428233575745</v>
      </c>
      <c r="U70" s="203">
        <f t="shared" si="20"/>
        <v>136.3597775933718</v>
      </c>
      <c r="V70" s="203">
        <f t="shared" si="20"/>
        <v>136.62389713525346</v>
      </c>
      <c r="W70" s="203">
        <f t="shared" si="20"/>
        <v>115.1810666412816</v>
      </c>
      <c r="X70" s="203">
        <f t="shared" si="20"/>
        <v>115.26539294085023</v>
      </c>
      <c r="Y70" s="203">
        <f t="shared" si="20"/>
        <v>113.49567030298891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98.972625450880159</v>
      </c>
      <c r="C71" s="213">
        <f>NFM_emi!C5+(NFM_emi!C34-NFM_emi!C70)+NFM_emi!C72+(NFM_emi!C115-NFM_emi!C158)</f>
        <v>121.24069832955669</v>
      </c>
      <c r="D71" s="213">
        <f>NFM_emi!D5+(NFM_emi!D34-NFM_emi!D70)+NFM_emi!D72+(NFM_emi!D115-NFM_emi!D158)</f>
        <v>79.408349641308703</v>
      </c>
      <c r="E71" s="213">
        <f>NFM_emi!E5+(NFM_emi!E34-NFM_emi!E70)+NFM_emi!E72+(NFM_emi!E115-NFM_emi!E158)</f>
        <v>91.76366993906268</v>
      </c>
      <c r="F71" s="213">
        <f>NFM_emi!F5+(NFM_emi!F34-NFM_emi!F70)+NFM_emi!F72+(NFM_emi!F115-NFM_emi!F158)</f>
        <v>79.536129538701573</v>
      </c>
      <c r="G71" s="213">
        <f>NFM_emi!G5+(NFM_emi!G34-NFM_emi!G70)+NFM_emi!G72+(NFM_emi!G115-NFM_emi!G158)</f>
        <v>74.053123562751423</v>
      </c>
      <c r="H71" s="213">
        <f>NFM_emi!H5+(NFM_emi!H34-NFM_emi!H70)+NFM_emi!H72+(NFM_emi!H115-NFM_emi!H158)</f>
        <v>123.37897716288745</v>
      </c>
      <c r="I71" s="213">
        <f>NFM_emi!I5+(NFM_emi!I34-NFM_emi!I70)+NFM_emi!I72+(NFM_emi!I115-NFM_emi!I158)</f>
        <v>136.13173920036408</v>
      </c>
      <c r="J71" s="213">
        <f>NFM_emi!J5+(NFM_emi!J34-NFM_emi!J70)+NFM_emi!J72+(NFM_emi!J115-NFM_emi!J158)</f>
        <v>135.91373996905841</v>
      </c>
      <c r="K71" s="213">
        <f>NFM_emi!K5+(NFM_emi!K34-NFM_emi!K70)+NFM_emi!K72+(NFM_emi!K115-NFM_emi!K158)</f>
        <v>104.67408090266548</v>
      </c>
      <c r="L71" s="213">
        <f>NFM_emi!L5+(NFM_emi!L34-NFM_emi!L70)+NFM_emi!L72+(NFM_emi!L115-NFM_emi!L158)</f>
        <v>130.14589536035643</v>
      </c>
      <c r="M71" s="213">
        <f>NFM_emi!M5+(NFM_emi!M34-NFM_emi!M70)+NFM_emi!M72+(NFM_emi!M115-NFM_emi!M158)</f>
        <v>127.14532710369636</v>
      </c>
      <c r="N71" s="213">
        <f>NFM_emi!N5+(NFM_emi!N34-NFM_emi!N70)+NFM_emi!N72+(NFM_emi!N115-NFM_emi!N158)</f>
        <v>123.57123003540204</v>
      </c>
      <c r="O71" s="213">
        <f>NFM_emi!O5+(NFM_emi!O34-NFM_emi!O70)+NFM_emi!O72+(NFM_emi!O115-NFM_emi!O158)</f>
        <v>116.42956755484667</v>
      </c>
      <c r="P71" s="213">
        <f>NFM_emi!P5+(NFM_emi!P34-NFM_emi!P70)+NFM_emi!P72+(NFM_emi!P115-NFM_emi!P158)</f>
        <v>106.75360510497518</v>
      </c>
      <c r="Q71" s="213">
        <f>NFM_emi!Q5+(NFM_emi!Q34-NFM_emi!Q70)+NFM_emi!Q72+(NFM_emi!Q115-NFM_emi!Q158)</f>
        <v>127.76599360068043</v>
      </c>
      <c r="R71" s="213">
        <f>NFM_emi!R5+(NFM_emi!R34-NFM_emi!R70)+NFM_emi!R72+(NFM_emi!R115-NFM_emi!R158)</f>
        <v>135.18324063357184</v>
      </c>
      <c r="S71" s="213">
        <f>NFM_emi!S5+(NFM_emi!S34-NFM_emi!S70)+NFM_emi!S72+(NFM_emi!S115-NFM_emi!S158)</f>
        <v>124.33866497932631</v>
      </c>
      <c r="T71" s="213">
        <f>NFM_emi!T5+(NFM_emi!T34-NFM_emi!T70)+NFM_emi!T72+(NFM_emi!T115-NFM_emi!T158)</f>
        <v>146.39778233575746</v>
      </c>
      <c r="U71" s="213">
        <f>NFM_emi!U5+(NFM_emi!U34-NFM_emi!U70)+NFM_emi!U72+(NFM_emi!U115-NFM_emi!U158)</f>
        <v>113.6003575933718</v>
      </c>
      <c r="V71" s="213">
        <f>NFM_emi!V5+(NFM_emi!V34-NFM_emi!V70)+NFM_emi!V72+(NFM_emi!V115-NFM_emi!V158)</f>
        <v>111.57624713525345</v>
      </c>
      <c r="W71" s="213">
        <f>NFM_emi!W5+(NFM_emi!W34-NFM_emi!W70)+NFM_emi!W72+(NFM_emi!W115-NFM_emi!W158)</f>
        <v>96.227516641281611</v>
      </c>
      <c r="X71" s="213">
        <f>NFM_emi!X5+(NFM_emi!X34-NFM_emi!X70)+NFM_emi!X72+(NFM_emi!X115-NFM_emi!X158)</f>
        <v>97.837072940850234</v>
      </c>
      <c r="Y71" s="213">
        <f>NFM_emi!Y5+(NFM_emi!Y34-NFM_emi!Y70)+NFM_emi!Y72+(NFM_emi!Y115-NFM_emi!Y158)</f>
        <v>91.761090302988919</v>
      </c>
      <c r="DA71" s="85"/>
    </row>
    <row r="72" spans="1:105" ht="12" customHeight="1" x14ac:dyDescent="0.25">
      <c r="A72" s="14" t="s">
        <v>146</v>
      </c>
      <c r="B72" s="204">
        <f>NFM_emi!B70+NFM_emi!B158</f>
        <v>12.815189999999999</v>
      </c>
      <c r="C72" s="204">
        <f>NFM_emi!C70+NFM_emi!C158</f>
        <v>13.374169999999999</v>
      </c>
      <c r="D72" s="204">
        <f>NFM_emi!D70+NFM_emi!D158</f>
        <v>13.48395</v>
      </c>
      <c r="E72" s="204">
        <f>NFM_emi!E70+NFM_emi!E158</f>
        <v>13.235189999999999</v>
      </c>
      <c r="F72" s="204">
        <f>NFM_emi!F70+NFM_emi!F158</f>
        <v>13.69913</v>
      </c>
      <c r="G72" s="204">
        <f>NFM_emi!G70+NFM_emi!G158</f>
        <v>12.63354</v>
      </c>
      <c r="H72" s="204">
        <f>NFM_emi!H70+NFM_emi!H158</f>
        <v>13.691369999999999</v>
      </c>
      <c r="I72" s="204">
        <f>NFM_emi!I70+NFM_emi!I158</f>
        <v>14.72176</v>
      </c>
      <c r="J72" s="204">
        <f>NFM_emi!J70+NFM_emi!J158</f>
        <v>15.34262</v>
      </c>
      <c r="K72" s="204">
        <f>NFM_emi!K70+NFM_emi!K158</f>
        <v>15.7013</v>
      </c>
      <c r="L72" s="204">
        <f>NFM_emi!L70+NFM_emi!L158</f>
        <v>16.83935</v>
      </c>
      <c r="M72" s="204">
        <f>NFM_emi!M70+NFM_emi!M158</f>
        <v>20.425540000000002</v>
      </c>
      <c r="N72" s="204">
        <f>NFM_emi!N70+NFM_emi!N158</f>
        <v>21.151620000000001</v>
      </c>
      <c r="O72" s="204">
        <f>NFM_emi!O70+NFM_emi!O158</f>
        <v>21.901959999999999</v>
      </c>
      <c r="P72" s="204">
        <f>NFM_emi!P70+NFM_emi!P158</f>
        <v>20.040220000000001</v>
      </c>
      <c r="Q72" s="204">
        <f>NFM_emi!Q70+NFM_emi!Q158</f>
        <v>20.45167</v>
      </c>
      <c r="R72" s="204">
        <f>NFM_emi!R70+NFM_emi!R158</f>
        <v>17.187139999999999</v>
      </c>
      <c r="S72" s="204">
        <f>NFM_emi!S70+NFM_emi!S158</f>
        <v>20.083749999999998</v>
      </c>
      <c r="T72" s="204">
        <f>NFM_emi!T70+NFM_emi!T158</f>
        <v>22.316500000000001</v>
      </c>
      <c r="U72" s="204">
        <f>NFM_emi!U70+NFM_emi!U158</f>
        <v>22.759419999999999</v>
      </c>
      <c r="V72" s="204">
        <f>NFM_emi!V70+NFM_emi!V158</f>
        <v>25.047650000000001</v>
      </c>
      <c r="W72" s="204">
        <f>NFM_emi!W70+NFM_emi!W158</f>
        <v>18.95355</v>
      </c>
      <c r="X72" s="204">
        <f>NFM_emi!X70+NFM_emi!X158</f>
        <v>17.428319999999999</v>
      </c>
      <c r="Y72" s="204">
        <f>NFM_emi!Y70+NFM_emi!Y158</f>
        <v>21.734580000000001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111.78781545088016</v>
      </c>
      <c r="C73" s="210">
        <f t="shared" si="21"/>
        <v>134.61486832955669</v>
      </c>
      <c r="D73" s="210">
        <f t="shared" si="21"/>
        <v>92.892299641308696</v>
      </c>
      <c r="E73" s="210">
        <f t="shared" si="21"/>
        <v>104.99885993906268</v>
      </c>
      <c r="F73" s="210">
        <f t="shared" si="21"/>
        <v>93.23525953870157</v>
      </c>
      <c r="G73" s="210">
        <f t="shared" si="21"/>
        <v>86.68666356275142</v>
      </c>
      <c r="H73" s="210">
        <f t="shared" si="21"/>
        <v>137.07034716288746</v>
      </c>
      <c r="I73" s="210">
        <f t="shared" si="21"/>
        <v>150.85349920036407</v>
      </c>
      <c r="J73" s="210">
        <f t="shared" si="21"/>
        <v>151.25635996905842</v>
      </c>
      <c r="K73" s="210">
        <f t="shared" si="21"/>
        <v>120.37538090266548</v>
      </c>
      <c r="L73" s="210">
        <f t="shared" si="21"/>
        <v>146.98524536035643</v>
      </c>
      <c r="M73" s="210">
        <f t="shared" si="21"/>
        <v>147.57086710369637</v>
      </c>
      <c r="N73" s="210">
        <f t="shared" si="21"/>
        <v>144.72285003540205</v>
      </c>
      <c r="O73" s="210">
        <f t="shared" si="21"/>
        <v>138.33152755484667</v>
      </c>
      <c r="P73" s="210">
        <f t="shared" si="21"/>
        <v>126.79382510497518</v>
      </c>
      <c r="Q73" s="210">
        <f t="shared" si="21"/>
        <v>148.21766360068045</v>
      </c>
      <c r="R73" s="210">
        <f t="shared" si="21"/>
        <v>152.37038063357184</v>
      </c>
      <c r="S73" s="210">
        <f t="shared" si="21"/>
        <v>144.42241497932631</v>
      </c>
      <c r="T73" s="210">
        <f t="shared" si="21"/>
        <v>168.71428233575745</v>
      </c>
      <c r="U73" s="210">
        <f t="shared" si="21"/>
        <v>136.3597775933718</v>
      </c>
      <c r="V73" s="210">
        <f t="shared" si="21"/>
        <v>136.62389713525346</v>
      </c>
      <c r="W73" s="210">
        <f t="shared" si="21"/>
        <v>115.18106664128162</v>
      </c>
      <c r="X73" s="210">
        <f t="shared" si="21"/>
        <v>115.26539294085023</v>
      </c>
      <c r="Y73" s="210">
        <f t="shared" si="21"/>
        <v>113.49567030298891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2.9245779075095339</v>
      </c>
      <c r="C75" s="282">
        <f t="shared" si="22"/>
        <v>2.4610276753968159</v>
      </c>
      <c r="D75" s="282">
        <f t="shared" si="22"/>
        <v>1.6043814365666349</v>
      </c>
      <c r="E75" s="282">
        <f t="shared" si="22"/>
        <v>1.8560198371692751</v>
      </c>
      <c r="F75" s="282">
        <f t="shared" si="22"/>
        <v>2.006983040606972</v>
      </c>
      <c r="G75" s="282">
        <f t="shared" si="22"/>
        <v>1.75246687287604</v>
      </c>
      <c r="H75" s="282">
        <f t="shared" si="22"/>
        <v>2.7269716828837942</v>
      </c>
      <c r="I75" s="282">
        <f t="shared" si="22"/>
        <v>2.0057470195839451</v>
      </c>
      <c r="J75" s="282">
        <f t="shared" si="22"/>
        <v>2.184887063419906</v>
      </c>
      <c r="K75" s="282">
        <f t="shared" si="22"/>
        <v>0.64540651570757568</v>
      </c>
      <c r="L75" s="282">
        <f t="shared" si="22"/>
        <v>0.92577197803453215</v>
      </c>
      <c r="M75" s="282">
        <f t="shared" si="22"/>
        <v>0.83062166376176272</v>
      </c>
      <c r="N75" s="282">
        <f t="shared" si="22"/>
        <v>0.82270590818640854</v>
      </c>
      <c r="O75" s="282">
        <f t="shared" si="22"/>
        <v>0.8935372364281936</v>
      </c>
      <c r="P75" s="282">
        <f t="shared" si="22"/>
        <v>0.8410502255774539</v>
      </c>
      <c r="Q75" s="282">
        <f t="shared" si="22"/>
        <v>1.083719911007043</v>
      </c>
      <c r="R75" s="282">
        <f t="shared" si="22"/>
        <v>1.169746236641237</v>
      </c>
      <c r="S75" s="282">
        <f t="shared" si="22"/>
        <v>1.1846540855772221</v>
      </c>
      <c r="T75" s="282">
        <f t="shared" si="22"/>
        <v>1.6779068836383231</v>
      </c>
      <c r="U75" s="282">
        <f t="shared" si="22"/>
        <v>1.1203720308673499</v>
      </c>
      <c r="V75" s="282">
        <f t="shared" si="22"/>
        <v>1.1448197380137211</v>
      </c>
      <c r="W75" s="282">
        <f t="shared" si="22"/>
        <v>1.0294104380043241</v>
      </c>
      <c r="X75" s="282">
        <f t="shared" si="22"/>
        <v>1.0998163909431891</v>
      </c>
      <c r="Y75" s="282">
        <f t="shared" si="22"/>
        <v>0.98958372250666005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2.9245779075095339</v>
      </c>
      <c r="C77" s="282">
        <f>NFM_emi!C$72</f>
        <v>2.4610276753968159</v>
      </c>
      <c r="D77" s="282">
        <f>NFM_emi!D$72</f>
        <v>1.6043814365666349</v>
      </c>
      <c r="E77" s="282">
        <f>NFM_emi!E$72</f>
        <v>1.8560198371692751</v>
      </c>
      <c r="F77" s="282">
        <f>NFM_emi!F$72</f>
        <v>2.006983040606972</v>
      </c>
      <c r="G77" s="282">
        <f>NFM_emi!G$72</f>
        <v>1.75246687287604</v>
      </c>
      <c r="H77" s="282">
        <f>NFM_emi!H$72</f>
        <v>2.7269716828837942</v>
      </c>
      <c r="I77" s="282">
        <f>NFM_emi!I$72</f>
        <v>2.0057470195839451</v>
      </c>
      <c r="J77" s="282">
        <f>NFM_emi!J$72</f>
        <v>2.184887063419906</v>
      </c>
      <c r="K77" s="282">
        <f>NFM_emi!K$72</f>
        <v>0.64540651570757568</v>
      </c>
      <c r="L77" s="282">
        <f>NFM_emi!L$72</f>
        <v>0.92577197803453215</v>
      </c>
      <c r="M77" s="282">
        <f>NFM_emi!M$72</f>
        <v>0.83062166376176272</v>
      </c>
      <c r="N77" s="282">
        <f>NFM_emi!N$72</f>
        <v>0.82270590818640854</v>
      </c>
      <c r="O77" s="282">
        <f>NFM_emi!O$72</f>
        <v>0.8935372364281936</v>
      </c>
      <c r="P77" s="282">
        <f>NFM_emi!P$72</f>
        <v>0.8410502255774539</v>
      </c>
      <c r="Q77" s="282">
        <f>NFM_emi!Q$72</f>
        <v>1.083719911007043</v>
      </c>
      <c r="R77" s="282">
        <f>NFM_emi!R$72</f>
        <v>1.169746236641237</v>
      </c>
      <c r="S77" s="282">
        <f>NFM_emi!S$72</f>
        <v>1.1846540855772221</v>
      </c>
      <c r="T77" s="282">
        <f>NFM_emi!T$72</f>
        <v>1.6779068836383231</v>
      </c>
      <c r="U77" s="282">
        <f>NFM_emi!U$72</f>
        <v>1.1203720308673499</v>
      </c>
      <c r="V77" s="282">
        <f>NFM_emi!V$72</f>
        <v>1.1448197380137211</v>
      </c>
      <c r="W77" s="282">
        <f>NFM_emi!W$72</f>
        <v>1.0294104380043241</v>
      </c>
      <c r="X77" s="282">
        <f>NFM_emi!X$72</f>
        <v>1.0998163909431891</v>
      </c>
      <c r="Y77" s="282">
        <f>NFM_emi!Y$72</f>
        <v>0.98958372250666005</v>
      </c>
      <c r="DA77" s="94"/>
    </row>
    <row r="78" spans="1:105" ht="12" customHeight="1" x14ac:dyDescent="0.25">
      <c r="A78" s="52" t="s">
        <v>47</v>
      </c>
      <c r="B78" s="242">
        <f>NFM_emi!B$115</f>
        <v>108.86323754337063</v>
      </c>
      <c r="C78" s="242">
        <f>NFM_emi!C$115</f>
        <v>132.15384065415986</v>
      </c>
      <c r="D78" s="242">
        <f>NFM_emi!D$115</f>
        <v>91.287918204742056</v>
      </c>
      <c r="E78" s="242">
        <f>NFM_emi!E$115</f>
        <v>103.14284010189341</v>
      </c>
      <c r="F78" s="242">
        <f>NFM_emi!F$115</f>
        <v>91.228276498094601</v>
      </c>
      <c r="G78" s="242">
        <f>NFM_emi!G$115</f>
        <v>84.934196689875378</v>
      </c>
      <c r="H78" s="242">
        <f>NFM_emi!H$115</f>
        <v>134.34337548000366</v>
      </c>
      <c r="I78" s="242">
        <f>NFM_emi!I$115</f>
        <v>148.84775218078013</v>
      </c>
      <c r="J78" s="242">
        <f>NFM_emi!J$115</f>
        <v>149.07147290563853</v>
      </c>
      <c r="K78" s="242">
        <f>NFM_emi!K$115</f>
        <v>119.72997438695791</v>
      </c>
      <c r="L78" s="242">
        <f>NFM_emi!L$115</f>
        <v>146.0594733823219</v>
      </c>
      <c r="M78" s="242">
        <f>NFM_emi!M$115</f>
        <v>146.7402454399346</v>
      </c>
      <c r="N78" s="242">
        <f>NFM_emi!N$115</f>
        <v>143.90014412721564</v>
      </c>
      <c r="O78" s="242">
        <f>NFM_emi!O$115</f>
        <v>137.43799031841849</v>
      </c>
      <c r="P78" s="242">
        <f>NFM_emi!P$115</f>
        <v>125.95277487939774</v>
      </c>
      <c r="Q78" s="242">
        <f>NFM_emi!Q$115</f>
        <v>147.1339436896734</v>
      </c>
      <c r="R78" s="242">
        <f>NFM_emi!R$115</f>
        <v>151.20063439693061</v>
      </c>
      <c r="S78" s="242">
        <f>NFM_emi!S$115</f>
        <v>143.23776089374908</v>
      </c>
      <c r="T78" s="242">
        <f>NFM_emi!T$115</f>
        <v>167.03637545211913</v>
      </c>
      <c r="U78" s="242">
        <f>NFM_emi!U$115</f>
        <v>135.23940556250446</v>
      </c>
      <c r="V78" s="242">
        <f>NFM_emi!V$115</f>
        <v>135.47907739723973</v>
      </c>
      <c r="W78" s="242">
        <f>NFM_emi!W$115</f>
        <v>114.1516562032773</v>
      </c>
      <c r="X78" s="242">
        <f>NFM_emi!X$115</f>
        <v>114.16557654990704</v>
      </c>
      <c r="Y78" s="242">
        <f>NFM_emi!Y$115</f>
        <v>112.50608658048225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1980.4159540950686</v>
      </c>
      <c r="C82" s="288">
        <f t="shared" si="24"/>
        <v>2252.2046597492258</v>
      </c>
      <c r="D82" s="288">
        <f t="shared" si="24"/>
        <v>2119.3666846616302</v>
      </c>
      <c r="E82" s="288">
        <f t="shared" si="24"/>
        <v>2261.6157826213093</v>
      </c>
      <c r="F82" s="288">
        <f t="shared" si="24"/>
        <v>2199.7528365551461</v>
      </c>
      <c r="G82" s="288">
        <f t="shared" si="24"/>
        <v>2848.9257156730519</v>
      </c>
      <c r="H82" s="288">
        <f t="shared" si="24"/>
        <v>3495.936929074061</v>
      </c>
      <c r="I82" s="288">
        <f t="shared" si="24"/>
        <v>3821.0069455606836</v>
      </c>
      <c r="J82" s="288">
        <f t="shared" si="24"/>
        <v>3172.6905903486504</v>
      </c>
      <c r="K82" s="288">
        <f t="shared" si="24"/>
        <v>3020.5248862061899</v>
      </c>
      <c r="L82" s="288">
        <f t="shared" si="24"/>
        <v>2280.1483172473063</v>
      </c>
      <c r="M82" s="288">
        <f t="shared" si="24"/>
        <v>2355.673639105466</v>
      </c>
      <c r="N82" s="288">
        <f t="shared" si="24"/>
        <v>2970.7978247404571</v>
      </c>
      <c r="O82" s="288">
        <f t="shared" si="24"/>
        <v>2565.1406791147811</v>
      </c>
      <c r="P82" s="288">
        <f t="shared" si="24"/>
        <v>2680.9688554594713</v>
      </c>
      <c r="Q82" s="288">
        <f t="shared" si="24"/>
        <v>1774.9615575868206</v>
      </c>
      <c r="R82" s="288">
        <f t="shared" si="24"/>
        <v>3155.0981660979605</v>
      </c>
      <c r="S82" s="288">
        <f t="shared" si="24"/>
        <v>3078.0602803694906</v>
      </c>
      <c r="T82" s="288">
        <f t="shared" si="24"/>
        <v>2781.2136664237919</v>
      </c>
      <c r="U82" s="288">
        <f t="shared" si="24"/>
        <v>2994.3437423595715</v>
      </c>
      <c r="V82" s="288">
        <f t="shared" si="24"/>
        <v>2866.1092964645331</v>
      </c>
      <c r="W82" s="288">
        <f t="shared" si="24"/>
        <v>2881.8593514542094</v>
      </c>
      <c r="X82" s="288">
        <f t="shared" si="24"/>
        <v>2996.8536255163649</v>
      </c>
      <c r="Y82" s="288">
        <f t="shared" si="24"/>
        <v>1795.1280386812675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327.72148067764095</v>
      </c>
      <c r="C83" s="289">
        <f t="shared" si="25"/>
        <v>294.62304984007449</v>
      </c>
      <c r="D83" s="289">
        <f t="shared" si="25"/>
        <v>254.96791786972312</v>
      </c>
      <c r="E83" s="289">
        <f t="shared" si="25"/>
        <v>276.71104047026847</v>
      </c>
      <c r="F83" s="289">
        <f t="shared" si="25"/>
        <v>317.8731932029296</v>
      </c>
      <c r="G83" s="289">
        <f t="shared" si="25"/>
        <v>389.79649365246036</v>
      </c>
      <c r="H83" s="289">
        <f t="shared" si="25"/>
        <v>488.40934899914367</v>
      </c>
      <c r="I83" s="289">
        <f t="shared" si="25"/>
        <v>648.16795814799866</v>
      </c>
      <c r="J83" s="289">
        <f t="shared" si="25"/>
        <v>588.51815603082014</v>
      </c>
      <c r="K83" s="289">
        <f t="shared" si="25"/>
        <v>411.61681663480385</v>
      </c>
      <c r="L83" s="289">
        <f t="shared" si="25"/>
        <v>640.8904131475731</v>
      </c>
      <c r="M83" s="289">
        <f t="shared" si="25"/>
        <v>557.06060992563869</v>
      </c>
      <c r="N83" s="289">
        <f t="shared" si="25"/>
        <v>541.89948128644949</v>
      </c>
      <c r="O83" s="289">
        <f t="shared" si="25"/>
        <v>445.51800942822445</v>
      </c>
      <c r="P83" s="289">
        <f t="shared" si="25"/>
        <v>656.41237456546537</v>
      </c>
      <c r="Q83" s="289">
        <f t="shared" si="25"/>
        <v>839.18442551590522</v>
      </c>
      <c r="R83" s="289">
        <f t="shared" si="25"/>
        <v>624.41225020695651</v>
      </c>
      <c r="S83" s="289">
        <f t="shared" si="25"/>
        <v>675.36485612570596</v>
      </c>
      <c r="T83" s="289">
        <f t="shared" si="25"/>
        <v>691.51055964721377</v>
      </c>
      <c r="U83" s="289">
        <f t="shared" si="25"/>
        <v>609.34239057210175</v>
      </c>
      <c r="V83" s="289">
        <f t="shared" si="25"/>
        <v>417.24820397559205</v>
      </c>
      <c r="W83" s="289">
        <f t="shared" si="25"/>
        <v>413.29341138823247</v>
      </c>
      <c r="X83" s="289">
        <f t="shared" si="25"/>
        <v>955.66561220044514</v>
      </c>
      <c r="Y83" s="289">
        <f t="shared" si="25"/>
        <v>946.51601611410376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0.10649020974500109</v>
      </c>
      <c r="C86" s="291">
        <f t="shared" si="27"/>
        <v>9.3509898690263549E-2</v>
      </c>
      <c r="D86" s="291">
        <f t="shared" si="27"/>
        <v>9.428373796535211E-2</v>
      </c>
      <c r="E86" s="291">
        <f t="shared" si="27"/>
        <v>0.10338315299722463</v>
      </c>
      <c r="F86" s="291">
        <f t="shared" si="27"/>
        <v>0.10685688968848575</v>
      </c>
      <c r="G86" s="291">
        <f t="shared" si="27"/>
        <v>0.10479967643152417</v>
      </c>
      <c r="H86" s="291">
        <f t="shared" si="27"/>
        <v>0.11575348795821438</v>
      </c>
      <c r="I86" s="291">
        <f t="shared" si="27"/>
        <v>0.13531543235152318</v>
      </c>
      <c r="J86" s="291">
        <f t="shared" si="27"/>
        <v>0.11748457199192498</v>
      </c>
      <c r="K86" s="291">
        <f t="shared" si="27"/>
        <v>0.11391103054559418</v>
      </c>
      <c r="L86" s="291">
        <f t="shared" si="27"/>
        <v>0.1339979882801316</v>
      </c>
      <c r="M86" s="291">
        <f t="shared" si="27"/>
        <v>0.1213992401350126</v>
      </c>
      <c r="N86" s="291">
        <f t="shared" si="27"/>
        <v>0.12382512799570566</v>
      </c>
      <c r="O86" s="291">
        <f t="shared" si="27"/>
        <v>0.13229838953489773</v>
      </c>
      <c r="P86" s="291">
        <f t="shared" si="27"/>
        <v>0.13143072429624975</v>
      </c>
      <c r="Q86" s="291">
        <f t="shared" si="27"/>
        <v>0.14036144464085135</v>
      </c>
      <c r="R86" s="291">
        <f t="shared" si="27"/>
        <v>0.13924066182139369</v>
      </c>
      <c r="S86" s="291">
        <f t="shared" si="27"/>
        <v>0.13324572960611572</v>
      </c>
      <c r="T86" s="291">
        <f t="shared" si="27"/>
        <v>0.14791273678584219</v>
      </c>
      <c r="U86" s="291">
        <f t="shared" si="27"/>
        <v>0.12786002326644524</v>
      </c>
      <c r="V86" s="291">
        <f t="shared" si="27"/>
        <v>0.12745462931650828</v>
      </c>
      <c r="W86" s="291">
        <f t="shared" si="27"/>
        <v>0.12125421781242862</v>
      </c>
      <c r="X86" s="291">
        <f t="shared" si="27"/>
        <v>0.12871190265139937</v>
      </c>
      <c r="Y86" s="291">
        <f t="shared" si="27"/>
        <v>0.11059332368863152</v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0.10649020974500109</v>
      </c>
      <c r="C88" s="291">
        <f t="shared" si="29"/>
        <v>9.3509898690263549E-2</v>
      </c>
      <c r="D88" s="291">
        <f t="shared" si="29"/>
        <v>9.428373796535211E-2</v>
      </c>
      <c r="E88" s="291">
        <f t="shared" si="29"/>
        <v>0.10338315299722463</v>
      </c>
      <c r="F88" s="291">
        <f t="shared" si="29"/>
        <v>0.10685688968848575</v>
      </c>
      <c r="G88" s="291">
        <f t="shared" si="29"/>
        <v>0.10479967643152417</v>
      </c>
      <c r="H88" s="291">
        <f t="shared" si="29"/>
        <v>0.11575348795821438</v>
      </c>
      <c r="I88" s="291">
        <f t="shared" si="29"/>
        <v>0.13531543235152318</v>
      </c>
      <c r="J88" s="291">
        <f t="shared" si="29"/>
        <v>0.11748457199192498</v>
      </c>
      <c r="K88" s="291">
        <f t="shared" si="29"/>
        <v>0.11391103054559418</v>
      </c>
      <c r="L88" s="291">
        <f t="shared" si="29"/>
        <v>0.1339979882801316</v>
      </c>
      <c r="M88" s="291">
        <f t="shared" si="29"/>
        <v>0.1213992401350126</v>
      </c>
      <c r="N88" s="291">
        <f t="shared" si="29"/>
        <v>0.12382512799570566</v>
      </c>
      <c r="O88" s="291">
        <f t="shared" si="29"/>
        <v>0.13229838953489773</v>
      </c>
      <c r="P88" s="291">
        <f t="shared" si="29"/>
        <v>0.13143072429624975</v>
      </c>
      <c r="Q88" s="291">
        <f t="shared" si="29"/>
        <v>0.14036144464085135</v>
      </c>
      <c r="R88" s="291">
        <f t="shared" si="29"/>
        <v>0.13924066182139369</v>
      </c>
      <c r="S88" s="291">
        <f t="shared" si="29"/>
        <v>0.13324572960611572</v>
      </c>
      <c r="T88" s="291">
        <f t="shared" si="29"/>
        <v>0.14791273678584219</v>
      </c>
      <c r="U88" s="291">
        <f t="shared" si="29"/>
        <v>0.12786002326644524</v>
      </c>
      <c r="V88" s="291">
        <f t="shared" si="29"/>
        <v>0.12745462931650828</v>
      </c>
      <c r="W88" s="291">
        <f t="shared" si="29"/>
        <v>0.12125421781242862</v>
      </c>
      <c r="X88" s="291">
        <f t="shared" si="29"/>
        <v>0.12871190265139937</v>
      </c>
      <c r="Y88" s="291">
        <f t="shared" si="29"/>
        <v>0.11059332368863152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0.22572149263431299</v>
      </c>
      <c r="C89" s="253">
        <f t="shared" si="30"/>
        <v>0.19820783487038343</v>
      </c>
      <c r="D89" s="253">
        <f t="shared" si="30"/>
        <v>0.19724215543398851</v>
      </c>
      <c r="E89" s="253">
        <f t="shared" si="30"/>
        <v>0.21331484776403115</v>
      </c>
      <c r="F89" s="253">
        <f t="shared" si="30"/>
        <v>0.2204823561247847</v>
      </c>
      <c r="G89" s="253">
        <f t="shared" si="30"/>
        <v>0.21623762069154939</v>
      </c>
      <c r="H89" s="253">
        <f t="shared" si="30"/>
        <v>0.23277622207323748</v>
      </c>
      <c r="I89" s="253">
        <f t="shared" si="30"/>
        <v>0.29997666607854551</v>
      </c>
      <c r="J89" s="253">
        <f t="shared" si="30"/>
        <v>0.26760715633209975</v>
      </c>
      <c r="K89" s="253">
        <f t="shared" si="30"/>
        <v>0.25946731934522088</v>
      </c>
      <c r="L89" s="253">
        <f t="shared" si="30"/>
        <v>0.29235857601134418</v>
      </c>
      <c r="M89" s="253">
        <f t="shared" si="30"/>
        <v>0.26487046134254572</v>
      </c>
      <c r="N89" s="253">
        <f t="shared" si="30"/>
        <v>0.27016329543370199</v>
      </c>
      <c r="O89" s="253">
        <f t="shared" si="30"/>
        <v>0.27508423630941609</v>
      </c>
      <c r="P89" s="253">
        <f t="shared" si="30"/>
        <v>0.27328012493372356</v>
      </c>
      <c r="Q89" s="253">
        <f t="shared" si="30"/>
        <v>0.27743492642762724</v>
      </c>
      <c r="R89" s="253">
        <f t="shared" si="30"/>
        <v>0.27521961509442455</v>
      </c>
      <c r="S89" s="253">
        <f t="shared" si="30"/>
        <v>0.26337018178073973</v>
      </c>
      <c r="T89" s="253">
        <f t="shared" si="30"/>
        <v>0.26493804422915912</v>
      </c>
      <c r="U89" s="253">
        <f t="shared" si="30"/>
        <v>0.20283131801125037</v>
      </c>
      <c r="V89" s="253">
        <f t="shared" si="30"/>
        <v>0.19125360697968813</v>
      </c>
      <c r="W89" s="253">
        <f t="shared" si="30"/>
        <v>0.19646195138315853</v>
      </c>
      <c r="X89" s="253">
        <f t="shared" si="30"/>
        <v>0.20854525324842868</v>
      </c>
      <c r="Y89" s="253">
        <f t="shared" si="30"/>
        <v>0.20838870654537484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6.659438027798846E-2</v>
      </c>
      <c r="C92" s="291">
        <f>IF(SUM(NFM_ued!C$34,NFM_ued!C$72)=0,"",SUM(NFM_ued!C$34,NFM_ued!C$72)/C$12)</f>
        <v>5.7628215567094528E-2</v>
      </c>
      <c r="D92" s="291">
        <f>IF(SUM(NFM_ued!D$34,NFM_ued!D$72)=0,"",SUM(NFM_ued!D$34,NFM_ued!D$72)/D$12)</f>
        <v>5.940181511480383E-2</v>
      </c>
      <c r="E92" s="291">
        <f>IF(SUM(NFM_ued!E$34,NFM_ued!E$72)=0,"",SUM(NFM_ued!E$34,NFM_ued!E$72)/E$12)</f>
        <v>6.5140617187200212E-2</v>
      </c>
      <c r="F92" s="291">
        <f>IF(SUM(NFM_ued!F$34,NFM_ued!F$72)=0,"",SUM(NFM_ued!F$34,NFM_ued!F$72)/F$12)</f>
        <v>6.7711470954379363E-2</v>
      </c>
      <c r="G92" s="291">
        <f>IF(SUM(NFM_ued!G$34,NFM_ued!G$72)=0,"",SUM(NFM_ued!G$34,NFM_ued!G$72)/G$12)</f>
        <v>6.6312118974654957E-2</v>
      </c>
      <c r="H92" s="291">
        <f>IF(SUM(NFM_ued!H$34,NFM_ued!H$72)=0,"",SUM(NFM_ued!H$34,NFM_ued!H$72)/H$12)</f>
        <v>7.2134575093764822E-2</v>
      </c>
      <c r="I92" s="291">
        <f>IF(SUM(NFM_ued!I$34,NFM_ued!I$72)=0,"",SUM(NFM_ued!I$34,NFM_ued!I$72)/I$12)</f>
        <v>8.801132936790021E-2</v>
      </c>
      <c r="J92" s="291">
        <f>IF(SUM(NFM_ued!J$34,NFM_ued!J$72)=0,"",SUM(NFM_ued!J$34,NFM_ued!J$72)/J$12)</f>
        <v>7.6879676422879975E-2</v>
      </c>
      <c r="K92" s="291">
        <f>IF(SUM(NFM_ued!K$34,NFM_ued!K$72)=0,"",SUM(NFM_ued!K$34,NFM_ued!K$72)/K$12)</f>
        <v>7.4857504417789322E-2</v>
      </c>
      <c r="L92" s="291">
        <f>IF(SUM(NFM_ued!L$34,NFM_ued!L$72)=0,"",SUM(NFM_ued!L$34,NFM_ued!L$72)/L$12)</f>
        <v>8.7922097950142455E-2</v>
      </c>
      <c r="M92" s="291">
        <f>IF(SUM(NFM_ued!M$34,NFM_ued!M$72)=0,"",SUM(NFM_ued!M$34,NFM_ued!M$72)/M$12)</f>
        <v>7.9551544656855266E-2</v>
      </c>
      <c r="N92" s="291">
        <f>IF(SUM(NFM_ued!N$34,NFM_ued!N$72)=0,"",SUM(NFM_ued!N$34,NFM_ued!N$72)/N$12)</f>
        <v>8.1237076241826217E-2</v>
      </c>
      <c r="O92" s="291">
        <f>IF(SUM(NFM_ued!O$34,NFM_ued!O$72)=0,"",SUM(NFM_ued!O$34,NFM_ued!O$72)/O$12)</f>
        <v>8.6987744231942693E-2</v>
      </c>
      <c r="P92" s="291">
        <f>IF(SUM(NFM_ued!P$34,NFM_ued!P$72)=0,"",SUM(NFM_ued!P$34,NFM_ued!P$72)/P$12)</f>
        <v>8.6596377556939608E-2</v>
      </c>
      <c r="Q92" s="291">
        <f>IF(SUM(NFM_ued!Q$34,NFM_ued!Q$72)=0,"",SUM(NFM_ued!Q$34,NFM_ued!Q$72)/Q$12)</f>
        <v>9.1989773455258245E-2</v>
      </c>
      <c r="R92" s="291">
        <f>IF(SUM(NFM_ued!R$34,NFM_ued!R$72)=0,"",SUM(NFM_ued!R$34,NFM_ued!R$72)/R$12)</f>
        <v>9.1188606771789291E-2</v>
      </c>
      <c r="S92" s="291">
        <f>IF(SUM(NFM_ued!S$34,NFM_ued!S$72)=0,"",SUM(NFM_ued!S$34,NFM_ued!S$72)/S$12)</f>
        <v>8.7427291695606368E-2</v>
      </c>
      <c r="T92" s="291">
        <f>IF(SUM(NFM_ued!T$34,NFM_ued!T$72)=0,"",SUM(NFM_ued!T$34,NFM_ued!T$72)/T$12)</f>
        <v>9.654804973452083E-2</v>
      </c>
      <c r="U92" s="291">
        <f>IF(SUM(NFM_ued!U$34,NFM_ued!U$72)=0,"",SUM(NFM_ued!U$34,NFM_ued!U$72)/U$12)</f>
        <v>8.4087090340927984E-2</v>
      </c>
      <c r="V92" s="291">
        <f>IF(SUM(NFM_ued!V$34,NFM_ued!V$72)=0,"",SUM(NFM_ued!V$34,NFM_ued!V$72)/V$12)</f>
        <v>8.3875168284903323E-2</v>
      </c>
      <c r="W92" s="291">
        <f>IF(SUM(NFM_ued!W$34,NFM_ued!W$72)=0,"",SUM(NFM_ued!W$34,NFM_ued!W$72)/W$12)</f>
        <v>8.1221588723201538E-2</v>
      </c>
      <c r="X92" s="291">
        <f>IF(SUM(NFM_ued!X$34,NFM_ued!X$72)=0,"",SUM(NFM_ued!X$34,NFM_ued!X$72)/X$12)</f>
        <v>8.6976021554354091E-2</v>
      </c>
      <c r="Y92" s="291">
        <f>IF(SUM(NFM_ued!Y$34,NFM_ued!Y$72)=0,"",SUM(NFM_ued!Y$34,NFM_ued!Y$72)/Y$12)</f>
        <v>7.592194928270736E-2</v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6.659438027798846E-2</v>
      </c>
      <c r="C94" s="291">
        <f>IF(NFM_ued!C$72=0,"",NFM_ued!C$72/C$14)</f>
        <v>5.7628215567094528E-2</v>
      </c>
      <c r="D94" s="291">
        <f>IF(NFM_ued!D$72=0,"",NFM_ued!D$72/D$14)</f>
        <v>5.940181511480383E-2</v>
      </c>
      <c r="E94" s="291">
        <f>IF(NFM_ued!E$72=0,"",NFM_ued!E$72/E$14)</f>
        <v>6.5140617187200212E-2</v>
      </c>
      <c r="F94" s="291">
        <f>IF(NFM_ued!F$72=0,"",NFM_ued!F$72/F$14)</f>
        <v>6.7711470954379363E-2</v>
      </c>
      <c r="G94" s="291">
        <f>IF(NFM_ued!G$72=0,"",NFM_ued!G$72/G$14)</f>
        <v>6.6312118974654957E-2</v>
      </c>
      <c r="H94" s="291">
        <f>IF(NFM_ued!H$72=0,"",NFM_ued!H$72/H$14)</f>
        <v>7.2134575093764822E-2</v>
      </c>
      <c r="I94" s="291">
        <f>IF(NFM_ued!I$72=0,"",NFM_ued!I$72/I$14)</f>
        <v>8.801132936790021E-2</v>
      </c>
      <c r="J94" s="291">
        <f>IF(NFM_ued!J$72=0,"",NFM_ued!J$72/J$14)</f>
        <v>7.6879676422879975E-2</v>
      </c>
      <c r="K94" s="291">
        <f>IF(NFM_ued!K$72=0,"",NFM_ued!K$72/K$14)</f>
        <v>7.4857504417789322E-2</v>
      </c>
      <c r="L94" s="291">
        <f>IF(NFM_ued!L$72=0,"",NFM_ued!L$72/L$14)</f>
        <v>8.7922097950142455E-2</v>
      </c>
      <c r="M94" s="291">
        <f>IF(NFM_ued!M$72=0,"",NFM_ued!M$72/M$14)</f>
        <v>7.9551544656855266E-2</v>
      </c>
      <c r="N94" s="291">
        <f>IF(NFM_ued!N$72=0,"",NFM_ued!N$72/N$14)</f>
        <v>8.1237076241826217E-2</v>
      </c>
      <c r="O94" s="291">
        <f>IF(NFM_ued!O$72=0,"",NFM_ued!O$72/O$14)</f>
        <v>8.6987744231942693E-2</v>
      </c>
      <c r="P94" s="291">
        <f>IF(NFM_ued!P$72=0,"",NFM_ued!P$72/P$14)</f>
        <v>8.6596377556939608E-2</v>
      </c>
      <c r="Q94" s="291">
        <f>IF(NFM_ued!Q$72=0,"",NFM_ued!Q$72/Q$14)</f>
        <v>9.1989773455258245E-2</v>
      </c>
      <c r="R94" s="291">
        <f>IF(NFM_ued!R$72=0,"",NFM_ued!R$72/R$14)</f>
        <v>9.1188606771789291E-2</v>
      </c>
      <c r="S94" s="291">
        <f>IF(NFM_ued!S$72=0,"",NFM_ued!S$72/S$14)</f>
        <v>8.7427291695606368E-2</v>
      </c>
      <c r="T94" s="291">
        <f>IF(NFM_ued!T$72=0,"",NFM_ued!T$72/T$14)</f>
        <v>9.654804973452083E-2</v>
      </c>
      <c r="U94" s="291">
        <f>IF(NFM_ued!U$72=0,"",NFM_ued!U$72/U$14)</f>
        <v>8.4087090340927984E-2</v>
      </c>
      <c r="V94" s="291">
        <f>IF(NFM_ued!V$72=0,"",NFM_ued!V$72/V$14)</f>
        <v>8.3875168284903323E-2</v>
      </c>
      <c r="W94" s="291">
        <f>IF(NFM_ued!W$72=0,"",NFM_ued!W$72/W$14)</f>
        <v>8.1221588723201538E-2</v>
      </c>
      <c r="X94" s="291">
        <f>IF(NFM_ued!X$72=0,"",NFM_ued!X$72/X$14)</f>
        <v>8.6976021554354091E-2</v>
      </c>
      <c r="Y94" s="291">
        <f>IF(NFM_ued!Y$72=0,"",NFM_ued!Y$72/Y$14)</f>
        <v>7.592194928270736E-2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0.1242882079293546</v>
      </c>
      <c r="C95" s="253">
        <f>IF(NFM_ued!C$115=0,"",NFM_ued!C$115/C$15)</f>
        <v>0.10743329847975613</v>
      </c>
      <c r="D95" s="253">
        <f>IF(NFM_ued!D$115=0,"",NFM_ued!D$115/D$15)</f>
        <v>0.10972624421071396</v>
      </c>
      <c r="E95" s="253">
        <f>IF(NFM_ued!E$115=0,"",NFM_ued!E$115/E$15)</f>
        <v>0.11909704761057473</v>
      </c>
      <c r="F95" s="253">
        <f>IF(NFM_ued!F$115=0,"",NFM_ued!F$115/F$15)</f>
        <v>0.12390121807007407</v>
      </c>
      <c r="G95" s="253">
        <f>IF(NFM_ued!G$115=0,"",NFM_ued!G$115/G$15)</f>
        <v>0.12138371245152184</v>
      </c>
      <c r="H95" s="253">
        <f>IF(NFM_ued!H$115=0,"",NFM_ued!H$115/H$15)</f>
        <v>0.129660280339287</v>
      </c>
      <c r="I95" s="253">
        <f>IF(NFM_ued!I$115=0,"",NFM_ued!I$115/I$15)</f>
        <v>0.16974660437780886</v>
      </c>
      <c r="J95" s="253">
        <f>IF(NFM_ued!J$115=0,"",NFM_ued!J$115/J$15)</f>
        <v>0.15159270072297487</v>
      </c>
      <c r="K95" s="253">
        <f>IF(NFM_ued!K$115=0,"",NFM_ued!K$115/K$15)</f>
        <v>0.14825730028354167</v>
      </c>
      <c r="L95" s="253">
        <f>IF(NFM_ued!L$115=0,"",NFM_ued!L$115/L$15)</f>
        <v>0.16803747471473182</v>
      </c>
      <c r="M95" s="253">
        <f>IF(NFM_ued!M$115=0,"",NFM_ued!M$115/M$15)</f>
        <v>0.15201501650700261</v>
      </c>
      <c r="N95" s="253">
        <f>IF(NFM_ued!N$115=0,"",NFM_ued!N$115/N$15)</f>
        <v>0.1553936249598605</v>
      </c>
      <c r="O95" s="253">
        <f>IF(NFM_ued!O$115=0,"",NFM_ued!O$115/O$15)</f>
        <v>0.15979971992100128</v>
      </c>
      <c r="P95" s="253">
        <f>IF(NFM_ued!P$115=0,"",NFM_ued!P$115/P$15)</f>
        <v>0.16012109767456112</v>
      </c>
      <c r="Q95" s="253">
        <f>IF(NFM_ued!Q$115=0,"",NFM_ued!Q$115/Q$15)</f>
        <v>0.16287452417145271</v>
      </c>
      <c r="R95" s="253">
        <f>IF(NFM_ued!R$115=0,"",NFM_ued!R$115/R$15)</f>
        <v>0.16192437170541027</v>
      </c>
      <c r="S95" s="253">
        <f>IF(NFM_ued!S$115=0,"",NFM_ued!S$115/S$15)</f>
        <v>0.15523769802832924</v>
      </c>
      <c r="T95" s="253">
        <f>IF(NFM_ued!T$115=0,"",NFM_ued!T$115/T$15)</f>
        <v>0.15664669610842924</v>
      </c>
      <c r="U95" s="253">
        <f>IF(NFM_ued!U$115=0,"",NFM_ued!U$115/U$15)</f>
        <v>0.12178605840689168</v>
      </c>
      <c r="V95" s="253">
        <f>IF(NFM_ued!V$115=0,"",NFM_ued!V$115/V$15)</f>
        <v>0.11544678195989579</v>
      </c>
      <c r="W95" s="253">
        <f>IF(NFM_ued!W$115=0,"",NFM_ued!W$115/W$15)</f>
        <v>0.11920212073207538</v>
      </c>
      <c r="X95" s="253">
        <f>IF(NFM_ued!X$115=0,"",NFM_ued!X$115/X$15)</f>
        <v>0.12695334167974118</v>
      </c>
      <c r="Y95" s="253">
        <f>IF(NFM_ued!Y$115=0,"",NFM_ued!Y$115/Y$15)</f>
        <v>0.12728556251962408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0.61678274501674291</v>
      </c>
      <c r="C96" s="292">
        <f t="shared" si="31"/>
        <v>0.7976301541349784</v>
      </c>
      <c r="D96" s="292">
        <f t="shared" si="31"/>
        <v>0.55587983204727809</v>
      </c>
      <c r="E96" s="292">
        <f t="shared" si="31"/>
        <v>0.55166988675602868</v>
      </c>
      <c r="F96" s="292">
        <f t="shared" si="31"/>
        <v>0.4635082358834291</v>
      </c>
      <c r="G96" s="292">
        <f t="shared" si="31"/>
        <v>0.47216572595701994</v>
      </c>
      <c r="H96" s="292">
        <f t="shared" si="31"/>
        <v>0.64867193165174286</v>
      </c>
      <c r="I96" s="292">
        <f t="shared" si="31"/>
        <v>0.54302814632205909</v>
      </c>
      <c r="J96" s="292">
        <f t="shared" si="31"/>
        <v>0.59649641308985879</v>
      </c>
      <c r="K96" s="292">
        <f t="shared" si="31"/>
        <v>0.53531591674639256</v>
      </c>
      <c r="L96" s="292">
        <f t="shared" si="31"/>
        <v>0.55982514733509181</v>
      </c>
      <c r="M96" s="292">
        <f t="shared" si="31"/>
        <v>0.60172736046088882</v>
      </c>
      <c r="N96" s="292">
        <f t="shared" si="31"/>
        <v>0.57514951596482733</v>
      </c>
      <c r="O96" s="292">
        <f t="shared" si="31"/>
        <v>0.55403268053044652</v>
      </c>
      <c r="P96" s="292">
        <f t="shared" si="31"/>
        <v>0.5106038538294666</v>
      </c>
      <c r="Q96" s="292">
        <f t="shared" si="31"/>
        <v>0.58701783922089057</v>
      </c>
      <c r="R96" s="292">
        <f t="shared" si="31"/>
        <v>0.59854507976134796</v>
      </c>
      <c r="S96" s="292">
        <f t="shared" si="31"/>
        <v>0.57695920872304574</v>
      </c>
      <c r="T96" s="292">
        <f t="shared" si="31"/>
        <v>0.64771139443091164</v>
      </c>
      <c r="U96" s="292">
        <f t="shared" si="31"/>
        <v>0.5442198333333037</v>
      </c>
      <c r="V96" s="292">
        <f t="shared" si="31"/>
        <v>0.5415125555491932</v>
      </c>
      <c r="W96" s="292">
        <f t="shared" si="31"/>
        <v>0.46996862622196584</v>
      </c>
      <c r="X96" s="292">
        <f t="shared" si="31"/>
        <v>0.47799790474750364</v>
      </c>
      <c r="Y96" s="292">
        <f t="shared" si="31"/>
        <v>0.48409710060754846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0.61269297817267643</v>
      </c>
      <c r="C98" s="293">
        <f t="shared" si="33"/>
        <v>0.76311660075214993</v>
      </c>
      <c r="D98" s="293">
        <f t="shared" si="33"/>
        <v>0.547577662323392</v>
      </c>
      <c r="E98" s="293">
        <f t="shared" si="33"/>
        <v>0.55037943451920468</v>
      </c>
      <c r="F98" s="293">
        <f t="shared" si="33"/>
        <v>0.47832657641021759</v>
      </c>
      <c r="G98" s="293">
        <f t="shared" si="33"/>
        <v>0.48999512922004407</v>
      </c>
      <c r="H98" s="293">
        <f t="shared" si="33"/>
        <v>0.65855367759641747</v>
      </c>
      <c r="I98" s="293">
        <f t="shared" si="33"/>
        <v>0.33518195144667517</v>
      </c>
      <c r="J98" s="293">
        <f t="shared" si="33"/>
        <v>0.3763706260626094</v>
      </c>
      <c r="K98" s="293">
        <f t="shared" si="33"/>
        <v>0.31679522003798716</v>
      </c>
      <c r="L98" s="293">
        <f t="shared" si="33"/>
        <v>0.33318141522746336</v>
      </c>
      <c r="M98" s="293">
        <f t="shared" si="33"/>
        <v>0.35031828453362873</v>
      </c>
      <c r="N98" s="293">
        <f t="shared" si="33"/>
        <v>0.34019943444653628</v>
      </c>
      <c r="O98" s="293">
        <f t="shared" si="33"/>
        <v>0.3252096491824315</v>
      </c>
      <c r="P98" s="293">
        <f t="shared" si="33"/>
        <v>0.3072250406921857</v>
      </c>
      <c r="Q98" s="293">
        <f t="shared" si="33"/>
        <v>0.38175144790887988</v>
      </c>
      <c r="R98" s="293">
        <f t="shared" si="33"/>
        <v>0.3866569433883344</v>
      </c>
      <c r="S98" s="293">
        <f t="shared" si="33"/>
        <v>0.35470764457268511</v>
      </c>
      <c r="T98" s="293">
        <f t="shared" si="33"/>
        <v>0.44124225835595027</v>
      </c>
      <c r="U98" s="293">
        <f t="shared" si="33"/>
        <v>0.36098248622409357</v>
      </c>
      <c r="V98" s="293">
        <f t="shared" si="33"/>
        <v>0.35355932417687069</v>
      </c>
      <c r="W98" s="293">
        <f t="shared" si="33"/>
        <v>0.29392354489958433</v>
      </c>
      <c r="X98" s="293">
        <f t="shared" si="33"/>
        <v>0.32181348483411859</v>
      </c>
      <c r="Y98" s="293">
        <f t="shared" si="33"/>
        <v>0.28304658635197311</v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0.61269297817267643</v>
      </c>
      <c r="C100" s="293">
        <f t="shared" si="35"/>
        <v>0.76311660075214993</v>
      </c>
      <c r="D100" s="293">
        <f t="shared" si="35"/>
        <v>0.547577662323392</v>
      </c>
      <c r="E100" s="293">
        <f t="shared" si="35"/>
        <v>0.55037943451920468</v>
      </c>
      <c r="F100" s="293">
        <f t="shared" si="35"/>
        <v>0.47832657641021759</v>
      </c>
      <c r="G100" s="293">
        <f t="shared" si="35"/>
        <v>0.48999512922004407</v>
      </c>
      <c r="H100" s="293">
        <f t="shared" si="35"/>
        <v>0.65855367759641747</v>
      </c>
      <c r="I100" s="293">
        <f t="shared" si="35"/>
        <v>0.33518195144667517</v>
      </c>
      <c r="J100" s="293">
        <f t="shared" si="35"/>
        <v>0.3763706260626094</v>
      </c>
      <c r="K100" s="293">
        <f t="shared" si="35"/>
        <v>0.31679522003798716</v>
      </c>
      <c r="L100" s="293">
        <f t="shared" si="35"/>
        <v>0.33318141522746336</v>
      </c>
      <c r="M100" s="293">
        <f t="shared" si="35"/>
        <v>0.35031828453362873</v>
      </c>
      <c r="N100" s="293">
        <f t="shared" si="35"/>
        <v>0.34019943444653628</v>
      </c>
      <c r="O100" s="293">
        <f t="shared" si="35"/>
        <v>0.3252096491824315</v>
      </c>
      <c r="P100" s="293">
        <f t="shared" si="35"/>
        <v>0.3072250406921857</v>
      </c>
      <c r="Q100" s="293">
        <f t="shared" si="35"/>
        <v>0.38175144790887988</v>
      </c>
      <c r="R100" s="293">
        <f t="shared" si="35"/>
        <v>0.3866569433883344</v>
      </c>
      <c r="S100" s="293">
        <f t="shared" si="35"/>
        <v>0.35470764457268511</v>
      </c>
      <c r="T100" s="293">
        <f t="shared" si="35"/>
        <v>0.44124225835595027</v>
      </c>
      <c r="U100" s="293">
        <f t="shared" si="35"/>
        <v>0.36098248622409357</v>
      </c>
      <c r="V100" s="293">
        <f t="shared" si="35"/>
        <v>0.35355932417687069</v>
      </c>
      <c r="W100" s="293">
        <f t="shared" si="35"/>
        <v>0.29392354489958433</v>
      </c>
      <c r="X100" s="293">
        <f t="shared" si="35"/>
        <v>0.32181348483411859</v>
      </c>
      <c r="Y100" s="293">
        <f t="shared" si="35"/>
        <v>0.28304658635197311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0.61689336859381438</v>
      </c>
      <c r="C101" s="256">
        <f t="shared" si="36"/>
        <v>0.79830251585581724</v>
      </c>
      <c r="D101" s="256">
        <f t="shared" si="36"/>
        <v>0.55602799405916048</v>
      </c>
      <c r="E101" s="256">
        <f t="shared" si="36"/>
        <v>0.55169316342697328</v>
      </c>
      <c r="F101" s="256">
        <f t="shared" si="36"/>
        <v>0.46319255312689056</v>
      </c>
      <c r="G101" s="256">
        <f t="shared" si="36"/>
        <v>0.47181149965892977</v>
      </c>
      <c r="H101" s="256">
        <f t="shared" si="36"/>
        <v>0.64847441681496054</v>
      </c>
      <c r="I101" s="256">
        <f t="shared" si="36"/>
        <v>0.54760389174458091</v>
      </c>
      <c r="J101" s="256">
        <f t="shared" si="36"/>
        <v>0.60165387907149792</v>
      </c>
      <c r="K101" s="256">
        <f t="shared" si="36"/>
        <v>0.53731381062260286</v>
      </c>
      <c r="L101" s="256">
        <f t="shared" si="36"/>
        <v>0.56224933476719752</v>
      </c>
      <c r="M101" s="256">
        <f t="shared" si="36"/>
        <v>0.60418172883738352</v>
      </c>
      <c r="N101" s="256">
        <f t="shared" si="36"/>
        <v>0.57742946079468538</v>
      </c>
      <c r="O101" s="256">
        <f t="shared" si="36"/>
        <v>0.55657874141980013</v>
      </c>
      <c r="P101" s="256">
        <f t="shared" si="36"/>
        <v>0.51287095758718615</v>
      </c>
      <c r="Q101" s="256">
        <f t="shared" si="36"/>
        <v>0.58935192081887244</v>
      </c>
      <c r="R101" s="256">
        <f t="shared" si="36"/>
        <v>0.60109344023065037</v>
      </c>
      <c r="S101" s="256">
        <f t="shared" si="36"/>
        <v>0.579964661041939</v>
      </c>
      <c r="T101" s="256">
        <f t="shared" si="36"/>
        <v>0.65077027519024633</v>
      </c>
      <c r="U101" s="256">
        <f t="shared" si="36"/>
        <v>0.54651805217500105</v>
      </c>
      <c r="V101" s="256">
        <f t="shared" si="36"/>
        <v>0.54395607732098039</v>
      </c>
      <c r="W101" s="256">
        <f t="shared" si="36"/>
        <v>0.47252083874555328</v>
      </c>
      <c r="X101" s="256">
        <f t="shared" si="36"/>
        <v>0.48024323246638595</v>
      </c>
      <c r="Y101" s="256">
        <f t="shared" si="36"/>
        <v>0.48714063454591938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FI: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4.7733171616099286</v>
      </c>
      <c r="C72" s="223">
        <v>3.2249693860298092</v>
      </c>
      <c r="D72" s="223">
        <v>2.9299614410112822</v>
      </c>
      <c r="E72" s="223">
        <v>3.3722550676164702</v>
      </c>
      <c r="F72" s="223">
        <v>4.1958426305080812</v>
      </c>
      <c r="G72" s="223">
        <v>3.5764985575786259</v>
      </c>
      <c r="H72" s="223">
        <v>4.1408495247292034</v>
      </c>
      <c r="I72" s="223">
        <v>5.9840543648814091</v>
      </c>
      <c r="J72" s="223">
        <v>5.8051476712649972</v>
      </c>
      <c r="K72" s="223">
        <v>2.0372987813079519</v>
      </c>
      <c r="L72" s="223">
        <v>2.7785822849768089</v>
      </c>
      <c r="M72" s="223">
        <v>2.371048559076931</v>
      </c>
      <c r="N72" s="223">
        <v>2.4183047497561319</v>
      </c>
      <c r="O72" s="223">
        <v>2.7475729538607561</v>
      </c>
      <c r="P72" s="223">
        <v>2.737570556366586</v>
      </c>
      <c r="Q72" s="223">
        <v>2.8388102178612189</v>
      </c>
      <c r="R72" s="223">
        <v>3.025281859393421</v>
      </c>
      <c r="S72" s="223">
        <v>3.3398042125772909</v>
      </c>
      <c r="T72" s="223">
        <v>3.802688550027217</v>
      </c>
      <c r="U72" s="223">
        <v>3.1036742047696921</v>
      </c>
      <c r="V72" s="223">
        <v>3.237984857785893</v>
      </c>
      <c r="W72" s="223">
        <v>3.5023068272941882</v>
      </c>
      <c r="X72" s="223">
        <v>3.4175584391999561</v>
      </c>
      <c r="Y72" s="223">
        <v>3.496186741768708</v>
      </c>
      <c r="DA72" s="89" t="s">
        <v>547</v>
      </c>
    </row>
    <row r="73" spans="1:105" ht="12" customHeight="1" x14ac:dyDescent="0.25">
      <c r="A73" s="55" t="s">
        <v>91</v>
      </c>
      <c r="B73" s="259">
        <v>9.2607270595103704E-3</v>
      </c>
      <c r="C73" s="259">
        <v>6.2567728579706336E-3</v>
      </c>
      <c r="D73" s="259">
        <v>5.6844270517573299E-3</v>
      </c>
      <c r="E73" s="259">
        <v>6.5425222542059968E-3</v>
      </c>
      <c r="F73" s="259">
        <v>8.1403669754536515E-3</v>
      </c>
      <c r="G73" s="259">
        <v>6.9387756667182469E-3</v>
      </c>
      <c r="H73" s="259">
        <v>8.0336746846598594E-3</v>
      </c>
      <c r="I73" s="259">
        <v>1.1609681968724099E-2</v>
      </c>
      <c r="J73" s="259">
        <v>1.126258455143998E-2</v>
      </c>
      <c r="K73" s="259">
        <v>3.9525695262838364E-3</v>
      </c>
      <c r="L73" s="259">
        <v>5.3907358933475858E-3</v>
      </c>
      <c r="M73" s="259">
        <v>4.6000784793738033E-3</v>
      </c>
      <c r="N73" s="259">
        <v>4.6917603578107009E-3</v>
      </c>
      <c r="O73" s="259">
        <v>5.3305745962743097E-3</v>
      </c>
      <c r="P73" s="259">
        <v>5.3111689146551214E-3</v>
      </c>
      <c r="Q73" s="259">
        <v>5.5075842880631344E-3</v>
      </c>
      <c r="R73" s="259">
        <v>5.8693584836795954E-3</v>
      </c>
      <c r="S73" s="259">
        <v>6.4795642521844896E-3</v>
      </c>
      <c r="T73" s="259">
        <v>7.3776075550049018E-3</v>
      </c>
      <c r="U73" s="259">
        <v>6.0214477099859009E-3</v>
      </c>
      <c r="V73" s="259">
        <v>6.2820242140483092E-3</v>
      </c>
      <c r="W73" s="259">
        <v>6.7948360663875338E-3</v>
      </c>
      <c r="X73" s="259">
        <v>6.6304154623701454E-3</v>
      </c>
      <c r="Y73" s="259">
        <v>6.7829624699585287E-3</v>
      </c>
      <c r="DA73" s="67" t="s">
        <v>548</v>
      </c>
    </row>
    <row r="74" spans="1:105" ht="12" customHeight="1" x14ac:dyDescent="0.25">
      <c r="A74" s="173" t="s">
        <v>92</v>
      </c>
      <c r="B74" s="224">
        <v>4.8171414278377423E-3</v>
      </c>
      <c r="C74" s="224">
        <v>3.2545781281555931E-3</v>
      </c>
      <c r="D74" s="224">
        <v>2.956861687919087E-3</v>
      </c>
      <c r="E74" s="224">
        <v>3.4032160532061302E-3</v>
      </c>
      <c r="F74" s="224">
        <v>4.2343650496630969E-3</v>
      </c>
      <c r="G74" s="224">
        <v>3.6093347215427128E-3</v>
      </c>
      <c r="H74" s="224">
        <v>4.1788670471076842E-3</v>
      </c>
      <c r="I74" s="224">
        <v>6.0389945212917864E-3</v>
      </c>
      <c r="J74" s="224">
        <v>5.8584452687816717E-3</v>
      </c>
      <c r="K74" s="224">
        <v>2.0560034097881681E-3</v>
      </c>
      <c r="L74" s="224">
        <v>2.80409270584307E-3</v>
      </c>
      <c r="M74" s="224">
        <v>2.392817375126052E-3</v>
      </c>
      <c r="N74" s="224">
        <v>2.4405074292613588E-3</v>
      </c>
      <c r="O74" s="224">
        <v>2.7727986751884771E-3</v>
      </c>
      <c r="P74" s="224">
        <v>2.7627044447611558E-3</v>
      </c>
      <c r="Q74" s="224">
        <v>2.8648735969484351E-3</v>
      </c>
      <c r="R74" s="224">
        <v>3.0530572518631992E-3</v>
      </c>
      <c r="S74" s="224">
        <v>3.370467263850522E-3</v>
      </c>
      <c r="T74" s="224">
        <v>3.837601385200725E-3</v>
      </c>
      <c r="U74" s="224">
        <v>3.1321693246043471E-3</v>
      </c>
      <c r="V74" s="224">
        <v>3.2677130961434389E-3</v>
      </c>
      <c r="W74" s="224">
        <v>3.5344618300943661E-3</v>
      </c>
      <c r="X74" s="224">
        <v>3.4489353592122669E-3</v>
      </c>
      <c r="Y74" s="224">
        <v>3.528285555500802E-3</v>
      </c>
      <c r="DA74" s="177" t="s">
        <v>549</v>
      </c>
    </row>
    <row r="75" spans="1:105" ht="12" customHeight="1" x14ac:dyDescent="0.25">
      <c r="A75" s="173" t="s">
        <v>93</v>
      </c>
      <c r="B75" s="224">
        <v>0.11275430129078411</v>
      </c>
      <c r="C75" s="224">
        <v>7.6179553441338657E-2</v>
      </c>
      <c r="D75" s="224">
        <v>6.9210937363833436E-2</v>
      </c>
      <c r="E75" s="224">
        <v>7.9658705057592538E-2</v>
      </c>
      <c r="F75" s="224">
        <v>9.9113318497519642E-2</v>
      </c>
      <c r="G75" s="224">
        <v>8.4483302130240731E-2</v>
      </c>
      <c r="H75" s="224">
        <v>9.781428283603634E-2</v>
      </c>
      <c r="I75" s="224">
        <v>0.14135408269563141</v>
      </c>
      <c r="J75" s="224">
        <v>0.13712798613601901</v>
      </c>
      <c r="K75" s="224">
        <v>4.812464641009976E-2</v>
      </c>
      <c r="L75" s="224">
        <v>6.5635090548678235E-2</v>
      </c>
      <c r="M75" s="224">
        <v>5.6008413971331231E-2</v>
      </c>
      <c r="N75" s="224">
        <v>5.712468984014249E-2</v>
      </c>
      <c r="O75" s="224">
        <v>6.4902594603958821E-2</v>
      </c>
      <c r="P75" s="224">
        <v>6.4666320058992505E-2</v>
      </c>
      <c r="Q75" s="224">
        <v>6.7057782203279057E-2</v>
      </c>
      <c r="R75" s="224">
        <v>7.1462576383005835E-2</v>
      </c>
      <c r="S75" s="224">
        <v>7.8892157735445903E-2</v>
      </c>
      <c r="T75" s="224">
        <v>8.9826314901258864E-2</v>
      </c>
      <c r="U75" s="224">
        <v>7.3314343996479805E-2</v>
      </c>
      <c r="V75" s="224">
        <v>7.6487002197023465E-2</v>
      </c>
      <c r="W75" s="224">
        <v>8.2730760568539383E-2</v>
      </c>
      <c r="X75" s="224">
        <v>8.0728851841000482E-2</v>
      </c>
      <c r="Y75" s="224">
        <v>8.2586193186242246E-2</v>
      </c>
      <c r="DA75" s="177" t="s">
        <v>550</v>
      </c>
    </row>
    <row r="76" spans="1:105" ht="12" customHeight="1" x14ac:dyDescent="0.25">
      <c r="A76" s="173" t="s">
        <v>94</v>
      </c>
      <c r="B76" s="224">
        <v>3.0869090198367899E-3</v>
      </c>
      <c r="C76" s="224">
        <v>2.0855909526568792E-3</v>
      </c>
      <c r="D76" s="224">
        <v>1.8948090172524431E-3</v>
      </c>
      <c r="E76" s="224">
        <v>2.1808407514019991E-3</v>
      </c>
      <c r="F76" s="224">
        <v>2.7134556584845512E-3</v>
      </c>
      <c r="G76" s="224">
        <v>2.3129252222394161E-3</v>
      </c>
      <c r="H76" s="224">
        <v>2.677891561553286E-3</v>
      </c>
      <c r="I76" s="224">
        <v>3.8698939895747009E-3</v>
      </c>
      <c r="J76" s="224">
        <v>3.7541948504799961E-3</v>
      </c>
      <c r="K76" s="224">
        <v>1.317523175427946E-3</v>
      </c>
      <c r="L76" s="224">
        <v>1.796911964449195E-3</v>
      </c>
      <c r="M76" s="224">
        <v>1.533359493124601E-3</v>
      </c>
      <c r="N76" s="224">
        <v>1.563920119270234E-3</v>
      </c>
      <c r="O76" s="224">
        <v>1.7768581987581029E-3</v>
      </c>
      <c r="P76" s="224">
        <v>1.7703896382183729E-3</v>
      </c>
      <c r="Q76" s="224">
        <v>1.8358614293543789E-3</v>
      </c>
      <c r="R76" s="224">
        <v>1.9564528278931989E-3</v>
      </c>
      <c r="S76" s="224">
        <v>2.1598547507281642E-3</v>
      </c>
      <c r="T76" s="224">
        <v>2.459202518334968E-3</v>
      </c>
      <c r="U76" s="224">
        <v>2.0071492366619671E-3</v>
      </c>
      <c r="V76" s="224">
        <v>2.0940080713494368E-3</v>
      </c>
      <c r="W76" s="224">
        <v>2.264945355462511E-3</v>
      </c>
      <c r="X76" s="224">
        <v>2.2101384874567151E-3</v>
      </c>
      <c r="Y76" s="224">
        <v>2.2609874899861761E-3</v>
      </c>
      <c r="DA76" s="177" t="s">
        <v>551</v>
      </c>
    </row>
    <row r="77" spans="1:105" ht="12" customHeight="1" x14ac:dyDescent="0.25">
      <c r="A77" s="56" t="s">
        <v>95</v>
      </c>
      <c r="B77" s="260">
        <v>1.592216404413236E-2</v>
      </c>
      <c r="C77" s="260">
        <v>1.071030883855343E-2</v>
      </c>
      <c r="D77" s="260">
        <v>9.7891591345978645E-3</v>
      </c>
      <c r="E77" s="260">
        <v>1.124927704740275E-2</v>
      </c>
      <c r="F77" s="260">
        <v>1.40649430180672E-2</v>
      </c>
      <c r="G77" s="260">
        <v>1.199230592832216E-2</v>
      </c>
      <c r="H77" s="260">
        <v>1.380552500028745E-2</v>
      </c>
      <c r="I77" s="260">
        <v>1.348272333103283E-2</v>
      </c>
      <c r="J77" s="260">
        <v>1.406348228418579E-2</v>
      </c>
      <c r="K77" s="260">
        <v>4.591506249420456E-3</v>
      </c>
      <c r="L77" s="260">
        <v>6.2008678061072952E-3</v>
      </c>
      <c r="M77" s="260">
        <v>5.3688868374205806E-3</v>
      </c>
      <c r="N77" s="260">
        <v>5.5192538910267194E-3</v>
      </c>
      <c r="O77" s="260">
        <v>6.4429918082067978E-3</v>
      </c>
      <c r="P77" s="260">
        <v>6.2632021589241428E-3</v>
      </c>
      <c r="Q77" s="260">
        <v>6.3987631903219769E-3</v>
      </c>
      <c r="R77" s="260">
        <v>6.8356527166214811E-3</v>
      </c>
      <c r="S77" s="260">
        <v>7.9293050145824284E-3</v>
      </c>
      <c r="T77" s="260">
        <v>8.9934305043695307E-3</v>
      </c>
      <c r="U77" s="260">
        <v>7.2100130517651437E-3</v>
      </c>
      <c r="V77" s="260">
        <v>7.5068018823390816E-3</v>
      </c>
      <c r="W77" s="260">
        <v>8.2552759697063667E-3</v>
      </c>
      <c r="X77" s="260">
        <v>7.9940780575956695E-3</v>
      </c>
      <c r="Y77" s="260">
        <v>8.4245867403403146E-3</v>
      </c>
      <c r="DA77" s="68" t="s">
        <v>552</v>
      </c>
    </row>
    <row r="78" spans="1:105" ht="12" customHeight="1" x14ac:dyDescent="0.25">
      <c r="A78" s="37" t="s">
        <v>159</v>
      </c>
      <c r="B78" s="226">
        <v>1.5082435835340959E-4</v>
      </c>
      <c r="C78" s="226">
        <v>1.276588959084664E-4</v>
      </c>
      <c r="D78" s="226">
        <v>9.4148403039767136E-5</v>
      </c>
      <c r="E78" s="226">
        <v>1.4263057473709991E-4</v>
      </c>
      <c r="F78" s="226">
        <v>9.8212470685111005E-5</v>
      </c>
      <c r="G78" s="226">
        <v>9.347650036583382E-5</v>
      </c>
      <c r="H78" s="226">
        <v>2.3572880239375381E-4</v>
      </c>
      <c r="I78" s="226">
        <v>4.608995403181134E-4</v>
      </c>
      <c r="J78" s="226">
        <v>5.8372660745519228E-4</v>
      </c>
      <c r="K78" s="226">
        <v>1.8801833317300709E-4</v>
      </c>
      <c r="L78" s="226">
        <v>2.9456510530626972E-4</v>
      </c>
      <c r="M78" s="226">
        <v>2.3928150064661619E-4</v>
      </c>
      <c r="N78" s="226">
        <v>2.998699401009646E-4</v>
      </c>
      <c r="O78" s="226">
        <v>2.3155335926610361E-4</v>
      </c>
      <c r="P78" s="226">
        <v>2.260328321889626E-4</v>
      </c>
      <c r="Q78" s="226">
        <v>2.390393897952506E-4</v>
      </c>
      <c r="R78" s="226">
        <v>2.5566934696733852E-4</v>
      </c>
      <c r="S78" s="226">
        <v>2.8642166799231758E-4</v>
      </c>
      <c r="T78" s="226">
        <v>3.702397115404132E-4</v>
      </c>
      <c r="U78" s="226">
        <v>3.712865302804899E-4</v>
      </c>
      <c r="V78" s="226">
        <v>2.1708456867450599E-4</v>
      </c>
      <c r="W78" s="226">
        <v>2.8765873797221252E-4</v>
      </c>
      <c r="X78" s="226">
        <v>3.771633885959753E-4</v>
      </c>
      <c r="Y78" s="226">
        <v>3.5135076357607038E-4</v>
      </c>
      <c r="DA78" s="69" t="s">
        <v>553</v>
      </c>
    </row>
    <row r="79" spans="1:105" ht="12" customHeight="1" x14ac:dyDescent="0.25">
      <c r="A79" s="37" t="s">
        <v>35</v>
      </c>
      <c r="B79" s="226">
        <v>3.1567742130982791E-6</v>
      </c>
      <c r="C79" s="226">
        <v>2.6719179519541718E-6</v>
      </c>
      <c r="D79" s="226">
        <v>1.9705388053030092E-6</v>
      </c>
      <c r="E79" s="226">
        <v>1.9902125797044608E-6</v>
      </c>
      <c r="F79" s="226">
        <v>2.0651962041616409E-6</v>
      </c>
      <c r="G79" s="226">
        <v>1.179365384378423E-5</v>
      </c>
      <c r="H79" s="226">
        <v>1.6119989222314092E-5</v>
      </c>
      <c r="I79" s="226">
        <v>2.2627023566316422E-5</v>
      </c>
      <c r="J79" s="226">
        <v>2.4562301643381341E-5</v>
      </c>
      <c r="K79" s="226">
        <v>3.493931326670143E-5</v>
      </c>
      <c r="L79" s="226">
        <v>4.8020184394690568E-5</v>
      </c>
      <c r="M79" s="226">
        <v>5.1778212034178773E-5</v>
      </c>
      <c r="N79" s="226">
        <v>4.345941160883544E-5</v>
      </c>
      <c r="O79" s="226">
        <v>4.9044287900112252E-5</v>
      </c>
      <c r="P79" s="226">
        <v>4.6305337149822191E-5</v>
      </c>
      <c r="Q79" s="226">
        <v>5.0695352251902792E-5</v>
      </c>
      <c r="R79" s="226">
        <v>4.715505077000609E-5</v>
      </c>
      <c r="S79" s="226">
        <v>5.1333358395150063E-5</v>
      </c>
      <c r="T79" s="226">
        <v>6.204860013738224E-5</v>
      </c>
      <c r="U79" s="226">
        <v>4.6652701263093737E-5</v>
      </c>
      <c r="V79" s="226">
        <v>5.1822908825910592E-5</v>
      </c>
      <c r="W79" s="226">
        <v>6.2354027942395447E-5</v>
      </c>
      <c r="X79" s="226">
        <v>5.0437668677162122E-5</v>
      </c>
      <c r="Y79" s="226">
        <v>2.1002318560558768E-6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1.576818291156586E-2</v>
      </c>
      <c r="C82" s="226">
        <v>1.057997802469301E-2</v>
      </c>
      <c r="D82" s="226">
        <v>9.6930401927527946E-3</v>
      </c>
      <c r="E82" s="226">
        <v>1.110465626008594E-2</v>
      </c>
      <c r="F82" s="226">
        <v>1.396466535117793E-2</v>
      </c>
      <c r="G82" s="226">
        <v>1.188703577411254E-2</v>
      </c>
      <c r="H82" s="226">
        <v>1.3553676208671379E-2</v>
      </c>
      <c r="I82" s="226">
        <v>1.29991967671484E-2</v>
      </c>
      <c r="J82" s="226">
        <v>1.3455193375087221E-2</v>
      </c>
      <c r="K82" s="226">
        <v>4.3685486029807477E-3</v>
      </c>
      <c r="L82" s="226">
        <v>5.8582825164063346E-3</v>
      </c>
      <c r="M82" s="226">
        <v>5.0778271247397854E-3</v>
      </c>
      <c r="N82" s="226">
        <v>5.1759245393169194E-3</v>
      </c>
      <c r="O82" s="226">
        <v>6.1623941610405818E-3</v>
      </c>
      <c r="P82" s="226">
        <v>5.990863989585358E-3</v>
      </c>
      <c r="Q82" s="226">
        <v>6.1090284482748234E-3</v>
      </c>
      <c r="R82" s="226">
        <v>6.5328283188841362E-3</v>
      </c>
      <c r="S82" s="226">
        <v>7.5915499881949611E-3</v>
      </c>
      <c r="T82" s="226">
        <v>8.5611421926917348E-3</v>
      </c>
      <c r="U82" s="226">
        <v>6.79207382022156E-3</v>
      </c>
      <c r="V82" s="226">
        <v>7.237894404838666E-3</v>
      </c>
      <c r="W82" s="226">
        <v>7.9052632037917587E-3</v>
      </c>
      <c r="X82" s="226">
        <v>7.5664770003225322E-3</v>
      </c>
      <c r="Y82" s="226">
        <v>8.0711357449081891E-3</v>
      </c>
      <c r="DA82" s="69" t="s">
        <v>557</v>
      </c>
    </row>
    <row r="83" spans="1:105" ht="12" customHeight="1" x14ac:dyDescent="0.25">
      <c r="A83" s="57" t="s">
        <v>558</v>
      </c>
      <c r="B83" s="261">
        <v>1.349817465457565</v>
      </c>
      <c r="C83" s="261">
        <v>0.90692478893162498</v>
      </c>
      <c r="D83" s="261">
        <v>0.83081280749704367</v>
      </c>
      <c r="E83" s="261">
        <v>0.95580332421652781</v>
      </c>
      <c r="F83" s="261">
        <v>1.1962107357020391</v>
      </c>
      <c r="G83" s="261">
        <v>1.0191818413265941</v>
      </c>
      <c r="H83" s="261">
        <v>1.1695395563294251</v>
      </c>
      <c r="I83" s="261">
        <v>1.164529727080867</v>
      </c>
      <c r="J83" s="261">
        <v>1.2136051400254899</v>
      </c>
      <c r="K83" s="261">
        <v>0.39647718972844509</v>
      </c>
      <c r="L83" s="261">
        <v>0.53557678542606935</v>
      </c>
      <c r="M83" s="261">
        <v>0.46370239823413628</v>
      </c>
      <c r="N83" s="261">
        <v>0.4765297491938178</v>
      </c>
      <c r="O83" s="261">
        <v>0.55602985472070277</v>
      </c>
      <c r="P83" s="261">
        <v>0.54052849241397261</v>
      </c>
      <c r="Q83" s="261">
        <v>0.55247283695707183</v>
      </c>
      <c r="R83" s="261">
        <v>0.59025853531481454</v>
      </c>
      <c r="S83" s="261">
        <v>0.68423995501039725</v>
      </c>
      <c r="T83" s="261">
        <v>0.77620375687310617</v>
      </c>
      <c r="U83" s="261">
        <v>0.62204438938702178</v>
      </c>
      <c r="V83" s="261">
        <v>0.64769417990514655</v>
      </c>
      <c r="W83" s="261">
        <v>0.71210213506180009</v>
      </c>
      <c r="X83" s="261">
        <v>0.68960593687483795</v>
      </c>
      <c r="Y83" s="261">
        <v>0.7265159279277198</v>
      </c>
      <c r="DA83" s="70" t="s">
        <v>559</v>
      </c>
    </row>
    <row r="84" spans="1:105" ht="12" customHeight="1" x14ac:dyDescent="0.25">
      <c r="A84" s="60" t="s">
        <v>560</v>
      </c>
      <c r="B84" s="262">
        <v>0.13060098646839691</v>
      </c>
      <c r="C84" s="262">
        <v>0.13593319409970719</v>
      </c>
      <c r="D84" s="262">
        <v>6.59682382897675E-2</v>
      </c>
      <c r="E84" s="262">
        <v>7.4821826240720896E-2</v>
      </c>
      <c r="F84" s="262">
        <v>6.285747403941612E-2</v>
      </c>
      <c r="G84" s="262">
        <v>5.9872246831736857E-2</v>
      </c>
      <c r="H84" s="262">
        <v>0.14369170797358541</v>
      </c>
      <c r="I84" s="262">
        <v>0.20559986321324361</v>
      </c>
      <c r="J84" s="262">
        <v>0.21769010478785139</v>
      </c>
      <c r="K84" s="262">
        <v>6.5529644989603411E-2</v>
      </c>
      <c r="L84" s="262">
        <v>9.385603057364475E-2</v>
      </c>
      <c r="M84" s="262">
        <v>8.4564834320085241E-2</v>
      </c>
      <c r="N84" s="262">
        <v>8.3447754884300729E-2</v>
      </c>
      <c r="O84" s="262">
        <v>8.4539002240287861E-2</v>
      </c>
      <c r="P84" s="262">
        <v>7.4963964149206141E-2</v>
      </c>
      <c r="Q84" s="262">
        <v>9.6019396275760144E-2</v>
      </c>
      <c r="R84" s="262">
        <v>0.1047543665242243</v>
      </c>
      <c r="S84" s="262">
        <v>0.1147320492335548</v>
      </c>
      <c r="T84" s="262">
        <v>0.14247895371022701</v>
      </c>
      <c r="U84" s="262">
        <v>8.0998852163871121E-2</v>
      </c>
      <c r="V84" s="262">
        <v>8.0644355911232188E-2</v>
      </c>
      <c r="W84" s="262">
        <v>8.6816375144862332E-2</v>
      </c>
      <c r="X84" s="262">
        <v>8.8743618080915396E-2</v>
      </c>
      <c r="Y84" s="262">
        <v>8.2798270697087492E-2</v>
      </c>
      <c r="DA84" s="72" t="s">
        <v>561</v>
      </c>
    </row>
    <row r="85" spans="1:105" ht="12" customHeight="1" x14ac:dyDescent="0.25">
      <c r="A85" s="59" t="s">
        <v>31</v>
      </c>
      <c r="B85" s="230">
        <v>5.6518909749128883E-2</v>
      </c>
      <c r="C85" s="230">
        <v>4.5103701244865527E-2</v>
      </c>
      <c r="D85" s="230">
        <v>4.3998059859659447E-2</v>
      </c>
      <c r="E85" s="230">
        <v>4.873980319132297E-2</v>
      </c>
      <c r="F85" s="230">
        <v>4.3104246988247927E-2</v>
      </c>
      <c r="G85" s="230">
        <v>3.6716896745204841E-2</v>
      </c>
      <c r="H85" s="230">
        <v>7.2449274459655863E-2</v>
      </c>
      <c r="I85" s="230">
        <v>9.2129150380395E-2</v>
      </c>
      <c r="J85" s="230">
        <v>0.1003427260972298</v>
      </c>
      <c r="K85" s="230">
        <v>2.3152250938648759E-2</v>
      </c>
      <c r="L85" s="230">
        <v>3.0082416210318291E-2</v>
      </c>
      <c r="M85" s="230">
        <v>3.0426107457792562E-2</v>
      </c>
      <c r="N85" s="230">
        <v>3.0162470571171471E-2</v>
      </c>
      <c r="O85" s="230">
        <v>3.4928863779028797E-2</v>
      </c>
      <c r="P85" s="230">
        <v>3.1481620128743518E-2</v>
      </c>
      <c r="Q85" s="230">
        <v>5.4495986347733581E-2</v>
      </c>
      <c r="R85" s="230">
        <v>5.8031311636580103E-2</v>
      </c>
      <c r="S85" s="230">
        <v>6.1935217156928839E-2</v>
      </c>
      <c r="T85" s="230">
        <v>8.0444600526202045E-2</v>
      </c>
      <c r="U85" s="230">
        <v>3.1964960874221578E-2</v>
      </c>
      <c r="V85" s="230">
        <v>3.6761889259874662E-2</v>
      </c>
      <c r="W85" s="230">
        <v>4.0972288610833248E-2</v>
      </c>
      <c r="X85" s="230">
        <v>4.0447472703113427E-2</v>
      </c>
      <c r="Y85" s="230">
        <v>4.3138806422509723E-2</v>
      </c>
      <c r="DA85" s="71" t="s">
        <v>562</v>
      </c>
    </row>
    <row r="86" spans="1:105" ht="12" customHeight="1" x14ac:dyDescent="0.25">
      <c r="A86" s="59" t="s">
        <v>159</v>
      </c>
      <c r="B86" s="230">
        <v>1.166193620208225E-2</v>
      </c>
      <c r="C86" s="230">
        <v>9.3028487886491797E-3</v>
      </c>
      <c r="D86" s="230">
        <v>7.4289276978695097E-3</v>
      </c>
      <c r="E86" s="230">
        <v>1.131551436136647E-2</v>
      </c>
      <c r="F86" s="230">
        <v>7.9707906482360674E-3</v>
      </c>
      <c r="G86" s="230">
        <v>7.5437565230547258E-3</v>
      </c>
      <c r="H86" s="230">
        <v>1.7841792957723032E-2</v>
      </c>
      <c r="I86" s="230">
        <v>3.3999818709633443E-2</v>
      </c>
      <c r="J86" s="230">
        <v>4.3205778514433031E-2</v>
      </c>
      <c r="K86" s="230">
        <v>1.4243679396639741E-2</v>
      </c>
      <c r="L86" s="230">
        <v>2.221052335811325E-2</v>
      </c>
      <c r="M86" s="230">
        <v>1.7866028719814971E-2</v>
      </c>
      <c r="N86" s="230">
        <v>2.2773414332643779E-2</v>
      </c>
      <c r="O86" s="230">
        <v>1.771637579518991E-2</v>
      </c>
      <c r="P86" s="230">
        <v>1.756555800187461E-2</v>
      </c>
      <c r="Q86" s="230">
        <v>1.7860508074932259E-2</v>
      </c>
      <c r="R86" s="230">
        <v>1.90007340964094E-2</v>
      </c>
      <c r="S86" s="230">
        <v>2.1486969665097298E-2</v>
      </c>
      <c r="T86" s="230">
        <v>2.7406400108541909E-2</v>
      </c>
      <c r="U86" s="230">
        <v>2.9576080230643668E-2</v>
      </c>
      <c r="V86" s="230">
        <v>1.7007400159966449E-2</v>
      </c>
      <c r="W86" s="230">
        <v>2.275305804915238E-2</v>
      </c>
      <c r="X86" s="230">
        <v>2.9950962413061041E-2</v>
      </c>
      <c r="Y86" s="230">
        <v>2.8022164109687459E-2</v>
      </c>
      <c r="DA86" s="71" t="s">
        <v>563</v>
      </c>
    </row>
    <row r="87" spans="1:105" ht="12" customHeight="1" x14ac:dyDescent="0.25">
      <c r="A87" s="59" t="s">
        <v>32</v>
      </c>
      <c r="B87" s="230">
        <v>6.217605461568125E-2</v>
      </c>
      <c r="C87" s="230">
        <v>8.1331934183220253E-2</v>
      </c>
      <c r="D87" s="230">
        <v>1.4385762271066671E-2</v>
      </c>
      <c r="E87" s="230">
        <v>1.4608616321199679E-2</v>
      </c>
      <c r="F87" s="230">
        <v>1.1614827885642279E-2</v>
      </c>
      <c r="G87" s="230">
        <v>1.4659820093498151E-2</v>
      </c>
      <c r="H87" s="230">
        <v>5.2180554137980659E-2</v>
      </c>
      <c r="I87" s="230">
        <v>7.7801734942317818E-2</v>
      </c>
      <c r="J87" s="230">
        <v>7.2323568667850766E-2</v>
      </c>
      <c r="K87" s="230">
        <v>2.5486821832157381E-2</v>
      </c>
      <c r="L87" s="230">
        <v>3.7942317845234698E-2</v>
      </c>
      <c r="M87" s="230">
        <v>3.2406661609091447E-2</v>
      </c>
      <c r="N87" s="230">
        <v>2.7211375149667542E-2</v>
      </c>
      <c r="O87" s="230">
        <v>2.8141335848337959E-2</v>
      </c>
      <c r="P87" s="230">
        <v>2.2318286289037322E-2</v>
      </c>
      <c r="Q87" s="230">
        <v>1.9875054381461268E-2</v>
      </c>
      <c r="R87" s="230">
        <v>2.4217870251459959E-2</v>
      </c>
      <c r="S87" s="230">
        <v>2.745890266265328E-2</v>
      </c>
      <c r="T87" s="230">
        <v>3.0034905089180289E-2</v>
      </c>
      <c r="U87" s="230">
        <v>1.5741532866820639E-2</v>
      </c>
      <c r="V87" s="230">
        <v>2.2815022273428989E-2</v>
      </c>
      <c r="W87" s="230">
        <v>1.8158987041001499E-2</v>
      </c>
      <c r="X87" s="230">
        <v>1.4339871833202769E-2</v>
      </c>
      <c r="Y87" s="230">
        <v>1.1469795073568521E-2</v>
      </c>
      <c r="DA87" s="71" t="s">
        <v>564</v>
      </c>
    </row>
    <row r="88" spans="1:105" ht="12" customHeight="1" x14ac:dyDescent="0.25">
      <c r="A88" s="59" t="s">
        <v>35</v>
      </c>
      <c r="B88" s="230">
        <v>2.4408590150450519E-4</v>
      </c>
      <c r="C88" s="230">
        <v>1.947098829722713E-4</v>
      </c>
      <c r="D88" s="230">
        <v>1.5548846117186809E-4</v>
      </c>
      <c r="E88" s="230">
        <v>1.5789236683178169E-4</v>
      </c>
      <c r="F88" s="230">
        <v>1.676085172898493E-4</v>
      </c>
      <c r="G88" s="230">
        <v>9.5177346997914821E-4</v>
      </c>
      <c r="H88" s="230">
        <v>1.2200864182258101E-3</v>
      </c>
      <c r="I88" s="230">
        <v>1.6691591808973821E-3</v>
      </c>
      <c r="J88" s="230">
        <v>1.818031508337729E-3</v>
      </c>
      <c r="K88" s="230">
        <v>2.646892822157537E-3</v>
      </c>
      <c r="L88" s="230">
        <v>3.620773159978496E-3</v>
      </c>
      <c r="M88" s="230">
        <v>3.8660365333862642E-3</v>
      </c>
      <c r="N88" s="230">
        <v>3.3004948308179372E-3</v>
      </c>
      <c r="O88" s="230">
        <v>3.752426817731198E-3</v>
      </c>
      <c r="P88" s="230">
        <v>3.5984997295506992E-3</v>
      </c>
      <c r="Q88" s="230">
        <v>3.7878474716330408E-3</v>
      </c>
      <c r="R88" s="230">
        <v>3.504450539774843E-3</v>
      </c>
      <c r="S88" s="230">
        <v>3.8509597488753599E-3</v>
      </c>
      <c r="T88" s="230">
        <v>4.5930479863028062E-3</v>
      </c>
      <c r="U88" s="230">
        <v>3.7162781921852438E-3</v>
      </c>
      <c r="V88" s="230">
        <v>4.0600442179620742E-3</v>
      </c>
      <c r="W88" s="230">
        <v>4.9320414438752168E-3</v>
      </c>
      <c r="X88" s="230">
        <v>4.0053111315381503E-3</v>
      </c>
      <c r="Y88" s="230">
        <v>1.675050913217928E-4</v>
      </c>
      <c r="DA88" s="71" t="s">
        <v>565</v>
      </c>
    </row>
    <row r="89" spans="1:105" ht="12" customHeight="1" x14ac:dyDescent="0.25">
      <c r="A89" s="60" t="s">
        <v>566</v>
      </c>
      <c r="B89" s="262">
        <v>1.219216478989168</v>
      </c>
      <c r="C89" s="262">
        <v>0.77099159483191781</v>
      </c>
      <c r="D89" s="262">
        <v>0.76484456920727617</v>
      </c>
      <c r="E89" s="262">
        <v>0.88098149797580694</v>
      </c>
      <c r="F89" s="262">
        <v>1.133353261662623</v>
      </c>
      <c r="G89" s="262">
        <v>0.95930959449485709</v>
      </c>
      <c r="H89" s="262">
        <v>1.02584784835584</v>
      </c>
      <c r="I89" s="262">
        <v>0.95892986386762313</v>
      </c>
      <c r="J89" s="262">
        <v>0.9959150352376388</v>
      </c>
      <c r="K89" s="262">
        <v>0.33094754473884169</v>
      </c>
      <c r="L89" s="262">
        <v>0.44172075485242462</v>
      </c>
      <c r="M89" s="262">
        <v>0.37913756391405101</v>
      </c>
      <c r="N89" s="262">
        <v>0.39308199430951712</v>
      </c>
      <c r="O89" s="262">
        <v>0.47149085248041489</v>
      </c>
      <c r="P89" s="262">
        <v>0.46556452826476641</v>
      </c>
      <c r="Q89" s="262">
        <v>0.45645344068131172</v>
      </c>
      <c r="R89" s="262">
        <v>0.48550416879059027</v>
      </c>
      <c r="S89" s="262">
        <v>0.56950790577684252</v>
      </c>
      <c r="T89" s="262">
        <v>0.63372480316287916</v>
      </c>
      <c r="U89" s="262">
        <v>0.54104553722315063</v>
      </c>
      <c r="V89" s="262">
        <v>0.56704982399391435</v>
      </c>
      <c r="W89" s="262">
        <v>0.6252857599169378</v>
      </c>
      <c r="X89" s="262">
        <v>0.6008623187939226</v>
      </c>
      <c r="Y89" s="262">
        <v>0.64371765723063235</v>
      </c>
      <c r="DA89" s="72" t="s">
        <v>567</v>
      </c>
    </row>
    <row r="90" spans="1:105" ht="12" customHeight="1" x14ac:dyDescent="0.25">
      <c r="A90" s="57" t="s">
        <v>517</v>
      </c>
      <c r="B90" s="294">
        <v>2.588855702043142</v>
      </c>
      <c r="C90" s="294">
        <v>1.7394184556309711</v>
      </c>
      <c r="D90" s="294">
        <v>1.5934409866967369</v>
      </c>
      <c r="E90" s="294">
        <v>1.8331640753299601</v>
      </c>
      <c r="F90" s="294">
        <v>2.294248713782701</v>
      </c>
      <c r="G90" s="294">
        <v>1.9547196482916811</v>
      </c>
      <c r="H90" s="294">
        <v>2.2430952529882071</v>
      </c>
      <c r="I90" s="294">
        <v>2.2334867500992659</v>
      </c>
      <c r="J90" s="294">
        <v>2.3276099674105359</v>
      </c>
      <c r="K90" s="294">
        <v>0.76041558182875157</v>
      </c>
      <c r="L90" s="294">
        <v>1.0271988993431831</v>
      </c>
      <c r="M90" s="294">
        <v>0.8893488404467994</v>
      </c>
      <c r="N90" s="294">
        <v>0.91395080443370269</v>
      </c>
      <c r="O90" s="294">
        <v>1.0664264589375061</v>
      </c>
      <c r="P90" s="294">
        <v>1.036695927792237</v>
      </c>
      <c r="Q90" s="294">
        <v>1.0596043470925369</v>
      </c>
      <c r="R90" s="294">
        <v>1.1320746796763319</v>
      </c>
      <c r="S90" s="294">
        <v>1.312324484180486</v>
      </c>
      <c r="T90" s="294">
        <v>1.488704638480189</v>
      </c>
      <c r="U90" s="294">
        <v>1.193037729618236</v>
      </c>
      <c r="V90" s="294">
        <v>1.242232237867209</v>
      </c>
      <c r="W90" s="294">
        <v>1.365762201163186</v>
      </c>
      <c r="X90" s="294">
        <v>1.32261606293266</v>
      </c>
      <c r="Y90" s="294">
        <v>1.393406850016766</v>
      </c>
      <c r="DA90" s="70" t="s">
        <v>568</v>
      </c>
    </row>
    <row r="91" spans="1:105" ht="12" customHeight="1" x14ac:dyDescent="0.25">
      <c r="A91" s="60" t="s">
        <v>519</v>
      </c>
      <c r="B91" s="262">
        <v>0.25048357808628291</v>
      </c>
      <c r="C91" s="262">
        <v>0.2607103802162406</v>
      </c>
      <c r="D91" s="262">
        <v>0.1265224774612862</v>
      </c>
      <c r="E91" s="262">
        <v>0.14350304130559571</v>
      </c>
      <c r="F91" s="262">
        <v>0.12055624871308709</v>
      </c>
      <c r="G91" s="262">
        <v>0.11483079125215929</v>
      </c>
      <c r="H91" s="262">
        <v>0.27559066840021479</v>
      </c>
      <c r="I91" s="262">
        <v>0.39432618990336282</v>
      </c>
      <c r="J91" s="262">
        <v>0.41751442952870521</v>
      </c>
      <c r="K91" s="262">
        <v>0.1256812861187051</v>
      </c>
      <c r="L91" s="262">
        <v>0.18000931691852831</v>
      </c>
      <c r="M91" s="262">
        <v>0.16218945088821621</v>
      </c>
      <c r="N91" s="262">
        <v>0.16004697048551561</v>
      </c>
      <c r="O91" s="262">
        <v>0.16213990676185061</v>
      </c>
      <c r="P91" s="262">
        <v>0.14377565189500879</v>
      </c>
      <c r="Q91" s="262">
        <v>0.18415850136520279</v>
      </c>
      <c r="R91" s="262">
        <v>0.2009115647338473</v>
      </c>
      <c r="S91" s="262">
        <v>0.22004806388002721</v>
      </c>
      <c r="T91" s="262">
        <v>0.27326469035487377</v>
      </c>
      <c r="U91" s="262">
        <v>0.15535014596385019</v>
      </c>
      <c r="V91" s="262">
        <v>0.15467024688972911</v>
      </c>
      <c r="W91" s="262">
        <v>0.16650774906687479</v>
      </c>
      <c r="X91" s="262">
        <v>0.17020406652601519</v>
      </c>
      <c r="Y91" s="262">
        <v>0.15880130513854671</v>
      </c>
      <c r="DA91" s="72" t="s">
        <v>569</v>
      </c>
    </row>
    <row r="92" spans="1:105" ht="12" customHeight="1" x14ac:dyDescent="0.25">
      <c r="A92" s="59" t="s">
        <v>31</v>
      </c>
      <c r="B92" s="297">
        <v>0.1083993247395819</v>
      </c>
      <c r="C92" s="297">
        <v>8.6505751436130984E-2</v>
      </c>
      <c r="D92" s="297">
        <v>8.4385208416237992E-2</v>
      </c>
      <c r="E92" s="297">
        <v>9.3479541224889981E-2</v>
      </c>
      <c r="F92" s="297">
        <v>8.2670937703398409E-2</v>
      </c>
      <c r="G92" s="297">
        <v>7.0420445677024074E-2</v>
      </c>
      <c r="H92" s="297">
        <v>0.1389526525574987</v>
      </c>
      <c r="I92" s="297">
        <v>0.1766972812178165</v>
      </c>
      <c r="J92" s="297">
        <v>0.19245034626019461</v>
      </c>
      <c r="K92" s="297">
        <v>4.4404401625768398E-2</v>
      </c>
      <c r="L92" s="297">
        <v>5.769597499682512E-2</v>
      </c>
      <c r="M92" s="297">
        <v>5.8355150825065323E-2</v>
      </c>
      <c r="N92" s="297">
        <v>5.78495136743662E-2</v>
      </c>
      <c r="O92" s="297">
        <v>6.6991123225371846E-2</v>
      </c>
      <c r="P92" s="297">
        <v>6.0379550469237847E-2</v>
      </c>
      <c r="Q92" s="297">
        <v>0.1045194988249547</v>
      </c>
      <c r="R92" s="297">
        <v>0.111300006017092</v>
      </c>
      <c r="S92" s="297">
        <v>0.1187874243719631</v>
      </c>
      <c r="T92" s="297">
        <v>0.15428713000112529</v>
      </c>
      <c r="U92" s="297">
        <v>6.130656428924091E-2</v>
      </c>
      <c r="V92" s="297">
        <v>7.0506738180368414E-2</v>
      </c>
      <c r="W92" s="297">
        <v>7.8581990313746991E-2</v>
      </c>
      <c r="X92" s="297">
        <v>7.7575430026899025E-2</v>
      </c>
      <c r="Y92" s="297">
        <v>8.2737220286590293E-2</v>
      </c>
      <c r="DA92" s="71" t="s">
        <v>570</v>
      </c>
    </row>
    <row r="93" spans="1:105" ht="12" customHeight="1" x14ac:dyDescent="0.25">
      <c r="A93" s="59" t="s">
        <v>159</v>
      </c>
      <c r="B93" s="297">
        <v>2.2366779810031361E-2</v>
      </c>
      <c r="C93" s="297">
        <v>1.7842214779444698E-2</v>
      </c>
      <c r="D93" s="297">
        <v>1.424816489848591E-2</v>
      </c>
      <c r="E93" s="297">
        <v>2.1702366894507771E-2</v>
      </c>
      <c r="F93" s="297">
        <v>1.528742022350636E-2</v>
      </c>
      <c r="G93" s="297">
        <v>1.4468398571887741E-2</v>
      </c>
      <c r="H93" s="297">
        <v>3.4219313807453848E-2</v>
      </c>
      <c r="I93" s="297">
        <v>6.520927961547017E-2</v>
      </c>
      <c r="J93" s="297">
        <v>8.2865668085267061E-2</v>
      </c>
      <c r="K93" s="297">
        <v>2.731838309083166E-2</v>
      </c>
      <c r="L93" s="297">
        <v>4.2598233844546078E-2</v>
      </c>
      <c r="M93" s="297">
        <v>3.4265796307859073E-2</v>
      </c>
      <c r="N93" s="297">
        <v>4.3677819452477153E-2</v>
      </c>
      <c r="O93" s="297">
        <v>3.397877244192346E-2</v>
      </c>
      <c r="P93" s="297">
        <v>3.3689514439130069E-2</v>
      </c>
      <c r="Q93" s="297">
        <v>3.4255208096230963E-2</v>
      </c>
      <c r="R93" s="297">
        <v>3.6442082035010849E-2</v>
      </c>
      <c r="S93" s="297">
        <v>4.1210508354371213E-2</v>
      </c>
      <c r="T93" s="297">
        <v>5.2563562858792351E-2</v>
      </c>
      <c r="U93" s="297">
        <v>5.6724857922350221E-2</v>
      </c>
      <c r="V93" s="297">
        <v>3.2619006649268138E-2</v>
      </c>
      <c r="W93" s="297">
        <v>4.363877752129925E-2</v>
      </c>
      <c r="X93" s="297">
        <v>5.7443855787159027E-2</v>
      </c>
      <c r="Y93" s="297">
        <v>5.3744555242038909E-2</v>
      </c>
      <c r="DA93" s="71" t="s">
        <v>571</v>
      </c>
    </row>
    <row r="94" spans="1:105" ht="12" customHeight="1" x14ac:dyDescent="0.25">
      <c r="A94" s="59" t="s">
        <v>32</v>
      </c>
      <c r="B94" s="297">
        <v>0.11924933381106299</v>
      </c>
      <c r="C94" s="297">
        <v>0.15598897403290901</v>
      </c>
      <c r="D94" s="297">
        <v>2.7590888128761471E-2</v>
      </c>
      <c r="E94" s="297">
        <v>2.8018306645097461E-2</v>
      </c>
      <c r="F94" s="297">
        <v>2.2276429346542628E-2</v>
      </c>
      <c r="G94" s="297">
        <v>2.8116511907122319E-2</v>
      </c>
      <c r="H94" s="297">
        <v>0.1000786614285581</v>
      </c>
      <c r="I94" s="297">
        <v>0.14921829824300839</v>
      </c>
      <c r="J94" s="297">
        <v>0.1387115576211666</v>
      </c>
      <c r="K94" s="297">
        <v>4.8881945682019728E-2</v>
      </c>
      <c r="L94" s="297">
        <v>7.2770717831148898E-2</v>
      </c>
      <c r="M94" s="297">
        <v>6.2153715474736117E-2</v>
      </c>
      <c r="N94" s="297">
        <v>5.2189518597443647E-2</v>
      </c>
      <c r="O94" s="297">
        <v>5.3973118320397931E-2</v>
      </c>
      <c r="P94" s="297">
        <v>4.2804915625846852E-2</v>
      </c>
      <c r="Q94" s="297">
        <v>3.8118967327498331E-2</v>
      </c>
      <c r="R94" s="297">
        <v>4.6448185103739187E-2</v>
      </c>
      <c r="S94" s="297">
        <v>5.2664259093699178E-2</v>
      </c>
      <c r="T94" s="297">
        <v>5.7604851982035202E-2</v>
      </c>
      <c r="U94" s="297">
        <v>3.0191161519275259E-2</v>
      </c>
      <c r="V94" s="297">
        <v>4.3757620579302513E-2</v>
      </c>
      <c r="W94" s="297">
        <v>3.4827669923865073E-2</v>
      </c>
      <c r="X94" s="297">
        <v>2.750287347139228E-2</v>
      </c>
      <c r="Y94" s="297">
        <v>2.1998266534066922E-2</v>
      </c>
      <c r="DA94" s="71" t="s">
        <v>572</v>
      </c>
    </row>
    <row r="95" spans="1:105" ht="12" customHeight="1" x14ac:dyDescent="0.25">
      <c r="A95" s="59" t="s">
        <v>35</v>
      </c>
      <c r="B95" s="297">
        <v>4.6813972560658378E-4</v>
      </c>
      <c r="C95" s="297">
        <v>3.7343996775596931E-4</v>
      </c>
      <c r="D95" s="297">
        <v>2.9821601780078528E-4</v>
      </c>
      <c r="E95" s="297">
        <v>3.0282654110049082E-4</v>
      </c>
      <c r="F95" s="297">
        <v>3.2146143963971682E-4</v>
      </c>
      <c r="G95" s="297">
        <v>1.8254350961251259E-3</v>
      </c>
      <c r="H95" s="297">
        <v>2.3400406067042249E-3</v>
      </c>
      <c r="I95" s="297">
        <v>3.2013308270678132E-3</v>
      </c>
      <c r="J95" s="297">
        <v>3.4868575620769279E-3</v>
      </c>
      <c r="K95" s="297">
        <v>5.0765557200852674E-3</v>
      </c>
      <c r="L95" s="297">
        <v>6.9443902460082484E-3</v>
      </c>
      <c r="M95" s="297">
        <v>7.4147882805556823E-3</v>
      </c>
      <c r="N95" s="297">
        <v>6.3301187612285707E-3</v>
      </c>
      <c r="O95" s="297">
        <v>7.196892774157403E-3</v>
      </c>
      <c r="P95" s="297">
        <v>6.9016713607940048E-3</v>
      </c>
      <c r="Q95" s="297">
        <v>7.2648271165188707E-3</v>
      </c>
      <c r="R95" s="297">
        <v>6.7212915780052061E-3</v>
      </c>
      <c r="S95" s="297">
        <v>7.3858720599937434E-3</v>
      </c>
      <c r="T95" s="297">
        <v>8.8091455129209097E-3</v>
      </c>
      <c r="U95" s="297">
        <v>7.1275622329838636E-3</v>
      </c>
      <c r="V95" s="297">
        <v>7.7868814807899927E-3</v>
      </c>
      <c r="W95" s="297">
        <v>9.4593113079635503E-3</v>
      </c>
      <c r="X95" s="297">
        <v>7.6819072405648831E-3</v>
      </c>
      <c r="Y95" s="297">
        <v>3.2126307585054212E-4</v>
      </c>
      <c r="DA95" s="71" t="s">
        <v>573</v>
      </c>
    </row>
    <row r="96" spans="1:105" ht="12" customHeight="1" x14ac:dyDescent="0.25">
      <c r="A96" s="60" t="s">
        <v>525</v>
      </c>
      <c r="B96" s="262">
        <v>2.3383721239568591</v>
      </c>
      <c r="C96" s="262">
        <v>1.478708075414731</v>
      </c>
      <c r="D96" s="262">
        <v>1.4669185092354511</v>
      </c>
      <c r="E96" s="262">
        <v>1.6896610340243641</v>
      </c>
      <c r="F96" s="262">
        <v>2.173692465069613</v>
      </c>
      <c r="G96" s="262">
        <v>1.839888857039522</v>
      </c>
      <c r="H96" s="262">
        <v>1.9675045845879919</v>
      </c>
      <c r="I96" s="262">
        <v>1.8391605601959029</v>
      </c>
      <c r="J96" s="262">
        <v>1.910095537881831</v>
      </c>
      <c r="K96" s="262">
        <v>0.63473429571004647</v>
      </c>
      <c r="L96" s="262">
        <v>0.84718958242465447</v>
      </c>
      <c r="M96" s="262">
        <v>0.72715938955858317</v>
      </c>
      <c r="N96" s="262">
        <v>0.75390383394818716</v>
      </c>
      <c r="O96" s="262">
        <v>0.90428655217565546</v>
      </c>
      <c r="P96" s="262">
        <v>0.89292027589722778</v>
      </c>
      <c r="Q96" s="262">
        <v>0.87544584572733397</v>
      </c>
      <c r="R96" s="262">
        <v>0.93116311494248438</v>
      </c>
      <c r="S96" s="262">
        <v>1.092276420300458</v>
      </c>
      <c r="T96" s="262">
        <v>1.2154399481253151</v>
      </c>
      <c r="U96" s="262">
        <v>1.037687583654386</v>
      </c>
      <c r="V96" s="262">
        <v>1.0875619909774801</v>
      </c>
      <c r="W96" s="262">
        <v>1.1992544520963111</v>
      </c>
      <c r="X96" s="262">
        <v>1.152411996406645</v>
      </c>
      <c r="Y96" s="262">
        <v>1.2346055448782201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0.68880275126712154</v>
      </c>
      <c r="C97" s="294">
        <f t="shared" si="1"/>
        <v>0.48013933724853758</v>
      </c>
      <c r="D97" s="294">
        <f t="shared" si="1"/>
        <v>0.41617145256214144</v>
      </c>
      <c r="E97" s="294">
        <f t="shared" si="1"/>
        <v>0.48025310690617223</v>
      </c>
      <c r="F97" s="294">
        <f t="shared" si="1"/>
        <v>0.57711673182415302</v>
      </c>
      <c r="G97" s="294">
        <f t="shared" si="1"/>
        <v>0.49326042429128725</v>
      </c>
      <c r="H97" s="294">
        <f t="shared" si="1"/>
        <v>0.60170447428192564</v>
      </c>
      <c r="I97" s="294">
        <f t="shared" si="1"/>
        <v>2.4096825111950211</v>
      </c>
      <c r="J97" s="294">
        <f t="shared" si="1"/>
        <v>2.0918658707380651</v>
      </c>
      <c r="K97" s="294">
        <f t="shared" si="1"/>
        <v>0.82036376097973496</v>
      </c>
      <c r="L97" s="294">
        <f t="shared" si="1"/>
        <v>1.1339789012891313</v>
      </c>
      <c r="M97" s="294">
        <f t="shared" si="1"/>
        <v>0.94809376423961833</v>
      </c>
      <c r="N97" s="294">
        <f t="shared" si="1"/>
        <v>0.95648406449109968</v>
      </c>
      <c r="O97" s="294">
        <f t="shared" si="1"/>
        <v>1.0438908223201604</v>
      </c>
      <c r="P97" s="294">
        <f t="shared" si="1"/>
        <v>1.0795723509448256</v>
      </c>
      <c r="Q97" s="294">
        <f t="shared" si="1"/>
        <v>1.1430681691036433</v>
      </c>
      <c r="R97" s="294">
        <f t="shared" si="1"/>
        <v>1.2137715467392114</v>
      </c>
      <c r="S97" s="294">
        <f t="shared" si="1"/>
        <v>1.2444084243696163</v>
      </c>
      <c r="T97" s="294">
        <f t="shared" si="1"/>
        <v>1.4252859978097534</v>
      </c>
      <c r="U97" s="294">
        <f t="shared" si="1"/>
        <v>1.1969069624449369</v>
      </c>
      <c r="V97" s="294">
        <f t="shared" si="1"/>
        <v>1.2524208905526335</v>
      </c>
      <c r="W97" s="294">
        <f t="shared" si="1"/>
        <v>1.3208622112790114</v>
      </c>
      <c r="X97" s="294">
        <f t="shared" si="1"/>
        <v>1.3043240201848219</v>
      </c>
      <c r="Y97" s="294">
        <f t="shared" si="1"/>
        <v>1.272680948382195</v>
      </c>
      <c r="DA97" s="70"/>
    </row>
    <row r="98" spans="1:105" ht="12" customHeight="1" x14ac:dyDescent="0.25">
      <c r="A98" s="60" t="s">
        <v>528</v>
      </c>
      <c r="B98" s="262">
        <v>8.9888562970897191E-3</v>
      </c>
      <c r="C98" s="262">
        <v>7.5583507565274138E-3</v>
      </c>
      <c r="D98" s="262">
        <v>6.5601144209855066E-3</v>
      </c>
      <c r="E98" s="262">
        <v>7.6453509588280486E-3</v>
      </c>
      <c r="F98" s="262">
        <v>6.4319879026297983E-3</v>
      </c>
      <c r="G98" s="262">
        <v>5.7045464102501772E-3</v>
      </c>
      <c r="H98" s="262">
        <v>1.2018090087044761E-2</v>
      </c>
      <c r="I98" s="262">
        <v>2.4938129572413589E-2</v>
      </c>
      <c r="J98" s="262">
        <v>2.620291550541998E-2</v>
      </c>
      <c r="K98" s="262">
        <v>7.7925839163683524E-3</v>
      </c>
      <c r="L98" s="262">
        <v>1.106358425169179E-2</v>
      </c>
      <c r="M98" s="262">
        <v>1.016137218327874E-2</v>
      </c>
      <c r="N98" s="262">
        <v>1.0726027655297281E-2</v>
      </c>
      <c r="O98" s="262">
        <v>1.0402383427887201E-2</v>
      </c>
      <c r="P98" s="262">
        <v>9.8556844083760812E-3</v>
      </c>
      <c r="Q98" s="262">
        <v>1.4382664521602161E-2</v>
      </c>
      <c r="R98" s="262">
        <v>1.5253715771102761E-2</v>
      </c>
      <c r="S98" s="262">
        <v>1.5726994492131691E-2</v>
      </c>
      <c r="T98" s="262">
        <v>2.030742335642393E-2</v>
      </c>
      <c r="U98" s="262">
        <v>1.1838057609859979E-2</v>
      </c>
      <c r="V98" s="262">
        <v>1.061919680026255E-2</v>
      </c>
      <c r="W98" s="262">
        <v>1.227954525281779E-2</v>
      </c>
      <c r="X98" s="262">
        <v>1.3344445573566739E-2</v>
      </c>
      <c r="Y98" s="262">
        <v>1.235913879228912E-2</v>
      </c>
      <c r="DA98" s="72" t="s">
        <v>575</v>
      </c>
    </row>
    <row r="99" spans="1:105" ht="12" customHeight="1" x14ac:dyDescent="0.25">
      <c r="A99" s="59" t="s">
        <v>31</v>
      </c>
      <c r="B99" s="230">
        <v>7.4247842715672299E-3</v>
      </c>
      <c r="C99" s="230">
        <v>6.2436213916627469E-3</v>
      </c>
      <c r="D99" s="230">
        <v>5.5955496761360213E-3</v>
      </c>
      <c r="E99" s="230">
        <v>6.1885573208921929E-3</v>
      </c>
      <c r="F99" s="230">
        <v>5.4104542991084267E-3</v>
      </c>
      <c r="G99" s="230">
        <v>4.6326476288484249E-3</v>
      </c>
      <c r="H99" s="230">
        <v>9.5147079968125881E-3</v>
      </c>
      <c r="I99" s="230">
        <v>1.7977796080956818E-2</v>
      </c>
      <c r="J99" s="230">
        <v>1.8087188727801431E-2</v>
      </c>
      <c r="K99" s="230">
        <v>4.505572885879044E-3</v>
      </c>
      <c r="L99" s="230">
        <v>5.9523742924015846E-3</v>
      </c>
      <c r="M99" s="230">
        <v>5.9275658232922834E-3</v>
      </c>
      <c r="N99" s="230">
        <v>5.7529217745720873E-3</v>
      </c>
      <c r="O99" s="230">
        <v>6.4425260294415556E-3</v>
      </c>
      <c r="P99" s="230">
        <v>5.8936065649565E-3</v>
      </c>
      <c r="Q99" s="230">
        <v>1.029357493825747E-2</v>
      </c>
      <c r="R99" s="230">
        <v>1.09912049132442E-2</v>
      </c>
      <c r="S99" s="230">
        <v>1.116099117962556E-2</v>
      </c>
      <c r="T99" s="230">
        <v>1.4528315012291491E-2</v>
      </c>
      <c r="U99" s="230">
        <v>5.7986299836110247E-3</v>
      </c>
      <c r="V99" s="230">
        <v>6.7505833500539191E-3</v>
      </c>
      <c r="W99" s="230">
        <v>7.3279960977709474E-3</v>
      </c>
      <c r="X99" s="230">
        <v>7.2543269028152854E-3</v>
      </c>
      <c r="Y99" s="230">
        <v>7.474693539275548E-3</v>
      </c>
      <c r="DA99" s="71" t="s">
        <v>576</v>
      </c>
    </row>
    <row r="100" spans="1:105" ht="12" customHeight="1" x14ac:dyDescent="0.25">
      <c r="A100" s="59" t="s">
        <v>159</v>
      </c>
      <c r="B100" s="230">
        <v>1.5320069136785729E-3</v>
      </c>
      <c r="C100" s="230">
        <v>1.287776038265284E-3</v>
      </c>
      <c r="D100" s="230">
        <v>9.4479015907619681E-4</v>
      </c>
      <c r="E100" s="230">
        <v>1.436745835140383E-3</v>
      </c>
      <c r="F100" s="230">
        <v>1.000495346590789E-3</v>
      </c>
      <c r="G100" s="230">
        <v>9.5181153275714634E-4</v>
      </c>
      <c r="H100" s="230">
        <v>2.3431490708282279E-3</v>
      </c>
      <c r="I100" s="230">
        <v>6.6346189564053786E-3</v>
      </c>
      <c r="J100" s="230">
        <v>7.7880191272151674E-3</v>
      </c>
      <c r="K100" s="230">
        <v>2.7719091268798919E-3</v>
      </c>
      <c r="L100" s="230">
        <v>4.3947715945859339E-3</v>
      </c>
      <c r="M100" s="230">
        <v>3.480631276427395E-3</v>
      </c>
      <c r="N100" s="230">
        <v>4.3435988072156777E-3</v>
      </c>
      <c r="O100" s="230">
        <v>3.2677333259379499E-3</v>
      </c>
      <c r="P100" s="230">
        <v>3.2884104291205749E-3</v>
      </c>
      <c r="Q100" s="230">
        <v>3.3736150242615779E-3</v>
      </c>
      <c r="R100" s="230">
        <v>3.5987634272953181E-3</v>
      </c>
      <c r="S100" s="230">
        <v>3.8720438858137469E-3</v>
      </c>
      <c r="T100" s="230">
        <v>4.9496027269115084E-3</v>
      </c>
      <c r="U100" s="230">
        <v>5.3652731282209662E-3</v>
      </c>
      <c r="V100" s="230">
        <v>3.1230677927341459E-3</v>
      </c>
      <c r="W100" s="230">
        <v>4.0694412308825527E-3</v>
      </c>
      <c r="X100" s="230">
        <v>5.371758922815305E-3</v>
      </c>
      <c r="Y100" s="230">
        <v>4.855421519449038E-3</v>
      </c>
      <c r="DA100" s="71" t="s">
        <v>577</v>
      </c>
    </row>
    <row r="101" spans="1:105" ht="12" customHeight="1" x14ac:dyDescent="0.25">
      <c r="A101" s="59" t="s">
        <v>35</v>
      </c>
      <c r="B101" s="230">
        <v>3.2065111843915062E-5</v>
      </c>
      <c r="C101" s="230">
        <v>2.6953326599382241E-5</v>
      </c>
      <c r="D101" s="230">
        <v>1.9774585773288901E-5</v>
      </c>
      <c r="E101" s="230">
        <v>2.0047802795473208E-5</v>
      </c>
      <c r="F101" s="230">
        <v>2.1038256930582659E-5</v>
      </c>
      <c r="G101" s="230">
        <v>1.2008724864460599E-4</v>
      </c>
      <c r="H101" s="230">
        <v>1.6023301940394191E-4</v>
      </c>
      <c r="I101" s="230">
        <v>3.2571453505139111E-4</v>
      </c>
      <c r="J101" s="230">
        <v>3.2770765040338881E-4</v>
      </c>
      <c r="K101" s="230">
        <v>5.1510190360941604E-4</v>
      </c>
      <c r="L101" s="230">
        <v>7.1643836470426962E-4</v>
      </c>
      <c r="M101" s="230">
        <v>7.5317508355905835E-4</v>
      </c>
      <c r="N101" s="230">
        <v>6.2950707350951842E-4</v>
      </c>
      <c r="O101" s="230">
        <v>6.9212407250769106E-4</v>
      </c>
      <c r="P101" s="230">
        <v>6.7366741429900642E-4</v>
      </c>
      <c r="Q101" s="230">
        <v>7.1547455908310882E-4</v>
      </c>
      <c r="R101" s="230">
        <v>6.6374743056323775E-4</v>
      </c>
      <c r="S101" s="230">
        <v>6.9395942669238917E-4</v>
      </c>
      <c r="T101" s="230">
        <v>8.2950561722092847E-4</v>
      </c>
      <c r="U101" s="230">
        <v>6.7415449802798804E-4</v>
      </c>
      <c r="V101" s="230">
        <v>7.4554565747448481E-4</v>
      </c>
      <c r="W101" s="230">
        <v>8.8210792416428679E-4</v>
      </c>
      <c r="X101" s="230">
        <v>7.1835974793614651E-4</v>
      </c>
      <c r="Y101" s="230">
        <v>2.9023733564530161E-5</v>
      </c>
      <c r="DA101" s="71" t="s">
        <v>578</v>
      </c>
    </row>
    <row r="102" spans="1:105" ht="12" customHeight="1" x14ac:dyDescent="0.25">
      <c r="A102" s="60" t="s">
        <v>533</v>
      </c>
      <c r="B102" s="262">
        <v>0.51964768905743675</v>
      </c>
      <c r="C102" s="262">
        <v>0.36585405541043459</v>
      </c>
      <c r="D102" s="262">
        <v>0.31234055403901129</v>
      </c>
      <c r="E102" s="262">
        <v>0.36074836912406377</v>
      </c>
      <c r="F102" s="262">
        <v>0.42842600016843257</v>
      </c>
      <c r="G102" s="262">
        <v>0.36651778064999752</v>
      </c>
      <c r="H102" s="262">
        <v>0.45496256813100011</v>
      </c>
      <c r="I102" s="262">
        <v>2.197621788204875</v>
      </c>
      <c r="J102" s="262">
        <v>1.8861451775140721</v>
      </c>
      <c r="K102" s="262">
        <v>0.74816671426729286</v>
      </c>
      <c r="L102" s="262">
        <v>1.035512521755924</v>
      </c>
      <c r="M102" s="262">
        <v>0.86406941535776616</v>
      </c>
      <c r="N102" s="262">
        <v>0.87078506806258782</v>
      </c>
      <c r="O102" s="262">
        <v>0.94652334008558303</v>
      </c>
      <c r="P102" s="262">
        <v>0.98255933000258744</v>
      </c>
      <c r="Q102" s="262">
        <v>1.0424674541829231</v>
      </c>
      <c r="R102" s="262">
        <v>1.106562718203641</v>
      </c>
      <c r="S102" s="262">
        <v>1.1260536680824931</v>
      </c>
      <c r="T102" s="262">
        <v>1.290527716207674</v>
      </c>
      <c r="U102" s="262">
        <v>1.086920094736854</v>
      </c>
      <c r="V102" s="262">
        <v>1.137674371202535</v>
      </c>
      <c r="W102" s="262">
        <v>1.1967487469550599</v>
      </c>
      <c r="X102" s="262">
        <v>1.1832138381433941</v>
      </c>
      <c r="Y102" s="262">
        <v>1.1487843654034871</v>
      </c>
      <c r="DA102" s="72" t="s">
        <v>579</v>
      </c>
    </row>
    <row r="103" spans="1:105" ht="12" customHeight="1" x14ac:dyDescent="0.25">
      <c r="A103" s="64" t="s">
        <v>28</v>
      </c>
      <c r="B103" s="229">
        <v>0.15109300920462959</v>
      </c>
      <c r="C103" s="229">
        <v>8.9624724174877754E-2</v>
      </c>
      <c r="D103" s="229">
        <v>9.7821275400140725E-2</v>
      </c>
      <c r="E103" s="229">
        <v>0.1202218749695171</v>
      </c>
      <c r="F103" s="229">
        <v>0.16276486230097581</v>
      </c>
      <c r="G103" s="229">
        <v>0.1221191898609964</v>
      </c>
      <c r="H103" s="229">
        <v>9.3860822928349047E-2</v>
      </c>
      <c r="I103" s="229">
        <v>1.09539298884858E-2</v>
      </c>
      <c r="J103" s="229">
        <v>1.762735941755399E-2</v>
      </c>
      <c r="K103" s="229">
        <v>3.6418410280835388E-3</v>
      </c>
      <c r="L103" s="229">
        <v>5.1401343725797563E-3</v>
      </c>
      <c r="M103" s="229">
        <v>4.9208409111644296E-3</v>
      </c>
      <c r="N103" s="229">
        <v>4.5731644888485764E-3</v>
      </c>
      <c r="O103" s="229">
        <v>6.9186140138065236E-3</v>
      </c>
      <c r="P103" s="229">
        <v>5.6848198312614822E-3</v>
      </c>
      <c r="Q103" s="229">
        <v>5.0821714305833128E-3</v>
      </c>
      <c r="R103" s="229">
        <v>6.6032480452351099E-3</v>
      </c>
      <c r="S103" s="229">
        <v>8.7761303166543885E-3</v>
      </c>
      <c r="T103" s="229">
        <v>9.2348993582487028E-3</v>
      </c>
      <c r="U103" s="229">
        <v>7.1727165538322292E-3</v>
      </c>
      <c r="V103" s="229">
        <v>7.5337286858155024E-3</v>
      </c>
      <c r="W103" s="229">
        <v>8.0405112455753224E-3</v>
      </c>
      <c r="X103" s="229">
        <v>6.4941789600275008E-3</v>
      </c>
      <c r="Y103" s="229">
        <v>1.068552544296991E-2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0.1594957990096075</v>
      </c>
      <c r="C105" s="229">
        <v>9.1655061250005582E-2</v>
      </c>
      <c r="D105" s="229">
        <v>0.14307539972714431</v>
      </c>
      <c r="E105" s="229">
        <v>0.15668174082887171</v>
      </c>
      <c r="F105" s="229">
        <v>0.18217600176929119</v>
      </c>
      <c r="G105" s="229">
        <v>0.1498784210970458</v>
      </c>
      <c r="H105" s="229">
        <v>0.1820672870758612</v>
      </c>
      <c r="I105" s="229">
        <v>1.848403042653279E-2</v>
      </c>
      <c r="J105" s="229">
        <v>2.6833796496077339E-2</v>
      </c>
      <c r="K105" s="229">
        <v>4.7932366291112121E-3</v>
      </c>
      <c r="L105" s="229">
        <v>5.8245052689552069E-3</v>
      </c>
      <c r="M105" s="229">
        <v>6.1371271016928564E-3</v>
      </c>
      <c r="N105" s="229">
        <v>6.4372111329372992E-3</v>
      </c>
      <c r="O105" s="229">
        <v>8.679663149737572E-3</v>
      </c>
      <c r="P105" s="229">
        <v>7.2942982912661851E-3</v>
      </c>
      <c r="Q105" s="229">
        <v>1.105914139852055E-2</v>
      </c>
      <c r="R105" s="229">
        <v>1.162766522410867E-2</v>
      </c>
      <c r="S105" s="229">
        <v>1.5667789896289631E-2</v>
      </c>
      <c r="T105" s="229">
        <v>1.9405807620666321E-2</v>
      </c>
      <c r="U105" s="229">
        <v>8.0328942205941025E-3</v>
      </c>
      <c r="V105" s="229">
        <v>9.2769289250616352E-3</v>
      </c>
      <c r="W105" s="229">
        <v>1.1276209843971929E-2</v>
      </c>
      <c r="X105" s="229">
        <v>1.069099031299295E-2</v>
      </c>
      <c r="Y105" s="229">
        <v>1.319606065948508E-2</v>
      </c>
      <c r="DA105" s="73" t="s">
        <v>582</v>
      </c>
    </row>
    <row r="106" spans="1:105" ht="12" customHeight="1" x14ac:dyDescent="0.25">
      <c r="A106" s="64" t="s">
        <v>159</v>
      </c>
      <c r="B106" s="229">
        <v>3.2909867525865423E-2</v>
      </c>
      <c r="C106" s="229">
        <v>1.890428394987306E-2</v>
      </c>
      <c r="D106" s="229">
        <v>2.415781066953987E-2</v>
      </c>
      <c r="E106" s="229">
        <v>3.6375495435497132E-2</v>
      </c>
      <c r="F106" s="229">
        <v>3.3687788853650653E-2</v>
      </c>
      <c r="G106" s="229">
        <v>3.079362410886869E-2</v>
      </c>
      <c r="H106" s="229">
        <v>4.4836982352262862E-2</v>
      </c>
      <c r="I106" s="229">
        <v>6.821442300624949E-3</v>
      </c>
      <c r="J106" s="229">
        <v>1.155415158830226E-2</v>
      </c>
      <c r="K106" s="229">
        <v>2.9488850133063999E-3</v>
      </c>
      <c r="L106" s="229">
        <v>4.3003630234067086E-3</v>
      </c>
      <c r="M106" s="229">
        <v>3.6036844084673539E-3</v>
      </c>
      <c r="N106" s="229">
        <v>4.8602542663465503E-3</v>
      </c>
      <c r="O106" s="229">
        <v>4.4024384849511468E-3</v>
      </c>
      <c r="P106" s="229">
        <v>4.069943643123579E-3</v>
      </c>
      <c r="Q106" s="229">
        <v>3.6245216847663941E-3</v>
      </c>
      <c r="R106" s="229">
        <v>3.8071546007602121E-3</v>
      </c>
      <c r="S106" s="229">
        <v>5.4355719035858946E-3</v>
      </c>
      <c r="T106" s="229">
        <v>6.6112992618832566E-3</v>
      </c>
      <c r="U106" s="229">
        <v>7.4325610748413188E-3</v>
      </c>
      <c r="V106" s="229">
        <v>4.2918480431935382E-3</v>
      </c>
      <c r="W106" s="229">
        <v>6.2619947738647708E-3</v>
      </c>
      <c r="X106" s="229">
        <v>7.916574945811241E-3</v>
      </c>
      <c r="Y106" s="229">
        <v>8.5719148967582474E-3</v>
      </c>
      <c r="DA106" s="73" t="s">
        <v>583</v>
      </c>
    </row>
    <row r="107" spans="1:105" ht="12" customHeight="1" x14ac:dyDescent="0.25">
      <c r="A107" s="64" t="s">
        <v>32</v>
      </c>
      <c r="B107" s="229">
        <v>0.17546020534031839</v>
      </c>
      <c r="C107" s="229">
        <v>0.16527431681658419</v>
      </c>
      <c r="D107" s="229">
        <v>4.6780441998527413E-2</v>
      </c>
      <c r="E107" s="229">
        <v>4.6961688116010307E-2</v>
      </c>
      <c r="F107" s="229">
        <v>4.9088965781531359E-2</v>
      </c>
      <c r="G107" s="229">
        <v>5.9841405019262647E-2</v>
      </c>
      <c r="H107" s="229">
        <v>0.13113136053981639</v>
      </c>
      <c r="I107" s="229">
        <v>1.5609496342613259E-2</v>
      </c>
      <c r="J107" s="229">
        <v>1.9340873015774689E-2</v>
      </c>
      <c r="K107" s="229">
        <v>5.276565474745934E-3</v>
      </c>
      <c r="L107" s="229">
        <v>7.3463257958029712E-3</v>
      </c>
      <c r="M107" s="229">
        <v>6.536616670812667E-3</v>
      </c>
      <c r="N107" s="229">
        <v>5.8073945449081312E-3</v>
      </c>
      <c r="O107" s="229">
        <v>6.9929934535648847E-3</v>
      </c>
      <c r="P107" s="229">
        <v>5.1711518300634526E-3</v>
      </c>
      <c r="Q107" s="229">
        <v>4.0333435806691586E-3</v>
      </c>
      <c r="R107" s="229">
        <v>4.8525059969068791E-3</v>
      </c>
      <c r="S107" s="229">
        <v>6.9462954591899741E-3</v>
      </c>
      <c r="T107" s="229">
        <v>7.2453786363916453E-3</v>
      </c>
      <c r="U107" s="229">
        <v>3.9558962354667663E-3</v>
      </c>
      <c r="V107" s="229">
        <v>5.7574119370768289E-3</v>
      </c>
      <c r="W107" s="229">
        <v>4.9976351180480352E-3</v>
      </c>
      <c r="X107" s="229">
        <v>3.7902845496334452E-3</v>
      </c>
      <c r="Y107" s="229">
        <v>3.5085836650245389E-3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1.637225940416101E-2</v>
      </c>
      <c r="P108" s="229">
        <v>3.2451967388479892E-2</v>
      </c>
      <c r="Q108" s="229">
        <v>4.9338790522262567E-2</v>
      </c>
      <c r="R108" s="229">
        <v>5.2230382262238001E-2</v>
      </c>
      <c r="S108" s="229">
        <v>1.9923923584883201E-2</v>
      </c>
      <c r="T108" s="229">
        <v>4.8024382560767631E-2</v>
      </c>
      <c r="U108" s="229">
        <v>5.9190004551632133E-2</v>
      </c>
      <c r="V108" s="229">
        <v>6.3377858284718008E-2</v>
      </c>
      <c r="W108" s="229">
        <v>4.7806410482516631E-2</v>
      </c>
      <c r="X108" s="229">
        <v>6.8704837911018377E-2</v>
      </c>
      <c r="Y108" s="229">
        <v>4.9200459781966327E-2</v>
      </c>
      <c r="DA108" s="73" t="s">
        <v>585</v>
      </c>
    </row>
    <row r="109" spans="1:105" ht="12" customHeight="1" x14ac:dyDescent="0.25">
      <c r="A109" s="64" t="s">
        <v>35</v>
      </c>
      <c r="B109" s="229">
        <v>6.8880797701589488E-4</v>
      </c>
      <c r="C109" s="229">
        <v>3.9566921909399818E-4</v>
      </c>
      <c r="D109" s="229">
        <v>5.0562624365900358E-4</v>
      </c>
      <c r="E109" s="229">
        <v>5.0756977416762674E-4</v>
      </c>
      <c r="F109" s="229">
        <v>7.0838146298365424E-4</v>
      </c>
      <c r="G109" s="229">
        <v>3.885140563823958E-3</v>
      </c>
      <c r="H109" s="229">
        <v>3.0661152347105651E-3</v>
      </c>
      <c r="I109" s="229">
        <v>3.3488628690316459E-4</v>
      </c>
      <c r="J109" s="229">
        <v>4.861806073608153E-4</v>
      </c>
      <c r="K109" s="229">
        <v>5.4798920684286296E-4</v>
      </c>
      <c r="L109" s="229">
        <v>7.0104782144303761E-4</v>
      </c>
      <c r="M109" s="229">
        <v>7.798025961123354E-4</v>
      </c>
      <c r="N109" s="229">
        <v>7.0438467628210807E-4</v>
      </c>
      <c r="O109" s="229">
        <v>9.3246092910423666E-4</v>
      </c>
      <c r="P109" s="229">
        <v>8.3377317688989954E-4</v>
      </c>
      <c r="Q109" s="229">
        <v>7.6868671607336649E-4</v>
      </c>
      <c r="R109" s="229">
        <v>7.0218260662684943E-4</v>
      </c>
      <c r="S109" s="229">
        <v>9.7417965115986543E-4</v>
      </c>
      <c r="T109" s="229">
        <v>1.1079899089765451E-3</v>
      </c>
      <c r="U109" s="229">
        <v>9.3391228381573053E-4</v>
      </c>
      <c r="V109" s="229">
        <v>1.024559466364325E-3</v>
      </c>
      <c r="W109" s="229">
        <v>1.357374366087973E-3</v>
      </c>
      <c r="X109" s="229">
        <v>1.0586753546285509E-3</v>
      </c>
      <c r="Y109" s="229">
        <v>5.1239418267761343E-5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3.110777698416581E-3</v>
      </c>
      <c r="R111" s="229">
        <v>9.4185102123712724E-4</v>
      </c>
      <c r="S111" s="229">
        <v>0</v>
      </c>
      <c r="T111" s="229">
        <v>4.0549597610452993E-2</v>
      </c>
      <c r="U111" s="229">
        <v>3.3687064870161189E-2</v>
      </c>
      <c r="V111" s="229">
        <v>3.7938490216156397E-2</v>
      </c>
      <c r="W111" s="229">
        <v>1.721939998058401E-2</v>
      </c>
      <c r="X111" s="229">
        <v>1.6450770521954639E-2</v>
      </c>
      <c r="Y111" s="229">
        <v>1.632541911979592E-2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2.145418002959715</v>
      </c>
      <c r="J112" s="229">
        <v>1.8103028163890029</v>
      </c>
      <c r="K112" s="229">
        <v>0.73095819691520292</v>
      </c>
      <c r="L112" s="229">
        <v>1.0122001454737359</v>
      </c>
      <c r="M112" s="229">
        <v>0.84209134366951655</v>
      </c>
      <c r="N112" s="229">
        <v>0.84840265895326517</v>
      </c>
      <c r="O112" s="229">
        <v>0.90222491065025767</v>
      </c>
      <c r="P112" s="229">
        <v>0.92705337584150294</v>
      </c>
      <c r="Q112" s="229">
        <v>0.96545002115163137</v>
      </c>
      <c r="R112" s="229">
        <v>1.0257977284465281</v>
      </c>
      <c r="S112" s="229">
        <v>1.0683297772707301</v>
      </c>
      <c r="T112" s="229">
        <v>1.158348361250287</v>
      </c>
      <c r="U112" s="229">
        <v>0.96651504494651008</v>
      </c>
      <c r="V112" s="229">
        <v>1.0084735456441489</v>
      </c>
      <c r="W112" s="229">
        <v>1.099789211144411</v>
      </c>
      <c r="X112" s="229">
        <v>1.068107525587328</v>
      </c>
      <c r="Y112" s="229">
        <v>1.0472451624192189</v>
      </c>
      <c r="DA112" s="73" t="s">
        <v>589</v>
      </c>
    </row>
    <row r="113" spans="1:105" ht="12" customHeight="1" x14ac:dyDescent="0.25">
      <c r="A113" s="61" t="s">
        <v>545</v>
      </c>
      <c r="B113" s="263">
        <v>0.16016620591259509</v>
      </c>
      <c r="C113" s="263">
        <v>0.1067269310815756</v>
      </c>
      <c r="D113" s="263">
        <v>9.7270784102144611E-2</v>
      </c>
      <c r="E113" s="263">
        <v>0.11185938682328039</v>
      </c>
      <c r="F113" s="263">
        <v>0.14225874375309069</v>
      </c>
      <c r="G113" s="263">
        <v>0.1210380972310395</v>
      </c>
      <c r="H113" s="263">
        <v>0.13472381606388081</v>
      </c>
      <c r="I113" s="263">
        <v>0.1871225934177328</v>
      </c>
      <c r="J113" s="263">
        <v>0.17951777771857319</v>
      </c>
      <c r="K113" s="263">
        <v>6.4404462796073758E-2</v>
      </c>
      <c r="L113" s="263">
        <v>8.7402795281515566E-2</v>
      </c>
      <c r="M113" s="263">
        <v>7.3862976698573418E-2</v>
      </c>
      <c r="N113" s="263">
        <v>7.4972968773214549E-2</v>
      </c>
      <c r="O113" s="263">
        <v>8.6965098806690219E-2</v>
      </c>
      <c r="P113" s="263">
        <v>8.7157336533862054E-2</v>
      </c>
      <c r="Q113" s="263">
        <v>8.6218050399118062E-2</v>
      </c>
      <c r="R113" s="263">
        <v>9.1955112764467536E-2</v>
      </c>
      <c r="S113" s="263">
        <v>0.1026277617949915</v>
      </c>
      <c r="T113" s="263">
        <v>0.1144508582456554</v>
      </c>
      <c r="U113" s="263">
        <v>9.814881009822278E-2</v>
      </c>
      <c r="V113" s="263">
        <v>0.1041273225498361</v>
      </c>
      <c r="W113" s="263">
        <v>0.1118339190711338</v>
      </c>
      <c r="X113" s="263">
        <v>0.1077657364678611</v>
      </c>
      <c r="Y113" s="263">
        <v>0.1115374441864187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176.47010502239689</v>
      </c>
      <c r="C115" s="223">
        <v>165.54356027863051</v>
      </c>
      <c r="D115" s="223">
        <v>164.1786370112674</v>
      </c>
      <c r="E115" s="223">
        <v>186.95689368560801</v>
      </c>
      <c r="F115" s="223">
        <v>196.95540414507229</v>
      </c>
      <c r="G115" s="223">
        <v>180.01722457225799</v>
      </c>
      <c r="H115" s="223">
        <v>207.16835081920891</v>
      </c>
      <c r="I115" s="223">
        <v>271.81646154225518</v>
      </c>
      <c r="J115" s="223">
        <v>247.76948689451319</v>
      </c>
      <c r="K115" s="223">
        <v>222.83062899169281</v>
      </c>
      <c r="L115" s="223">
        <v>259.77704970126581</v>
      </c>
      <c r="M115" s="223">
        <v>242.874351268954</v>
      </c>
      <c r="N115" s="223">
        <v>249.20817848326189</v>
      </c>
      <c r="O115" s="223">
        <v>246.93359643564921</v>
      </c>
      <c r="P115" s="223">
        <v>245.5837536052843</v>
      </c>
      <c r="Q115" s="223">
        <v>249.6537951131792</v>
      </c>
      <c r="R115" s="223">
        <v>251.5426459136074</v>
      </c>
      <c r="S115" s="223">
        <v>246.9767048157976</v>
      </c>
      <c r="T115" s="223">
        <v>256.67486948952558</v>
      </c>
      <c r="U115" s="223">
        <v>247.45642897665769</v>
      </c>
      <c r="V115" s="223">
        <v>249.06253104935081</v>
      </c>
      <c r="W115" s="223">
        <v>241.5801523300575</v>
      </c>
      <c r="X115" s="223">
        <v>237.72448799244231</v>
      </c>
      <c r="Y115" s="223">
        <v>230.95196459099139</v>
      </c>
      <c r="DA115" s="89" t="s">
        <v>591</v>
      </c>
    </row>
    <row r="116" spans="1:105" ht="12" customHeight="1" x14ac:dyDescent="0.25">
      <c r="A116" s="55" t="s">
        <v>91</v>
      </c>
      <c r="B116" s="259">
        <v>0.29421300851311871</v>
      </c>
      <c r="C116" s="259">
        <v>0.27599614622183238</v>
      </c>
      <c r="D116" s="259">
        <v>0.27372053029907129</v>
      </c>
      <c r="E116" s="259">
        <v>0.31169670435977298</v>
      </c>
      <c r="F116" s="259">
        <v>0.32836633711456892</v>
      </c>
      <c r="G116" s="259">
        <v>0.30012680742079539</v>
      </c>
      <c r="H116" s="259">
        <v>0.34539348041694679</v>
      </c>
      <c r="I116" s="259">
        <v>0.45317556139926601</v>
      </c>
      <c r="J116" s="259">
        <v>0.41308416599917869</v>
      </c>
      <c r="K116" s="259">
        <v>0.37150581247840048</v>
      </c>
      <c r="L116" s="259">
        <v>0.43310331415933118</v>
      </c>
      <c r="M116" s="259">
        <v>0.40492293903501819</v>
      </c>
      <c r="N116" s="259">
        <v>0.41548276932404538</v>
      </c>
      <c r="O116" s="259">
        <v>0.41169055971860052</v>
      </c>
      <c r="P116" s="259">
        <v>0.40944008607554788</v>
      </c>
      <c r="Q116" s="259">
        <v>0.41622570654457031</v>
      </c>
      <c r="R116" s="259">
        <v>0.41937482053504471</v>
      </c>
      <c r="S116" s="259">
        <v>0.4117624305106275</v>
      </c>
      <c r="T116" s="259">
        <v>0.42793132328343031</v>
      </c>
      <c r="U116" s="259">
        <v>0.41256223220283272</v>
      </c>
      <c r="V116" s="259">
        <v>0.41523994423074739</v>
      </c>
      <c r="W116" s="259">
        <v>0.40276523553401761</v>
      </c>
      <c r="X116" s="259">
        <v>0.39633702717293212</v>
      </c>
      <c r="Y116" s="259">
        <v>0.38504579750595302</v>
      </c>
      <c r="DA116" s="67" t="s">
        <v>592</v>
      </c>
    </row>
    <row r="117" spans="1:105" ht="12" customHeight="1" x14ac:dyDescent="0.25">
      <c r="A117" s="173" t="s">
        <v>92</v>
      </c>
      <c r="B117" s="224">
        <v>0.14685374078980451</v>
      </c>
      <c r="C117" s="224">
        <v>0.13776096006454699</v>
      </c>
      <c r="D117" s="224">
        <v>0.13662510712402881</v>
      </c>
      <c r="E117" s="224">
        <v>0.1555805681686758</v>
      </c>
      <c r="F117" s="224">
        <v>0.16390106337725141</v>
      </c>
      <c r="G117" s="224">
        <v>0.14980555959706929</v>
      </c>
      <c r="H117" s="224">
        <v>0.1724000067161445</v>
      </c>
      <c r="I117" s="224">
        <v>0.22619844976376871</v>
      </c>
      <c r="J117" s="224">
        <v>0.20618719527254031</v>
      </c>
      <c r="K117" s="224">
        <v>0.18543373919231759</v>
      </c>
      <c r="L117" s="224">
        <v>0.2161795705573763</v>
      </c>
      <c r="M117" s="224">
        <v>0.20211359324121411</v>
      </c>
      <c r="N117" s="224">
        <v>0.20738443625351419</v>
      </c>
      <c r="O117" s="224">
        <v>0.20549158940342749</v>
      </c>
      <c r="P117" s="224">
        <v>0.20436828600259771</v>
      </c>
      <c r="Q117" s="224">
        <v>0.20775526659360499</v>
      </c>
      <c r="R117" s="224">
        <v>0.20932711813073401</v>
      </c>
      <c r="S117" s="224">
        <v>0.20552746305400479</v>
      </c>
      <c r="T117" s="224">
        <v>0.21359801846593321</v>
      </c>
      <c r="U117" s="224">
        <v>0.20592667677668791</v>
      </c>
      <c r="V117" s="224">
        <v>0.20726323232208829</v>
      </c>
      <c r="W117" s="224">
        <v>0.20103659521098249</v>
      </c>
      <c r="X117" s="224">
        <v>0.19782801361504121</v>
      </c>
      <c r="Y117" s="224">
        <v>0.1921920992715774</v>
      </c>
      <c r="DA117" s="177" t="s">
        <v>593</v>
      </c>
    </row>
    <row r="118" spans="1:105" ht="12" customHeight="1" x14ac:dyDescent="0.25">
      <c r="A118" s="173" t="s">
        <v>93</v>
      </c>
      <c r="B118" s="224">
        <v>3.7331124703694578</v>
      </c>
      <c r="C118" s="224">
        <v>3.501968388283192</v>
      </c>
      <c r="D118" s="224">
        <v>3.4730943074872291</v>
      </c>
      <c r="E118" s="224">
        <v>3.95495379316869</v>
      </c>
      <c r="F118" s="224">
        <v>4.1664659021264177</v>
      </c>
      <c r="G118" s="224">
        <v>3.8081495211140068</v>
      </c>
      <c r="H118" s="224">
        <v>4.3825142723807229</v>
      </c>
      <c r="I118" s="224">
        <v>5.7501038043015216</v>
      </c>
      <c r="J118" s="224">
        <v>5.2414053994316863</v>
      </c>
      <c r="K118" s="224">
        <v>4.7138397733899478</v>
      </c>
      <c r="L118" s="224">
        <v>5.4954177288678494</v>
      </c>
      <c r="M118" s="224">
        <v>5.1378519287425597</v>
      </c>
      <c r="N118" s="224">
        <v>5.2718400019966172</v>
      </c>
      <c r="O118" s="224">
        <v>5.2237226701359853</v>
      </c>
      <c r="P118" s="224">
        <v>5.1951676063623751</v>
      </c>
      <c r="Q118" s="224">
        <v>5.2812667374651117</v>
      </c>
      <c r="R118" s="224">
        <v>5.3212241709173824</v>
      </c>
      <c r="S118" s="224">
        <v>5.2246346004116972</v>
      </c>
      <c r="T118" s="224">
        <v>5.4297930859159989</v>
      </c>
      <c r="U118" s="224">
        <v>5.234782858933924</v>
      </c>
      <c r="V118" s="224">
        <v>5.2687589234661667</v>
      </c>
      <c r="W118" s="224">
        <v>5.1104739759876736</v>
      </c>
      <c r="X118" s="224">
        <v>5.0289098571331801</v>
      </c>
      <c r="Y118" s="224">
        <v>4.8856414459618724</v>
      </c>
      <c r="DA118" s="177" t="s">
        <v>594</v>
      </c>
    </row>
    <row r="119" spans="1:105" ht="12" customHeight="1" x14ac:dyDescent="0.25">
      <c r="A119" s="173" t="s">
        <v>94</v>
      </c>
      <c r="B119" s="224">
        <v>9.8071002837706256E-2</v>
      </c>
      <c r="C119" s="224">
        <v>9.1998715407277526E-2</v>
      </c>
      <c r="D119" s="224">
        <v>9.1240176766357095E-2</v>
      </c>
      <c r="E119" s="224">
        <v>0.1038989014532577</v>
      </c>
      <c r="F119" s="224">
        <v>0.1094554457048563</v>
      </c>
      <c r="G119" s="224">
        <v>0.10004226914026509</v>
      </c>
      <c r="H119" s="224">
        <v>0.11513116013898241</v>
      </c>
      <c r="I119" s="224">
        <v>0.15105852046642201</v>
      </c>
      <c r="J119" s="224">
        <v>0.13769472199972629</v>
      </c>
      <c r="K119" s="224">
        <v>0.12383527082613351</v>
      </c>
      <c r="L119" s="224">
        <v>0.14436777138644369</v>
      </c>
      <c r="M119" s="224">
        <v>0.1349743130116727</v>
      </c>
      <c r="N119" s="224">
        <v>0.13849425644134841</v>
      </c>
      <c r="O119" s="224">
        <v>0.1372301865728669</v>
      </c>
      <c r="P119" s="224">
        <v>0.1364800286918493</v>
      </c>
      <c r="Q119" s="224">
        <v>0.13874190218152341</v>
      </c>
      <c r="R119" s="224">
        <v>0.1397916068450149</v>
      </c>
      <c r="S119" s="224">
        <v>0.13725414350354259</v>
      </c>
      <c r="T119" s="224">
        <v>0.14264377442781009</v>
      </c>
      <c r="U119" s="224">
        <v>0.137520744067611</v>
      </c>
      <c r="V119" s="224">
        <v>0.13841331474358251</v>
      </c>
      <c r="W119" s="224">
        <v>0.13425507851133919</v>
      </c>
      <c r="X119" s="224">
        <v>0.13211234239097741</v>
      </c>
      <c r="Y119" s="224">
        <v>0.12834859916865099</v>
      </c>
      <c r="DA119" s="177" t="s">
        <v>595</v>
      </c>
    </row>
    <row r="120" spans="1:105" ht="12" customHeight="1" x14ac:dyDescent="0.25">
      <c r="A120" s="56" t="s">
        <v>95</v>
      </c>
      <c r="B120" s="260">
        <v>0.50228419602144181</v>
      </c>
      <c r="C120" s="260">
        <v>0.46963705172770143</v>
      </c>
      <c r="D120" s="260">
        <v>0.46776969985763073</v>
      </c>
      <c r="E120" s="260">
        <v>0.53197061988021654</v>
      </c>
      <c r="F120" s="260">
        <v>0.56222880600991154</v>
      </c>
      <c r="G120" s="260">
        <v>0.51392177600465938</v>
      </c>
      <c r="H120" s="260">
        <v>0.5894480347023503</v>
      </c>
      <c r="I120" s="260">
        <v>0.61988059562459819</v>
      </c>
      <c r="J120" s="260">
        <v>0.58866937980021938</v>
      </c>
      <c r="K120" s="260">
        <v>0.50845280340753707</v>
      </c>
      <c r="L120" s="260">
        <v>0.58906156142195953</v>
      </c>
      <c r="M120" s="260">
        <v>0.5552416197243073</v>
      </c>
      <c r="N120" s="260">
        <v>0.57277288804125459</v>
      </c>
      <c r="O120" s="260">
        <v>0.57626719714741259</v>
      </c>
      <c r="P120" s="260">
        <v>0.56533199524271927</v>
      </c>
      <c r="Q120" s="260">
        <v>0.56966865343784268</v>
      </c>
      <c r="R120" s="260">
        <v>0.57423365057081754</v>
      </c>
      <c r="S120" s="260">
        <v>0.58039442021417753</v>
      </c>
      <c r="T120" s="260">
        <v>0.60187740892330654</v>
      </c>
      <c r="U120" s="260">
        <v>0.57469420018492401</v>
      </c>
      <c r="V120" s="260">
        <v>0.57773142784315012</v>
      </c>
      <c r="W120" s="260">
        <v>0.56598884417106587</v>
      </c>
      <c r="X120" s="260">
        <v>0.55477968364278418</v>
      </c>
      <c r="Y120" s="260">
        <v>0.54760470855611554</v>
      </c>
      <c r="DA120" s="68" t="s">
        <v>596</v>
      </c>
    </row>
    <row r="121" spans="1:105" ht="12" customHeight="1" x14ac:dyDescent="0.25">
      <c r="A121" s="37" t="s">
        <v>159</v>
      </c>
      <c r="B121" s="226">
        <v>4.7579393960527627E-3</v>
      </c>
      <c r="C121" s="226">
        <v>5.5977235021883037E-3</v>
      </c>
      <c r="D121" s="226">
        <v>4.4988307602781908E-3</v>
      </c>
      <c r="E121" s="226">
        <v>6.7449023556838111E-3</v>
      </c>
      <c r="F121" s="226">
        <v>3.9259227753459759E-3</v>
      </c>
      <c r="G121" s="226">
        <v>4.0058692106290112E-3</v>
      </c>
      <c r="H121" s="226">
        <v>1.0064802265096311E-2</v>
      </c>
      <c r="I121" s="226">
        <v>2.1190279927935721E-2</v>
      </c>
      <c r="J121" s="226">
        <v>2.443363407723937E-2</v>
      </c>
      <c r="K121" s="226">
        <v>2.0820716209608622E-2</v>
      </c>
      <c r="L121" s="226">
        <v>2.7982693116153291E-2</v>
      </c>
      <c r="M121" s="226">
        <v>2.4746106970084818E-2</v>
      </c>
      <c r="N121" s="226">
        <v>3.111967215489634E-2</v>
      </c>
      <c r="O121" s="226">
        <v>2.0710348438497121E-2</v>
      </c>
      <c r="P121" s="226">
        <v>2.0402278063095271E-2</v>
      </c>
      <c r="Q121" s="226">
        <v>2.1281182511836621E-2</v>
      </c>
      <c r="R121" s="226">
        <v>2.147767719257021E-2</v>
      </c>
      <c r="S121" s="226">
        <v>2.096495690674767E-2</v>
      </c>
      <c r="T121" s="226">
        <v>2.477796633377978E-2</v>
      </c>
      <c r="U121" s="226">
        <v>2.959442847426515E-2</v>
      </c>
      <c r="V121" s="226">
        <v>1.6707058450296752E-2</v>
      </c>
      <c r="W121" s="226">
        <v>1.972213130343008E-2</v>
      </c>
      <c r="X121" s="226">
        <v>2.6174698808213569E-2</v>
      </c>
      <c r="Y121" s="226">
        <v>2.283807365502542E-2</v>
      </c>
      <c r="DA121" s="69" t="s">
        <v>597</v>
      </c>
    </row>
    <row r="122" spans="1:105" ht="12" customHeight="1" x14ac:dyDescent="0.25">
      <c r="A122" s="37" t="s">
        <v>35</v>
      </c>
      <c r="B122" s="226">
        <v>9.9584314874058427E-5</v>
      </c>
      <c r="C122" s="226">
        <v>1.171611097615703E-4</v>
      </c>
      <c r="D122" s="226">
        <v>9.4161136093561749E-5</v>
      </c>
      <c r="E122" s="226">
        <v>9.411579208667723E-5</v>
      </c>
      <c r="F122" s="226">
        <v>8.2553679353729867E-5</v>
      </c>
      <c r="G122" s="226">
        <v>5.0540868163373854E-4</v>
      </c>
      <c r="H122" s="226">
        <v>6.8826762954094607E-4</v>
      </c>
      <c r="I122" s="226">
        <v>1.0402982024571141E-3</v>
      </c>
      <c r="J122" s="226">
        <v>1.0281290638190119E-3</v>
      </c>
      <c r="K122" s="226">
        <v>3.8690989001334379E-3</v>
      </c>
      <c r="L122" s="226">
        <v>4.5617558193140079E-3</v>
      </c>
      <c r="M122" s="226">
        <v>5.354819199373995E-3</v>
      </c>
      <c r="N122" s="226">
        <v>4.5100974137530919E-3</v>
      </c>
      <c r="O122" s="226">
        <v>4.386566856765018E-3</v>
      </c>
      <c r="P122" s="226">
        <v>4.1796333532035431E-3</v>
      </c>
      <c r="Q122" s="226">
        <v>4.5133023670228039E-3</v>
      </c>
      <c r="R122" s="226">
        <v>3.9612920768590694E-3</v>
      </c>
      <c r="S122" s="226">
        <v>3.7574030420834668E-3</v>
      </c>
      <c r="T122" s="226">
        <v>4.1525478692320192E-3</v>
      </c>
      <c r="U122" s="226">
        <v>3.7185836761135971E-3</v>
      </c>
      <c r="V122" s="226">
        <v>3.988345980119253E-3</v>
      </c>
      <c r="W122" s="226">
        <v>4.2750459626102657E-3</v>
      </c>
      <c r="X122" s="226">
        <v>3.500315317262674E-3</v>
      </c>
      <c r="Y122" s="226">
        <v>1.3651670863908621E-4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0.49742667231051502</v>
      </c>
      <c r="C125" s="226">
        <v>0.46392216711575163</v>
      </c>
      <c r="D125" s="226">
        <v>0.46317670796125898</v>
      </c>
      <c r="E125" s="226">
        <v>0.52513160173244611</v>
      </c>
      <c r="F125" s="226">
        <v>0.55822032955521184</v>
      </c>
      <c r="G125" s="226">
        <v>0.50941049811239658</v>
      </c>
      <c r="H125" s="226">
        <v>0.57869496480771299</v>
      </c>
      <c r="I125" s="226">
        <v>0.59765001749420532</v>
      </c>
      <c r="J125" s="226">
        <v>0.56320761665916097</v>
      </c>
      <c r="K125" s="226">
        <v>0.48376298829779502</v>
      </c>
      <c r="L125" s="226">
        <v>0.55651711248649227</v>
      </c>
      <c r="M125" s="226">
        <v>0.52514069355484849</v>
      </c>
      <c r="N125" s="226">
        <v>0.53714311847260521</v>
      </c>
      <c r="O125" s="226">
        <v>0.55117028185215045</v>
      </c>
      <c r="P125" s="226">
        <v>0.54075008382642042</v>
      </c>
      <c r="Q125" s="226">
        <v>0.5438741685589833</v>
      </c>
      <c r="R125" s="226">
        <v>0.54879468130138831</v>
      </c>
      <c r="S125" s="226">
        <v>0.55567206026534643</v>
      </c>
      <c r="T125" s="226">
        <v>0.5729468947202947</v>
      </c>
      <c r="U125" s="226">
        <v>0.54138118803454527</v>
      </c>
      <c r="V125" s="226">
        <v>0.55703602341273417</v>
      </c>
      <c r="W125" s="226">
        <v>0.54199166690502554</v>
      </c>
      <c r="X125" s="226">
        <v>0.52510466951730794</v>
      </c>
      <c r="Y125" s="226">
        <v>0.52463011819245098</v>
      </c>
      <c r="DA125" s="69" t="s">
        <v>601</v>
      </c>
    </row>
    <row r="126" spans="1:105" ht="12" customHeight="1" x14ac:dyDescent="0.25">
      <c r="A126" s="57" t="s">
        <v>602</v>
      </c>
      <c r="B126" s="294">
        <v>105.4673547593442</v>
      </c>
      <c r="C126" s="294">
        <v>98.774787349602391</v>
      </c>
      <c r="D126" s="294">
        <v>98.213260215186608</v>
      </c>
      <c r="E126" s="294">
        <v>111.815018765933</v>
      </c>
      <c r="F126" s="294">
        <v>118.0292491212732</v>
      </c>
      <c r="G126" s="294">
        <v>107.8816210665366</v>
      </c>
      <c r="H126" s="294">
        <v>123.7833967272919</v>
      </c>
      <c r="I126" s="294">
        <v>133.7336018204002</v>
      </c>
      <c r="J126" s="294">
        <v>127.01875185733689</v>
      </c>
      <c r="K126" s="294">
        <v>109.6015971349016</v>
      </c>
      <c r="L126" s="294">
        <v>127.12902570599741</v>
      </c>
      <c r="M126" s="294">
        <v>119.88342158600609</v>
      </c>
      <c r="N126" s="294">
        <v>123.4623068551176</v>
      </c>
      <c r="O126" s="294">
        <v>124.25064343228119</v>
      </c>
      <c r="P126" s="294">
        <v>121.807407849263</v>
      </c>
      <c r="Q126" s="294">
        <v>122.80848425221571</v>
      </c>
      <c r="R126" s="294">
        <v>124.0289840083821</v>
      </c>
      <c r="S126" s="294">
        <v>125.14536906005389</v>
      </c>
      <c r="T126" s="294">
        <v>129.77896571698881</v>
      </c>
      <c r="U126" s="294">
        <v>123.7891114670676</v>
      </c>
      <c r="V126" s="294">
        <v>124.4560060500356</v>
      </c>
      <c r="W126" s="294">
        <v>121.7876372812409</v>
      </c>
      <c r="X126" s="294">
        <v>119.2785497895279</v>
      </c>
      <c r="Y126" s="294">
        <v>117.9257487489752</v>
      </c>
      <c r="DA126" s="70" t="s">
        <v>603</v>
      </c>
    </row>
    <row r="127" spans="1:105" ht="12" customHeight="1" x14ac:dyDescent="0.25">
      <c r="A127" s="60" t="s">
        <v>604</v>
      </c>
      <c r="B127" s="262">
        <v>13.83894138449263</v>
      </c>
      <c r="C127" s="262">
        <v>18.698888158361989</v>
      </c>
      <c r="D127" s="262">
        <v>10.957642892853629</v>
      </c>
      <c r="E127" s="262">
        <v>12.63375910202322</v>
      </c>
      <c r="F127" s="262">
        <v>9.690029919188385</v>
      </c>
      <c r="G127" s="262">
        <v>9.2332197224358801</v>
      </c>
      <c r="H127" s="262">
        <v>18.56832722062304</v>
      </c>
      <c r="I127" s="262">
        <v>28.54263110544218</v>
      </c>
      <c r="J127" s="262">
        <v>28.153732792722561</v>
      </c>
      <c r="K127" s="262">
        <v>22.001538023061968</v>
      </c>
      <c r="L127" s="262">
        <v>27.230296766819919</v>
      </c>
      <c r="M127" s="262">
        <v>26.76224307681564</v>
      </c>
      <c r="N127" s="262">
        <v>26.00265490922251</v>
      </c>
      <c r="O127" s="262">
        <v>23.915202285139941</v>
      </c>
      <c r="P127" s="262">
        <v>21.448447598654351</v>
      </c>
      <c r="Q127" s="262">
        <v>25.743923151537839</v>
      </c>
      <c r="R127" s="262">
        <v>27.406333521457849</v>
      </c>
      <c r="S127" s="262">
        <v>26.010468129105771</v>
      </c>
      <c r="T127" s="262">
        <v>28.80221498932891</v>
      </c>
      <c r="U127" s="262">
        <v>20.842695800402399</v>
      </c>
      <c r="V127" s="262">
        <v>20.296994235471761</v>
      </c>
      <c r="W127" s="262">
        <v>19.06231470422782</v>
      </c>
      <c r="X127" s="262">
        <v>18.92508700409752</v>
      </c>
      <c r="Y127" s="262">
        <v>18.232895205713909</v>
      </c>
      <c r="DA127" s="72" t="s">
        <v>605</v>
      </c>
    </row>
    <row r="128" spans="1:105" ht="12" customHeight="1" x14ac:dyDescent="0.25">
      <c r="A128" s="59" t="s">
        <v>28</v>
      </c>
      <c r="B128" s="230">
        <v>4.0238171784852481</v>
      </c>
      <c r="C128" s="230">
        <v>4.5807410599562326</v>
      </c>
      <c r="D128" s="230">
        <v>3.4318009278563002</v>
      </c>
      <c r="E128" s="230">
        <v>4.2102871063461116</v>
      </c>
      <c r="F128" s="230">
        <v>3.681374110975919</v>
      </c>
      <c r="G128" s="230">
        <v>3.0763945757632691</v>
      </c>
      <c r="H128" s="230">
        <v>3.8307293729463838</v>
      </c>
      <c r="I128" s="230">
        <v>5.9891055503664843</v>
      </c>
      <c r="J128" s="230">
        <v>6.5435194727746477</v>
      </c>
      <c r="K128" s="230">
        <v>4.6561886892362594</v>
      </c>
      <c r="L128" s="230">
        <v>6.0039947319151477</v>
      </c>
      <c r="M128" s="230">
        <v>5.9920061448033977</v>
      </c>
      <c r="N128" s="230">
        <v>5.3128515999249837</v>
      </c>
      <c r="O128" s="230">
        <v>5.9249103435358643</v>
      </c>
      <c r="P128" s="230">
        <v>5.2889142976127186</v>
      </c>
      <c r="Q128" s="230">
        <v>5.3254538707555943</v>
      </c>
      <c r="R128" s="230">
        <v>6.5586349963088519</v>
      </c>
      <c r="S128" s="230">
        <v>6.0389274024526944</v>
      </c>
      <c r="T128" s="230">
        <v>6.0998342068023463</v>
      </c>
      <c r="U128" s="230">
        <v>5.4307924952181894</v>
      </c>
      <c r="V128" s="230">
        <v>5.4837696038632489</v>
      </c>
      <c r="W128" s="230">
        <v>4.7996515933524861</v>
      </c>
      <c r="X128" s="230">
        <v>4.1035062592713771</v>
      </c>
      <c r="Y128" s="230">
        <v>5.4098884394374256</v>
      </c>
      <c r="DA128" s="71" t="s">
        <v>606</v>
      </c>
    </row>
    <row r="129" spans="1:105" ht="12" customHeight="1" x14ac:dyDescent="0.25">
      <c r="A129" s="59" t="s">
        <v>31</v>
      </c>
      <c r="B129" s="230">
        <v>4.2475951688929907</v>
      </c>
      <c r="C129" s="230">
        <v>4.6845120728236456</v>
      </c>
      <c r="D129" s="230">
        <v>5.0194222834301607</v>
      </c>
      <c r="E129" s="230">
        <v>5.4871471051248033</v>
      </c>
      <c r="F129" s="230">
        <v>4.1204103089180766</v>
      </c>
      <c r="G129" s="230">
        <v>3.7756978425073919</v>
      </c>
      <c r="H129" s="230">
        <v>7.4306881475626847</v>
      </c>
      <c r="I129" s="230">
        <v>10.106218530488819</v>
      </c>
      <c r="J129" s="230">
        <v>9.9610761737630167</v>
      </c>
      <c r="K129" s="230">
        <v>6.1282779795155324</v>
      </c>
      <c r="L129" s="230">
        <v>6.8033822495710394</v>
      </c>
      <c r="M129" s="230">
        <v>7.4730526689758827</v>
      </c>
      <c r="N129" s="230">
        <v>7.478398721514532</v>
      </c>
      <c r="O129" s="230">
        <v>7.4330242837167946</v>
      </c>
      <c r="P129" s="230">
        <v>6.7863045213112647</v>
      </c>
      <c r="Q129" s="230">
        <v>11.5885400900821</v>
      </c>
      <c r="R129" s="230">
        <v>11.54910606746521</v>
      </c>
      <c r="S129" s="230">
        <v>10.78113500217991</v>
      </c>
      <c r="T129" s="230">
        <v>12.817920861198649</v>
      </c>
      <c r="U129" s="230">
        <v>6.0820724366664276</v>
      </c>
      <c r="V129" s="230">
        <v>6.7526377678340799</v>
      </c>
      <c r="W129" s="230">
        <v>6.7311489147384824</v>
      </c>
      <c r="X129" s="230">
        <v>6.75536444825513</v>
      </c>
      <c r="Y129" s="230">
        <v>6.680927053037979</v>
      </c>
      <c r="DA129" s="71" t="s">
        <v>607</v>
      </c>
    </row>
    <row r="130" spans="1:105" ht="12" customHeight="1" x14ac:dyDescent="0.25">
      <c r="A130" s="59" t="s">
        <v>159</v>
      </c>
      <c r="B130" s="230">
        <v>0.87643558751885353</v>
      </c>
      <c r="C130" s="230">
        <v>0.96620246807441013</v>
      </c>
      <c r="D130" s="230">
        <v>0.84751294369838581</v>
      </c>
      <c r="E130" s="230">
        <v>1.273905264394336</v>
      </c>
      <c r="F130" s="230">
        <v>0.76194180972872771</v>
      </c>
      <c r="G130" s="230">
        <v>0.77574489549470516</v>
      </c>
      <c r="H130" s="230">
        <v>1.829925840541671</v>
      </c>
      <c r="I130" s="230">
        <v>3.7296512174248582</v>
      </c>
      <c r="J130" s="230">
        <v>4.2890607786754407</v>
      </c>
      <c r="K130" s="230">
        <v>3.770226360495768</v>
      </c>
      <c r="L130" s="230">
        <v>5.0230898778815831</v>
      </c>
      <c r="M130" s="230">
        <v>4.3881319289306013</v>
      </c>
      <c r="N130" s="230">
        <v>5.6463767524580906</v>
      </c>
      <c r="O130" s="230">
        <v>3.7701269740174919</v>
      </c>
      <c r="P130" s="230">
        <v>3.7865022575073741</v>
      </c>
      <c r="Q130" s="230">
        <v>3.7980267488854338</v>
      </c>
      <c r="R130" s="230">
        <v>3.7814325964814079</v>
      </c>
      <c r="S130" s="230">
        <v>3.740261702162174</v>
      </c>
      <c r="T130" s="230">
        <v>4.3668943022125513</v>
      </c>
      <c r="U130" s="230">
        <v>5.6275326931653327</v>
      </c>
      <c r="V130" s="230">
        <v>3.1240182418537752</v>
      </c>
      <c r="W130" s="230">
        <v>3.737995293580918</v>
      </c>
      <c r="X130" s="230">
        <v>5.0022820501376826</v>
      </c>
      <c r="Y130" s="230">
        <v>4.3398056138009684</v>
      </c>
      <c r="DA130" s="71" t="s">
        <v>608</v>
      </c>
    </row>
    <row r="131" spans="1:105" ht="12" customHeight="1" x14ac:dyDescent="0.25">
      <c r="A131" s="59" t="s">
        <v>32</v>
      </c>
      <c r="B131" s="230">
        <v>4.6727495342470746</v>
      </c>
      <c r="C131" s="230">
        <v>8.4472098092119445</v>
      </c>
      <c r="D131" s="230">
        <v>1.64116817736608</v>
      </c>
      <c r="E131" s="230">
        <v>1.6446440385097909</v>
      </c>
      <c r="F131" s="230">
        <v>1.110281698445114</v>
      </c>
      <c r="G131" s="230">
        <v>1.507508967401942</v>
      </c>
      <c r="H131" s="230">
        <v>5.3518469033428566</v>
      </c>
      <c r="I131" s="230">
        <v>8.5345553728839363</v>
      </c>
      <c r="J131" s="230">
        <v>7.1795994057483608</v>
      </c>
      <c r="K131" s="230">
        <v>6.7462265079855586</v>
      </c>
      <c r="L131" s="230">
        <v>8.5809627102796124</v>
      </c>
      <c r="M131" s="230">
        <v>7.9595028501877616</v>
      </c>
      <c r="N131" s="230">
        <v>6.746712363954158</v>
      </c>
      <c r="O131" s="230">
        <v>5.9886068456230266</v>
      </c>
      <c r="P131" s="230">
        <v>4.811019462525298</v>
      </c>
      <c r="Q131" s="230">
        <v>4.2264188599589323</v>
      </c>
      <c r="R131" s="230">
        <v>4.8197213603201652</v>
      </c>
      <c r="S131" s="230">
        <v>4.7798029975045306</v>
      </c>
      <c r="T131" s="230">
        <v>4.7857163064826196</v>
      </c>
      <c r="U131" s="230">
        <v>2.9951903753894382</v>
      </c>
      <c r="V131" s="230">
        <v>4.1907960711281893</v>
      </c>
      <c r="W131" s="230">
        <v>2.9832564901309651</v>
      </c>
      <c r="X131" s="230">
        <v>2.3949842573747868</v>
      </c>
      <c r="Y131" s="230">
        <v>1.7763325078883241</v>
      </c>
      <c r="DA131" s="71" t="s">
        <v>609</v>
      </c>
    </row>
    <row r="132" spans="1:105" ht="12" customHeight="1" x14ac:dyDescent="0.25">
      <c r="A132" s="59" t="s">
        <v>35</v>
      </c>
      <c r="B132" s="230">
        <v>1.8343915348462751E-2</v>
      </c>
      <c r="C132" s="230">
        <v>2.0222748295751401E-2</v>
      </c>
      <c r="D132" s="230">
        <v>1.773856050270806E-2</v>
      </c>
      <c r="E132" s="230">
        <v>1.7775587648178159E-2</v>
      </c>
      <c r="F132" s="230">
        <v>1.6021991120546891E-2</v>
      </c>
      <c r="G132" s="230">
        <v>9.7873441268572448E-2</v>
      </c>
      <c r="H132" s="230">
        <v>0.12513695622944129</v>
      </c>
      <c r="I132" s="230">
        <v>0.18310043427807779</v>
      </c>
      <c r="J132" s="230">
        <v>0.18047696176109121</v>
      </c>
      <c r="K132" s="230">
        <v>0.700618485828854</v>
      </c>
      <c r="L132" s="230">
        <v>0.81886719717253376</v>
      </c>
      <c r="M132" s="230">
        <v>0.94954948391799843</v>
      </c>
      <c r="N132" s="230">
        <v>0.81831547137073757</v>
      </c>
      <c r="O132" s="230">
        <v>0.79853383824676116</v>
      </c>
      <c r="P132" s="230">
        <v>0.77570705969769116</v>
      </c>
      <c r="Q132" s="230">
        <v>0.80548358185577051</v>
      </c>
      <c r="R132" s="230">
        <v>0.69743850088222004</v>
      </c>
      <c r="S132" s="230">
        <v>0.67034102480645663</v>
      </c>
      <c r="T132" s="230">
        <v>0.73184931263275077</v>
      </c>
      <c r="U132" s="230">
        <v>0.70710779996300688</v>
      </c>
      <c r="V132" s="230">
        <v>0.74577255079247118</v>
      </c>
      <c r="W132" s="230">
        <v>0.81026241242497032</v>
      </c>
      <c r="X132" s="230">
        <v>0.66894998905854064</v>
      </c>
      <c r="Y132" s="230">
        <v>2.5941591549214139E-2</v>
      </c>
      <c r="DA132" s="71" t="s">
        <v>610</v>
      </c>
    </row>
    <row r="133" spans="1:105" ht="12" customHeight="1" x14ac:dyDescent="0.25">
      <c r="A133" s="60" t="s">
        <v>611</v>
      </c>
      <c r="B133" s="262">
        <v>91.628413374851618</v>
      </c>
      <c r="C133" s="262">
        <v>80.07589919124041</v>
      </c>
      <c r="D133" s="262">
        <v>87.255617322332981</v>
      </c>
      <c r="E133" s="262">
        <v>99.181259663909785</v>
      </c>
      <c r="F133" s="262">
        <v>108.33921920208481</v>
      </c>
      <c r="G133" s="262">
        <v>98.648401344100733</v>
      </c>
      <c r="H133" s="262">
        <v>105.2150695066689</v>
      </c>
      <c r="I133" s="262">
        <v>105.1909707149581</v>
      </c>
      <c r="J133" s="262">
        <v>98.865019064614302</v>
      </c>
      <c r="K133" s="262">
        <v>87.600059111839599</v>
      </c>
      <c r="L133" s="262">
        <v>99.898728939177516</v>
      </c>
      <c r="M133" s="262">
        <v>93.121178509190472</v>
      </c>
      <c r="N133" s="262">
        <v>97.459651945895047</v>
      </c>
      <c r="O133" s="262">
        <v>100.3354411471413</v>
      </c>
      <c r="P133" s="262">
        <v>100.3589602506087</v>
      </c>
      <c r="Q133" s="262">
        <v>97.064561100677849</v>
      </c>
      <c r="R133" s="262">
        <v>96.622650486924243</v>
      </c>
      <c r="S133" s="262">
        <v>99.13490093094812</v>
      </c>
      <c r="T133" s="262">
        <v>100.9767507276599</v>
      </c>
      <c r="U133" s="262">
        <v>102.9464156666652</v>
      </c>
      <c r="V133" s="262">
        <v>104.1590118145638</v>
      </c>
      <c r="W133" s="262">
        <v>102.725322577013</v>
      </c>
      <c r="X133" s="262">
        <v>100.35346278543039</v>
      </c>
      <c r="Y133" s="262">
        <v>99.692853543261293</v>
      </c>
      <c r="DA133" s="72" t="s">
        <v>612</v>
      </c>
    </row>
    <row r="134" spans="1:105" ht="12" customHeight="1" x14ac:dyDescent="0.25">
      <c r="A134" s="57" t="s">
        <v>613</v>
      </c>
      <c r="B134" s="294">
        <v>54.055957622127551</v>
      </c>
      <c r="C134" s="294">
        <v>50.483880969926084</v>
      </c>
      <c r="D134" s="294">
        <v>50.397730935159373</v>
      </c>
      <c r="E134" s="294">
        <v>57.378960212327527</v>
      </c>
      <c r="F134" s="294">
        <v>60.70212776906353</v>
      </c>
      <c r="G134" s="294">
        <v>55.445601725388187</v>
      </c>
      <c r="H134" s="294">
        <v>63.391147749983368</v>
      </c>
      <c r="I134" s="294">
        <v>67.967625979980767</v>
      </c>
      <c r="J134" s="294">
        <v>64.487729364925073</v>
      </c>
      <c r="K134" s="294">
        <v>55.735868834841291</v>
      </c>
      <c r="L134" s="294">
        <v>64.587884246961607</v>
      </c>
      <c r="M134" s="294">
        <v>60.877695905529002</v>
      </c>
      <c r="N134" s="294">
        <v>62.778827625933637</v>
      </c>
      <c r="O134" s="294">
        <v>63.132870058820799</v>
      </c>
      <c r="P134" s="294">
        <v>61.936524201927107</v>
      </c>
      <c r="Q134" s="294">
        <v>62.439342001785327</v>
      </c>
      <c r="R134" s="294">
        <v>62.946563755204323</v>
      </c>
      <c r="S134" s="294">
        <v>63.579577503788201</v>
      </c>
      <c r="T134" s="294">
        <v>65.944640147845178</v>
      </c>
      <c r="U134" s="294">
        <v>62.942391985703658</v>
      </c>
      <c r="V134" s="294">
        <v>63.279368470160279</v>
      </c>
      <c r="W134" s="294">
        <v>61.978300832649417</v>
      </c>
      <c r="X134" s="294">
        <v>60.753913479588782</v>
      </c>
      <c r="Y134" s="294">
        <v>59.949395784362601</v>
      </c>
      <c r="DA134" s="70" t="s">
        <v>614</v>
      </c>
    </row>
    <row r="135" spans="1:105" ht="12" customHeight="1" x14ac:dyDescent="0.25">
      <c r="A135" s="60" t="s">
        <v>615</v>
      </c>
      <c r="B135" s="262">
        <v>5.2301600554194767</v>
      </c>
      <c r="C135" s="262">
        <v>7.5667081488373018</v>
      </c>
      <c r="D135" s="262">
        <v>4.0016830429109751</v>
      </c>
      <c r="E135" s="262">
        <v>4.4917175763111556</v>
      </c>
      <c r="F135" s="262">
        <v>3.189724273910584</v>
      </c>
      <c r="G135" s="262">
        <v>3.257174154433196</v>
      </c>
      <c r="H135" s="262">
        <v>7.7883490483970723</v>
      </c>
      <c r="I135" s="262">
        <v>11.99980926158235</v>
      </c>
      <c r="J135" s="262">
        <v>11.567469599450019</v>
      </c>
      <c r="K135" s="262">
        <v>9.2120096503806863</v>
      </c>
      <c r="L135" s="262">
        <v>11.31856832395631</v>
      </c>
      <c r="M135" s="262">
        <v>11.102190300599149</v>
      </c>
      <c r="N135" s="262">
        <v>10.993547052446321</v>
      </c>
      <c r="O135" s="262">
        <v>9.5987468982566746</v>
      </c>
      <c r="P135" s="262">
        <v>8.5897551099744422</v>
      </c>
      <c r="Q135" s="262">
        <v>10.851914378069219</v>
      </c>
      <c r="R135" s="262">
        <v>11.17125296212151</v>
      </c>
      <c r="S135" s="262">
        <v>10.660902163046581</v>
      </c>
      <c r="T135" s="262">
        <v>12.10471251635339</v>
      </c>
      <c r="U135" s="262">
        <v>8.1959769917937724</v>
      </c>
      <c r="V135" s="262">
        <v>7.8789096321553362</v>
      </c>
      <c r="W135" s="262">
        <v>7.5561231331815284</v>
      </c>
      <c r="X135" s="262">
        <v>7.8182651953185758</v>
      </c>
      <c r="Y135" s="262">
        <v>6.8322057500359774</v>
      </c>
      <c r="DA135" s="72" t="s">
        <v>616</v>
      </c>
    </row>
    <row r="136" spans="1:105" ht="12" customHeight="1" x14ac:dyDescent="0.25">
      <c r="A136" s="59" t="s">
        <v>31</v>
      </c>
      <c r="B136" s="297">
        <v>2.263405140644041</v>
      </c>
      <c r="C136" s="297">
        <v>2.5106931828727048</v>
      </c>
      <c r="D136" s="297">
        <v>2.6689554644161442</v>
      </c>
      <c r="E136" s="297">
        <v>2.925956791753157</v>
      </c>
      <c r="F136" s="297">
        <v>2.1873399309815591</v>
      </c>
      <c r="G136" s="297">
        <v>1.9974751815407059</v>
      </c>
      <c r="H136" s="297">
        <v>3.9268809992755198</v>
      </c>
      <c r="I136" s="297">
        <v>5.3771058731189108</v>
      </c>
      <c r="J136" s="297">
        <v>5.3319439337254702</v>
      </c>
      <c r="K136" s="297">
        <v>3.2546912028701711</v>
      </c>
      <c r="L136" s="297">
        <v>3.6277890844638998</v>
      </c>
      <c r="M136" s="297">
        <v>3.994526067706857</v>
      </c>
      <c r="N136" s="297">
        <v>3.973654412895228</v>
      </c>
      <c r="O136" s="297">
        <v>3.9659011104203081</v>
      </c>
      <c r="P136" s="297">
        <v>3.6073253387842952</v>
      </c>
      <c r="Q136" s="297">
        <v>6.1590241214975023</v>
      </c>
      <c r="R136" s="297">
        <v>6.1885960798209547</v>
      </c>
      <c r="S136" s="297">
        <v>5.7550204582587874</v>
      </c>
      <c r="T136" s="297">
        <v>6.8344042225562092</v>
      </c>
      <c r="U136" s="297">
        <v>3.2344172401194111</v>
      </c>
      <c r="V136" s="297">
        <v>3.5916165503841859</v>
      </c>
      <c r="W136" s="297">
        <v>3.5660514191605062</v>
      </c>
      <c r="X136" s="297">
        <v>3.563400669386906</v>
      </c>
      <c r="Y136" s="297">
        <v>3.5596540701655899</v>
      </c>
      <c r="DA136" s="71" t="s">
        <v>617</v>
      </c>
    </row>
    <row r="137" spans="1:105" ht="12" customHeight="1" x14ac:dyDescent="0.25">
      <c r="A137" s="59" t="s">
        <v>159</v>
      </c>
      <c r="B137" s="297">
        <v>0.46702398306723608</v>
      </c>
      <c r="C137" s="297">
        <v>0.51784218124706438</v>
      </c>
      <c r="D137" s="297">
        <v>0.450644351983359</v>
      </c>
      <c r="E137" s="297">
        <v>0.67929503054938245</v>
      </c>
      <c r="F137" s="297">
        <v>0.40448052998431028</v>
      </c>
      <c r="G137" s="297">
        <v>0.41039596932590833</v>
      </c>
      <c r="H137" s="297">
        <v>0.96705727257083074</v>
      </c>
      <c r="I137" s="297">
        <v>1.984394994566804</v>
      </c>
      <c r="J137" s="297">
        <v>2.2958394455886451</v>
      </c>
      <c r="K137" s="297">
        <v>2.0023443142350521</v>
      </c>
      <c r="L137" s="297">
        <v>2.6784781393708799</v>
      </c>
      <c r="M137" s="297">
        <v>2.3455618680996402</v>
      </c>
      <c r="N137" s="297">
        <v>3.0002077630236599</v>
      </c>
      <c r="O137" s="297">
        <v>2.011556828279994</v>
      </c>
      <c r="P137" s="297">
        <v>2.012751637651391</v>
      </c>
      <c r="Q137" s="297">
        <v>2.0185578320169921</v>
      </c>
      <c r="R137" s="297">
        <v>2.02628314312713</v>
      </c>
      <c r="S137" s="297">
        <v>1.996569249047786</v>
      </c>
      <c r="T137" s="297">
        <v>2.3283901641835518</v>
      </c>
      <c r="U137" s="297">
        <v>2.9926951629806529</v>
      </c>
      <c r="V137" s="297">
        <v>1.6616137288736941</v>
      </c>
      <c r="W137" s="297">
        <v>1.9803281119368039</v>
      </c>
      <c r="X137" s="297">
        <v>2.6386637379019349</v>
      </c>
      <c r="Y137" s="297">
        <v>2.3122848961312061</v>
      </c>
      <c r="DA137" s="71" t="s">
        <v>618</v>
      </c>
    </row>
    <row r="138" spans="1:105" ht="12" customHeight="1" x14ac:dyDescent="0.25">
      <c r="A138" s="59" t="s">
        <v>32</v>
      </c>
      <c r="B138" s="297">
        <v>2.4899560565969101</v>
      </c>
      <c r="C138" s="297">
        <v>4.5273342778472756</v>
      </c>
      <c r="D138" s="297">
        <v>0.87265117929343561</v>
      </c>
      <c r="E138" s="297">
        <v>0.87698713052538335</v>
      </c>
      <c r="F138" s="297">
        <v>0.58939846072871027</v>
      </c>
      <c r="G138" s="297">
        <v>0.79752455676795653</v>
      </c>
      <c r="H138" s="297">
        <v>2.8282798979609982</v>
      </c>
      <c r="I138" s="297">
        <v>4.5408881355124491</v>
      </c>
      <c r="J138" s="297">
        <v>3.843080891087832</v>
      </c>
      <c r="K138" s="297">
        <v>3.5828799120248052</v>
      </c>
      <c r="L138" s="297">
        <v>4.5756539486675054</v>
      </c>
      <c r="M138" s="297">
        <v>4.2545453684617502</v>
      </c>
      <c r="N138" s="297">
        <v>3.5848721572486348</v>
      </c>
      <c r="O138" s="297">
        <v>3.195230048010957</v>
      </c>
      <c r="P138" s="297">
        <v>2.5573435966587819</v>
      </c>
      <c r="Q138" s="297">
        <v>2.2462377058450191</v>
      </c>
      <c r="R138" s="297">
        <v>2.5826508599079121</v>
      </c>
      <c r="S138" s="297">
        <v>2.551481270898031</v>
      </c>
      <c r="T138" s="297">
        <v>2.5517024240639858</v>
      </c>
      <c r="U138" s="297">
        <v>1.592828018488569</v>
      </c>
      <c r="V138" s="297">
        <v>2.2290152449828362</v>
      </c>
      <c r="W138" s="297">
        <v>1.580479970820055</v>
      </c>
      <c r="X138" s="297">
        <v>1.2633350237831771</v>
      </c>
      <c r="Y138" s="297">
        <v>0.94644488578824471</v>
      </c>
      <c r="DA138" s="71" t="s">
        <v>619</v>
      </c>
    </row>
    <row r="139" spans="1:105" ht="12" customHeight="1" x14ac:dyDescent="0.25">
      <c r="A139" s="59" t="s">
        <v>35</v>
      </c>
      <c r="B139" s="297">
        <v>9.7748751112904687E-3</v>
      </c>
      <c r="C139" s="297">
        <v>1.083850687025544E-2</v>
      </c>
      <c r="D139" s="297">
        <v>9.4320472180367369E-3</v>
      </c>
      <c r="E139" s="297">
        <v>9.4786234832330875E-3</v>
      </c>
      <c r="F139" s="297">
        <v>8.5053522160045119E-3</v>
      </c>
      <c r="G139" s="297">
        <v>5.1778446798625838E-2</v>
      </c>
      <c r="H139" s="297">
        <v>6.613087858972351E-2</v>
      </c>
      <c r="I139" s="297">
        <v>9.7420258384186581E-2</v>
      </c>
      <c r="J139" s="297">
        <v>9.6605329048068733E-2</v>
      </c>
      <c r="K139" s="297">
        <v>0.37209422125065839</v>
      </c>
      <c r="L139" s="297">
        <v>0.43664715145402438</v>
      </c>
      <c r="M139" s="297">
        <v>0.50755699633090312</v>
      </c>
      <c r="N139" s="297">
        <v>0.43481271927879128</v>
      </c>
      <c r="O139" s="297">
        <v>0.42605891154541548</v>
      </c>
      <c r="P139" s="297">
        <v>0.4123345368799724</v>
      </c>
      <c r="Q139" s="297">
        <v>0.42809471870971028</v>
      </c>
      <c r="R139" s="297">
        <v>0.37372287926551362</v>
      </c>
      <c r="S139" s="297">
        <v>0.35783118484197429</v>
      </c>
      <c r="T139" s="297">
        <v>0.39021570554964402</v>
      </c>
      <c r="U139" s="297">
        <v>0.3760365702051392</v>
      </c>
      <c r="V139" s="297">
        <v>0.39666410791461909</v>
      </c>
      <c r="W139" s="297">
        <v>0.42926363126416439</v>
      </c>
      <c r="X139" s="297">
        <v>0.35286576424655691</v>
      </c>
      <c r="Y139" s="297">
        <v>1.3821897950935221E-2</v>
      </c>
      <c r="DA139" s="71" t="s">
        <v>620</v>
      </c>
    </row>
    <row r="140" spans="1:105" ht="12" customHeight="1" x14ac:dyDescent="0.25">
      <c r="A140" s="60" t="s">
        <v>621</v>
      </c>
      <c r="B140" s="262">
        <v>48.825797566708083</v>
      </c>
      <c r="C140" s="262">
        <v>42.917172821088784</v>
      </c>
      <c r="D140" s="262">
        <v>46.39604789224839</v>
      </c>
      <c r="E140" s="262">
        <v>52.887242636016381</v>
      </c>
      <c r="F140" s="262">
        <v>57.512403495152952</v>
      </c>
      <c r="G140" s="262">
        <v>52.188427570954993</v>
      </c>
      <c r="H140" s="262">
        <v>55.602798701586288</v>
      </c>
      <c r="I140" s="262">
        <v>55.967816718398417</v>
      </c>
      <c r="J140" s="262">
        <v>52.920259765475052</v>
      </c>
      <c r="K140" s="262">
        <v>46.523859184460598</v>
      </c>
      <c r="L140" s="262">
        <v>53.269315923005287</v>
      </c>
      <c r="M140" s="262">
        <v>49.775505604929847</v>
      </c>
      <c r="N140" s="262">
        <v>51.78528057348732</v>
      </c>
      <c r="O140" s="262">
        <v>53.534123160564121</v>
      </c>
      <c r="P140" s="262">
        <v>53.346769091952673</v>
      </c>
      <c r="Q140" s="262">
        <v>51.58742762371611</v>
      </c>
      <c r="R140" s="262">
        <v>51.775310793082816</v>
      </c>
      <c r="S140" s="262">
        <v>52.918675340741622</v>
      </c>
      <c r="T140" s="262">
        <v>53.83992763149179</v>
      </c>
      <c r="U140" s="262">
        <v>54.746414993909887</v>
      </c>
      <c r="V140" s="262">
        <v>55.400458838004937</v>
      </c>
      <c r="W140" s="262">
        <v>54.422177699467888</v>
      </c>
      <c r="X140" s="262">
        <v>52.935648284270208</v>
      </c>
      <c r="Y140" s="262">
        <v>53.117190034326633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12.172258222393562</v>
      </c>
      <c r="C141" s="261">
        <f t="shared" si="2"/>
        <v>11.80753069739754</v>
      </c>
      <c r="D141" s="261">
        <f t="shared" si="2"/>
        <v>11.125196039387077</v>
      </c>
      <c r="E141" s="261">
        <f t="shared" si="2"/>
        <v>12.704814120316811</v>
      </c>
      <c r="F141" s="261">
        <f t="shared" si="2"/>
        <v>12.893609700402564</v>
      </c>
      <c r="G141" s="261">
        <f t="shared" si="2"/>
        <v>11.817955847056425</v>
      </c>
      <c r="H141" s="261">
        <f t="shared" si="2"/>
        <v>14.38891938757849</v>
      </c>
      <c r="I141" s="261">
        <f t="shared" si="2"/>
        <v>62.914816810318655</v>
      </c>
      <c r="J141" s="261">
        <f t="shared" si="2"/>
        <v>49.675964809747889</v>
      </c>
      <c r="K141" s="261">
        <f t="shared" si="2"/>
        <v>51.59009562265561</v>
      </c>
      <c r="L141" s="261">
        <f t="shared" si="2"/>
        <v>61.182009801913757</v>
      </c>
      <c r="M141" s="261">
        <f t="shared" si="2"/>
        <v>55.67812938366415</v>
      </c>
      <c r="N141" s="261">
        <f t="shared" si="2"/>
        <v>56.361069650153922</v>
      </c>
      <c r="O141" s="261">
        <f t="shared" si="2"/>
        <v>52.995680741568883</v>
      </c>
      <c r="P141" s="261">
        <f t="shared" si="2"/>
        <v>55.329033551719085</v>
      </c>
      <c r="Q141" s="261">
        <f t="shared" si="2"/>
        <v>57.792310592955552</v>
      </c>
      <c r="R141" s="261">
        <f t="shared" si="2"/>
        <v>57.903146783021995</v>
      </c>
      <c r="S141" s="261">
        <f t="shared" si="2"/>
        <v>51.692185194261484</v>
      </c>
      <c r="T141" s="261">
        <f t="shared" si="2"/>
        <v>54.135420013675144</v>
      </c>
      <c r="U141" s="261">
        <f t="shared" si="2"/>
        <v>54.159438811720406</v>
      </c>
      <c r="V141" s="261">
        <f t="shared" si="2"/>
        <v>54.719749686549157</v>
      </c>
      <c r="W141" s="261">
        <f t="shared" si="2"/>
        <v>51.399694486752132</v>
      </c>
      <c r="X141" s="261">
        <f t="shared" si="2"/>
        <v>51.382057799370664</v>
      </c>
      <c r="Y141" s="261">
        <f t="shared" si="2"/>
        <v>46.937987407189418</v>
      </c>
      <c r="DA141" s="70"/>
    </row>
    <row r="142" spans="1:105" ht="12" customHeight="1" x14ac:dyDescent="0.25">
      <c r="A142" s="60" t="s">
        <v>624</v>
      </c>
      <c r="B142" s="262">
        <v>0.1308437803924701</v>
      </c>
      <c r="C142" s="262">
        <v>0.15245500371260909</v>
      </c>
      <c r="D142" s="262">
        <v>0.14434747537839929</v>
      </c>
      <c r="E142" s="262">
        <v>0.16633297117249049</v>
      </c>
      <c r="F142" s="262">
        <v>0.11893667612000031</v>
      </c>
      <c r="G142" s="262">
        <v>0.11316728346041489</v>
      </c>
      <c r="H142" s="262">
        <v>0.2360951622252622</v>
      </c>
      <c r="I142" s="262">
        <v>0.36071087938323448</v>
      </c>
      <c r="J142" s="262">
        <v>0.37083442118933652</v>
      </c>
      <c r="K142" s="262">
        <v>0.27151135246749819</v>
      </c>
      <c r="L142" s="262">
        <v>0.32747173060181461</v>
      </c>
      <c r="M142" s="262">
        <v>0.33223376818108968</v>
      </c>
      <c r="N142" s="262">
        <v>0.35466474232927159</v>
      </c>
      <c r="O142" s="262">
        <v>0.30452158159934511</v>
      </c>
      <c r="P142" s="262">
        <v>0.28409567501763222</v>
      </c>
      <c r="Q142" s="262">
        <v>0.40303177530222051</v>
      </c>
      <c r="R142" s="262">
        <v>0.40432072775315703</v>
      </c>
      <c r="S142" s="262">
        <v>0.38147383105202631</v>
      </c>
      <c r="T142" s="262">
        <v>0.44869640463345362</v>
      </c>
      <c r="U142" s="262">
        <v>0.3059371327417158</v>
      </c>
      <c r="V142" s="262">
        <v>0.26444176297907002</v>
      </c>
      <c r="W142" s="262">
        <v>0.27693228788425328</v>
      </c>
      <c r="X142" s="262">
        <v>0.30232142901426379</v>
      </c>
      <c r="Y142" s="262">
        <v>0.27010178975002591</v>
      </c>
      <c r="DA142" s="72" t="s">
        <v>625</v>
      </c>
    </row>
    <row r="143" spans="1:105" ht="12" customHeight="1" x14ac:dyDescent="0.25">
      <c r="A143" s="59" t="s">
        <v>31</v>
      </c>
      <c r="B143" s="230">
        <v>0.1080768020515516</v>
      </c>
      <c r="C143" s="230">
        <v>0.12593637859741169</v>
      </c>
      <c r="D143" s="230">
        <v>0.1231233812814069</v>
      </c>
      <c r="E143" s="230">
        <v>0.13463883240921301</v>
      </c>
      <c r="F143" s="230">
        <v>0.10004705549461911</v>
      </c>
      <c r="G143" s="230">
        <v>9.1902863029405424E-2</v>
      </c>
      <c r="H143" s="230">
        <v>0.186916266375388</v>
      </c>
      <c r="I143" s="230">
        <v>0.26003500442582639</v>
      </c>
      <c r="J143" s="230">
        <v>0.25597732288336927</v>
      </c>
      <c r="K143" s="230">
        <v>0.15698440992291809</v>
      </c>
      <c r="L143" s="230">
        <v>0.1761847034720625</v>
      </c>
      <c r="M143" s="230">
        <v>0.1938062590458525</v>
      </c>
      <c r="N143" s="230">
        <v>0.19022499143113711</v>
      </c>
      <c r="O143" s="230">
        <v>0.1885998751710084</v>
      </c>
      <c r="P143" s="230">
        <v>0.16988654120627911</v>
      </c>
      <c r="Q143" s="230">
        <v>0.28844709374547911</v>
      </c>
      <c r="R143" s="230">
        <v>0.29133701165625542</v>
      </c>
      <c r="S143" s="230">
        <v>0.27072089748360689</v>
      </c>
      <c r="T143" s="230">
        <v>0.32100590000923479</v>
      </c>
      <c r="U143" s="230">
        <v>0.1498570364734931</v>
      </c>
      <c r="V143" s="230">
        <v>0.1681046312449242</v>
      </c>
      <c r="W143" s="230">
        <v>0.16526334511425911</v>
      </c>
      <c r="X143" s="230">
        <v>0.16434841475467521</v>
      </c>
      <c r="Y143" s="230">
        <v>0.1633550797286048</v>
      </c>
      <c r="DA143" s="71" t="s">
        <v>626</v>
      </c>
    </row>
    <row r="144" spans="1:105" ht="12" customHeight="1" x14ac:dyDescent="0.25">
      <c r="A144" s="59" t="s">
        <v>159</v>
      </c>
      <c r="B144" s="230">
        <v>2.2300231480839799E-2</v>
      </c>
      <c r="C144" s="230">
        <v>2.5974965573699209E-2</v>
      </c>
      <c r="D144" s="230">
        <v>2.0788977977081919E-2</v>
      </c>
      <c r="E144" s="230">
        <v>3.1257976888903187E-2</v>
      </c>
      <c r="F144" s="230">
        <v>1.8500593097879311E-2</v>
      </c>
      <c r="G144" s="230">
        <v>1.8882119239993351E-2</v>
      </c>
      <c r="H144" s="230">
        <v>4.6031121083998802E-2</v>
      </c>
      <c r="I144" s="230">
        <v>9.59646645185845E-2</v>
      </c>
      <c r="J144" s="230">
        <v>0.1102192450551898</v>
      </c>
      <c r="K144" s="230">
        <v>9.6579620320201162E-2</v>
      </c>
      <c r="L144" s="230">
        <v>0.13008112262160271</v>
      </c>
      <c r="M144" s="230">
        <v>0.11380187869895569</v>
      </c>
      <c r="N144" s="230">
        <v>0.14362459255659851</v>
      </c>
      <c r="O144" s="230">
        <v>9.5660319344873818E-2</v>
      </c>
      <c r="P144" s="230">
        <v>9.4790289733918412E-2</v>
      </c>
      <c r="Q144" s="230">
        <v>9.4535616149025364E-2</v>
      </c>
      <c r="R144" s="230">
        <v>9.5390177040796956E-2</v>
      </c>
      <c r="S144" s="230">
        <v>9.3920260216402929E-2</v>
      </c>
      <c r="T144" s="230">
        <v>0.10936241929612379</v>
      </c>
      <c r="U144" s="230">
        <v>0.13865756793216971</v>
      </c>
      <c r="V144" s="230">
        <v>7.7771376550188023E-2</v>
      </c>
      <c r="W144" s="230">
        <v>9.1775358718614905E-2</v>
      </c>
      <c r="X144" s="230">
        <v>0.1216984118907519</v>
      </c>
      <c r="Y144" s="230">
        <v>0.1061124132056997</v>
      </c>
      <c r="DA144" s="71" t="s">
        <v>627</v>
      </c>
    </row>
    <row r="145" spans="1:105" ht="12" customHeight="1" x14ac:dyDescent="0.25">
      <c r="A145" s="59" t="s">
        <v>35</v>
      </c>
      <c r="B145" s="230">
        <v>4.6674686007869309E-4</v>
      </c>
      <c r="C145" s="230">
        <v>5.4365954149816255E-4</v>
      </c>
      <c r="D145" s="230">
        <v>4.3511611991045942E-4</v>
      </c>
      <c r="E145" s="230">
        <v>4.3616187437422489E-4</v>
      </c>
      <c r="F145" s="230">
        <v>3.8902752750187808E-4</v>
      </c>
      <c r="G145" s="230">
        <v>2.3823011910160709E-3</v>
      </c>
      <c r="H145" s="230">
        <v>3.1477747658754389E-3</v>
      </c>
      <c r="I145" s="230">
        <v>4.7112104388235283E-3</v>
      </c>
      <c r="J145" s="230">
        <v>4.6378532507774213E-3</v>
      </c>
      <c r="K145" s="230">
        <v>1.794732222437892E-2</v>
      </c>
      <c r="L145" s="230">
        <v>2.1205904508149371E-2</v>
      </c>
      <c r="M145" s="230">
        <v>2.46256304362815E-2</v>
      </c>
      <c r="N145" s="230">
        <v>2.0815158341536012E-2</v>
      </c>
      <c r="O145" s="230">
        <v>2.0261387083462871E-2</v>
      </c>
      <c r="P145" s="230">
        <v>1.941884407743466E-2</v>
      </c>
      <c r="Q145" s="230">
        <v>2.004906540771605E-2</v>
      </c>
      <c r="R145" s="230">
        <v>1.7593539056104689E-2</v>
      </c>
      <c r="S145" s="230">
        <v>1.683267335201637E-2</v>
      </c>
      <c r="T145" s="230">
        <v>1.8328085328094861E-2</v>
      </c>
      <c r="U145" s="230">
        <v>1.7422528336053001E-2</v>
      </c>
      <c r="V145" s="230">
        <v>1.8565755183957811E-2</v>
      </c>
      <c r="W145" s="230">
        <v>1.989358405137923E-2</v>
      </c>
      <c r="X145" s="230">
        <v>1.6274602368836742E-2</v>
      </c>
      <c r="Y145" s="230">
        <v>6.3429681572137425E-4</v>
      </c>
      <c r="DA145" s="71" t="s">
        <v>628</v>
      </c>
    </row>
    <row r="146" spans="1:105" ht="12" customHeight="1" x14ac:dyDescent="0.25">
      <c r="A146" s="60" t="s">
        <v>629</v>
      </c>
      <c r="B146" s="262">
        <v>9.7099997235893838</v>
      </c>
      <c r="C146" s="262">
        <v>9.5023501589212458</v>
      </c>
      <c r="D146" s="262">
        <v>8.8405212446701533</v>
      </c>
      <c r="E146" s="262">
        <v>10.10485785780738</v>
      </c>
      <c r="F146" s="262">
        <v>10.1441049344263</v>
      </c>
      <c r="G146" s="262">
        <v>9.3036243563521257</v>
      </c>
      <c r="H146" s="262">
        <v>11.50617729736121</v>
      </c>
      <c r="I146" s="262">
        <v>59.84752142032935</v>
      </c>
      <c r="J146" s="262">
        <v>46.764521074312853</v>
      </c>
      <c r="K146" s="262">
        <v>49.074586260494037</v>
      </c>
      <c r="L146" s="262">
        <v>58.267497201089682</v>
      </c>
      <c r="M146" s="262">
        <v>52.93088958725972</v>
      </c>
      <c r="N146" s="262">
        <v>53.527363317951398</v>
      </c>
      <c r="O146" s="262">
        <v>50.145324388915007</v>
      </c>
      <c r="P146" s="262">
        <v>52.532578376403052</v>
      </c>
      <c r="Q146" s="262">
        <v>54.973272112966463</v>
      </c>
      <c r="R146" s="262">
        <v>55.061429248388038</v>
      </c>
      <c r="S146" s="262">
        <v>48.821373334648626</v>
      </c>
      <c r="T146" s="262">
        <v>51.157909997353542</v>
      </c>
      <c r="U146" s="262">
        <v>51.316990493355512</v>
      </c>
      <c r="V146" s="262">
        <v>51.862304585625722</v>
      </c>
      <c r="W146" s="262">
        <v>48.600647378343503</v>
      </c>
      <c r="X146" s="262">
        <v>48.638279266115667</v>
      </c>
      <c r="Y146" s="262">
        <v>44.230299649257589</v>
      </c>
      <c r="DA146" s="72" t="s">
        <v>630</v>
      </c>
    </row>
    <row r="147" spans="1:105" ht="12" customHeight="1" x14ac:dyDescent="0.25">
      <c r="A147" s="64" t="s">
        <v>28</v>
      </c>
      <c r="B147" s="229">
        <v>2.8232841375170259</v>
      </c>
      <c r="C147" s="229">
        <v>2.327828540949207</v>
      </c>
      <c r="D147" s="229">
        <v>2.7687440909375529</v>
      </c>
      <c r="E147" s="229">
        <v>3.3675133748096711</v>
      </c>
      <c r="F147" s="229">
        <v>3.8538833828232311</v>
      </c>
      <c r="G147" s="229">
        <v>3.0998525287200511</v>
      </c>
      <c r="H147" s="229">
        <v>2.3737760983862848</v>
      </c>
      <c r="I147" s="229">
        <v>0.298306813827796</v>
      </c>
      <c r="J147" s="229">
        <v>0.43704749284101191</v>
      </c>
      <c r="K147" s="229">
        <v>0.23887970190537119</v>
      </c>
      <c r="L147" s="229">
        <v>0.28923142779543343</v>
      </c>
      <c r="M147" s="229">
        <v>0.30143930836560179</v>
      </c>
      <c r="N147" s="229">
        <v>0.28111349870982971</v>
      </c>
      <c r="O147" s="229">
        <v>0.36653733653588738</v>
      </c>
      <c r="P147" s="229">
        <v>0.30393914568058472</v>
      </c>
      <c r="Q147" s="229">
        <v>0.26800222093952941</v>
      </c>
      <c r="R147" s="229">
        <v>0.32857087002036428</v>
      </c>
      <c r="S147" s="229">
        <v>0.38049939071955802</v>
      </c>
      <c r="T147" s="229">
        <v>0.36608136677002567</v>
      </c>
      <c r="U147" s="229">
        <v>0.33864699805155052</v>
      </c>
      <c r="V147" s="229">
        <v>0.34343441467898878</v>
      </c>
      <c r="W147" s="229">
        <v>0.32652973548714809</v>
      </c>
      <c r="X147" s="229">
        <v>0.26695570967761989</v>
      </c>
      <c r="Y147" s="229">
        <v>0.41141227760905841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2.9802964525947848</v>
      </c>
      <c r="C149" s="229">
        <v>2.3805626122084709</v>
      </c>
      <c r="D149" s="229">
        <v>4.0496217814850661</v>
      </c>
      <c r="E149" s="229">
        <v>4.3887841373582868</v>
      </c>
      <c r="F149" s="229">
        <v>4.3134928266617507</v>
      </c>
      <c r="G149" s="229">
        <v>3.8044880838718602</v>
      </c>
      <c r="H149" s="229">
        <v>4.6045513013308446</v>
      </c>
      <c r="I149" s="229">
        <v>0.50337297019136229</v>
      </c>
      <c r="J149" s="229">
        <v>0.66530914836499555</v>
      </c>
      <c r="K149" s="229">
        <v>0.31440332740897647</v>
      </c>
      <c r="L149" s="229">
        <v>0.32774045443805178</v>
      </c>
      <c r="M149" s="229">
        <v>0.37594618120834999</v>
      </c>
      <c r="N149" s="229">
        <v>0.39569688514954021</v>
      </c>
      <c r="O149" s="229">
        <v>0.45983496211593522</v>
      </c>
      <c r="P149" s="229">
        <v>0.38998998328761952</v>
      </c>
      <c r="Q149" s="229">
        <v>0.58319057059978296</v>
      </c>
      <c r="R149" s="229">
        <v>0.5785807306977957</v>
      </c>
      <c r="S149" s="229">
        <v>0.67929534935767777</v>
      </c>
      <c r="T149" s="229">
        <v>0.76926713561899807</v>
      </c>
      <c r="U149" s="229">
        <v>0.3792587498827672</v>
      </c>
      <c r="V149" s="229">
        <v>0.42290037088749338</v>
      </c>
      <c r="W149" s="229">
        <v>0.45793329617888878</v>
      </c>
      <c r="X149" s="229">
        <v>0.43947370772016858</v>
      </c>
      <c r="Y149" s="229">
        <v>0.50807247620732066</v>
      </c>
      <c r="DA149" s="73" t="s">
        <v>633</v>
      </c>
    </row>
    <row r="150" spans="1:105" ht="12" customHeight="1" x14ac:dyDescent="0.25">
      <c r="A150" s="64" t="s">
        <v>159</v>
      </c>
      <c r="B150" s="229">
        <v>0.61494510859682849</v>
      </c>
      <c r="C150" s="229">
        <v>0.49100214399385111</v>
      </c>
      <c r="D150" s="229">
        <v>0.68376531861473211</v>
      </c>
      <c r="E150" s="229">
        <v>1.0189074777400029</v>
      </c>
      <c r="F150" s="229">
        <v>0.79764641969880234</v>
      </c>
      <c r="G150" s="229">
        <v>0.78166006236190144</v>
      </c>
      <c r="H150" s="229">
        <v>1.1339444265560881</v>
      </c>
      <c r="I150" s="229">
        <v>0.18576736743116659</v>
      </c>
      <c r="J150" s="229">
        <v>0.2864701889804212</v>
      </c>
      <c r="K150" s="229">
        <v>0.19342655747457041</v>
      </c>
      <c r="L150" s="229">
        <v>0.2419781365899126</v>
      </c>
      <c r="M150" s="229">
        <v>0.22075335400332019</v>
      </c>
      <c r="N150" s="229">
        <v>0.29876097497994342</v>
      </c>
      <c r="O150" s="229">
        <v>0.23323429711744659</v>
      </c>
      <c r="P150" s="229">
        <v>0.21759971829830341</v>
      </c>
      <c r="Q150" s="229">
        <v>0.1911348081482144</v>
      </c>
      <c r="R150" s="229">
        <v>0.1894401196054534</v>
      </c>
      <c r="S150" s="229">
        <v>0.23566557502022439</v>
      </c>
      <c r="T150" s="229">
        <v>0.26207903042863939</v>
      </c>
      <c r="U150" s="229">
        <v>0.35091509289949979</v>
      </c>
      <c r="V150" s="229">
        <v>0.19564924383068411</v>
      </c>
      <c r="W150" s="229">
        <v>0.25430316987084339</v>
      </c>
      <c r="X150" s="229">
        <v>0.32542603089369682</v>
      </c>
      <c r="Y150" s="229">
        <v>0.3300344049497817</v>
      </c>
      <c r="DA150" s="73" t="s">
        <v>634</v>
      </c>
    </row>
    <row r="151" spans="1:105" ht="12" customHeight="1" x14ac:dyDescent="0.25">
      <c r="A151" s="64" t="s">
        <v>32</v>
      </c>
      <c r="B151" s="229">
        <v>3.2786031406118989</v>
      </c>
      <c r="C151" s="229">
        <v>4.2926801205081766</v>
      </c>
      <c r="D151" s="229">
        <v>1.324078753063195</v>
      </c>
      <c r="E151" s="229">
        <v>1.3154354220012241</v>
      </c>
      <c r="F151" s="229">
        <v>1.1623095232655001</v>
      </c>
      <c r="G151" s="229">
        <v>1.519003941004432</v>
      </c>
      <c r="H151" s="229">
        <v>3.3163622445108021</v>
      </c>
      <c r="I151" s="229">
        <v>0.42509119255146799</v>
      </c>
      <c r="J151" s="229">
        <v>0.47953183801783777</v>
      </c>
      <c r="K151" s="229">
        <v>0.3461063725658507</v>
      </c>
      <c r="L151" s="229">
        <v>0.41337213095153352</v>
      </c>
      <c r="M151" s="229">
        <v>0.40041798624913783</v>
      </c>
      <c r="N151" s="229">
        <v>0.35698191107893901</v>
      </c>
      <c r="O151" s="229">
        <v>0.37047784278289808</v>
      </c>
      <c r="P151" s="229">
        <v>0.27647586309965932</v>
      </c>
      <c r="Q151" s="229">
        <v>0.21269354097869569</v>
      </c>
      <c r="R151" s="229">
        <v>0.24145573606510801</v>
      </c>
      <c r="S151" s="229">
        <v>0.30116476107517481</v>
      </c>
      <c r="T151" s="229">
        <v>0.28721462043952323</v>
      </c>
      <c r="U151" s="229">
        <v>0.18677057356023671</v>
      </c>
      <c r="V151" s="229">
        <v>0.26245880109787473</v>
      </c>
      <c r="W151" s="229">
        <v>0.20295680502350211</v>
      </c>
      <c r="X151" s="229">
        <v>0.15580693233979331</v>
      </c>
      <c r="Y151" s="229">
        <v>0.13508688969145219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0.86737666577443884</v>
      </c>
      <c r="P152" s="229">
        <v>1.735045882979205</v>
      </c>
      <c r="Q152" s="229">
        <v>2.601822000506365</v>
      </c>
      <c r="R152" s="229">
        <v>2.598930408768056</v>
      </c>
      <c r="S152" s="229">
        <v>0.86382500159604647</v>
      </c>
      <c r="T152" s="229">
        <v>1.903738300128742</v>
      </c>
      <c r="U152" s="229">
        <v>2.7945503221312249</v>
      </c>
      <c r="V152" s="229">
        <v>2.8891586850746691</v>
      </c>
      <c r="W152" s="229">
        <v>1.941445524130875</v>
      </c>
      <c r="X152" s="229">
        <v>2.8242444311611772</v>
      </c>
      <c r="Y152" s="229">
        <v>1.894307708717196</v>
      </c>
      <c r="DA152" s="73" t="s">
        <v>636</v>
      </c>
    </row>
    <row r="153" spans="1:105" ht="12" customHeight="1" x14ac:dyDescent="0.25">
      <c r="A153" s="64" t="s">
        <v>35</v>
      </c>
      <c r="B153" s="229">
        <v>1.2870884268844E-2</v>
      </c>
      <c r="C153" s="229">
        <v>1.027674126153985E-2</v>
      </c>
      <c r="D153" s="229">
        <v>1.4311300569608019E-2</v>
      </c>
      <c r="E153" s="229">
        <v>1.421744589819445E-2</v>
      </c>
      <c r="F153" s="229">
        <v>1.6772781977012419E-2</v>
      </c>
      <c r="G153" s="229">
        <v>9.8619740393881092E-2</v>
      </c>
      <c r="H153" s="229">
        <v>7.7543226577184821E-2</v>
      </c>
      <c r="I153" s="229">
        <v>9.1199105944354004E-3</v>
      </c>
      <c r="J153" s="229">
        <v>1.2054216997661319E-2</v>
      </c>
      <c r="K153" s="229">
        <v>3.5944319746122957E-2</v>
      </c>
      <c r="L153" s="229">
        <v>3.944742445460294E-2</v>
      </c>
      <c r="M153" s="229">
        <v>4.7768899559522557E-2</v>
      </c>
      <c r="N153" s="229">
        <v>4.3298692026078722E-2</v>
      </c>
      <c r="O153" s="229">
        <v>4.9400319875570337E-2</v>
      </c>
      <c r="P153" s="229">
        <v>4.4577720068055188E-2</v>
      </c>
      <c r="Q153" s="229">
        <v>4.0535772932541667E-2</v>
      </c>
      <c r="R153" s="229">
        <v>3.4939888429457958E-2</v>
      </c>
      <c r="S153" s="229">
        <v>4.2236697763511313E-2</v>
      </c>
      <c r="T153" s="229">
        <v>4.3921914523435593E-2</v>
      </c>
      <c r="U153" s="229">
        <v>4.4093000048731922E-2</v>
      </c>
      <c r="V153" s="229">
        <v>4.670582062467258E-2</v>
      </c>
      <c r="W153" s="229">
        <v>5.5123745142405749E-2</v>
      </c>
      <c r="X153" s="229">
        <v>4.3518885505408653E-2</v>
      </c>
      <c r="Y153" s="229">
        <v>1.9728113404822709E-3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0.16404313459554279</v>
      </c>
      <c r="R155" s="229">
        <v>4.6865543647229897E-2</v>
      </c>
      <c r="S155" s="229">
        <v>0</v>
      </c>
      <c r="T155" s="229">
        <v>1.607429766080773</v>
      </c>
      <c r="U155" s="229">
        <v>1.5904745859994791</v>
      </c>
      <c r="V155" s="229">
        <v>1.729473375610397</v>
      </c>
      <c r="W155" s="229">
        <v>0.6992896283804878</v>
      </c>
      <c r="X155" s="229">
        <v>0.67624054502703046</v>
      </c>
      <c r="Y155" s="229">
        <v>0.62855850176432193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58.425863165733119</v>
      </c>
      <c r="J156" s="229">
        <v>44.884108189110918</v>
      </c>
      <c r="K156" s="229">
        <v>47.945825981393142</v>
      </c>
      <c r="L156" s="229">
        <v>56.955727626860138</v>
      </c>
      <c r="M156" s="229">
        <v>51.584563857873789</v>
      </c>
      <c r="N156" s="229">
        <v>52.15151135600707</v>
      </c>
      <c r="O156" s="229">
        <v>47.79846296471284</v>
      </c>
      <c r="P156" s="229">
        <v>49.564950062989617</v>
      </c>
      <c r="Q156" s="229">
        <v>50.911850064265792</v>
      </c>
      <c r="R156" s="229">
        <v>51.042645951154569</v>
      </c>
      <c r="S156" s="229">
        <v>46.318686559116443</v>
      </c>
      <c r="T156" s="229">
        <v>45.918177863363397</v>
      </c>
      <c r="U156" s="229">
        <v>45.632281170782022</v>
      </c>
      <c r="V156" s="229">
        <v>45.97252387382094</v>
      </c>
      <c r="W156" s="229">
        <v>44.663065474129347</v>
      </c>
      <c r="X156" s="229">
        <v>43.906613023790783</v>
      </c>
      <c r="Y156" s="229">
        <v>40.320854578977972</v>
      </c>
      <c r="DA156" s="73" t="s">
        <v>640</v>
      </c>
    </row>
    <row r="157" spans="1:105" ht="12" customHeight="1" x14ac:dyDescent="0.25">
      <c r="A157" s="61" t="s">
        <v>641</v>
      </c>
      <c r="B157" s="263">
        <v>2.3314147184117089</v>
      </c>
      <c r="C157" s="263">
        <v>2.152725534763686</v>
      </c>
      <c r="D157" s="263">
        <v>2.140327319338525</v>
      </c>
      <c r="E157" s="263">
        <v>2.4336232913369411</v>
      </c>
      <c r="F157" s="263">
        <v>2.6305680898562631</v>
      </c>
      <c r="G157" s="263">
        <v>2.401164207243883</v>
      </c>
      <c r="H157" s="263">
        <v>2.646646927992018</v>
      </c>
      <c r="I157" s="263">
        <v>2.706584510606072</v>
      </c>
      <c r="J157" s="263">
        <v>2.5406093142457</v>
      </c>
      <c r="K157" s="263">
        <v>2.243998009694077</v>
      </c>
      <c r="L157" s="263">
        <v>2.58704087022226</v>
      </c>
      <c r="M157" s="263">
        <v>2.4150060282233361</v>
      </c>
      <c r="N157" s="263">
        <v>2.479041589873253</v>
      </c>
      <c r="O157" s="263">
        <v>2.545834771054527</v>
      </c>
      <c r="P157" s="263">
        <v>2.5123595002984009</v>
      </c>
      <c r="Q157" s="263">
        <v>2.416006704686875</v>
      </c>
      <c r="R157" s="263">
        <v>2.4373968068807992</v>
      </c>
      <c r="S157" s="263">
        <v>2.489338028560832</v>
      </c>
      <c r="T157" s="263">
        <v>2.5288136116881481</v>
      </c>
      <c r="U157" s="263">
        <v>2.536511185623179</v>
      </c>
      <c r="V157" s="263">
        <v>2.5930033379443662</v>
      </c>
      <c r="W157" s="263">
        <v>2.522114820524378</v>
      </c>
      <c r="X157" s="263">
        <v>2.441457104240734</v>
      </c>
      <c r="Y157" s="263">
        <v>2.4375859681818022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</v>
      </c>
      <c r="D187" s="232">
        <f t="shared" si="25"/>
        <v>1.0000000000000002</v>
      </c>
      <c r="E187" s="232">
        <f t="shared" si="25"/>
        <v>0.99999999999999967</v>
      </c>
      <c r="F187" s="232">
        <f t="shared" si="25"/>
        <v>0.99999999999999989</v>
      </c>
      <c r="G187" s="232">
        <f t="shared" si="25"/>
        <v>1</v>
      </c>
      <c r="H187" s="232">
        <f t="shared" si="25"/>
        <v>0.99999999999999956</v>
      </c>
      <c r="I187" s="232">
        <f t="shared" si="25"/>
        <v>0.99999999999999989</v>
      </c>
      <c r="J187" s="232">
        <f t="shared" si="25"/>
        <v>1.0000000000000002</v>
      </c>
      <c r="K187" s="232">
        <f t="shared" si="25"/>
        <v>1</v>
      </c>
      <c r="L187" s="232">
        <f t="shared" si="25"/>
        <v>1</v>
      </c>
      <c r="M187" s="232">
        <f t="shared" si="25"/>
        <v>0.99999999999999967</v>
      </c>
      <c r="N187" s="232">
        <f t="shared" si="25"/>
        <v>1</v>
      </c>
      <c r="O187" s="232">
        <f t="shared" si="25"/>
        <v>0.99999999999999989</v>
      </c>
      <c r="P187" s="232">
        <f t="shared" si="25"/>
        <v>1</v>
      </c>
      <c r="Q187" s="232">
        <f t="shared" si="25"/>
        <v>1</v>
      </c>
      <c r="R187" s="232">
        <f t="shared" si="25"/>
        <v>1</v>
      </c>
      <c r="S187" s="232">
        <f t="shared" si="25"/>
        <v>0.99999999999999978</v>
      </c>
      <c r="T187" s="232">
        <f t="shared" si="25"/>
        <v>1</v>
      </c>
      <c r="U187" s="232">
        <f t="shared" si="25"/>
        <v>1</v>
      </c>
      <c r="V187" s="232">
        <f t="shared" si="25"/>
        <v>1</v>
      </c>
      <c r="W187" s="232">
        <f t="shared" si="25"/>
        <v>0.99999999999999989</v>
      </c>
      <c r="X187" s="232">
        <f t="shared" si="25"/>
        <v>0.99999999999999978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1.9401030239496893E-3</v>
      </c>
      <c r="C188" s="299">
        <f t="shared" si="26"/>
        <v>1.9401030239462871E-3</v>
      </c>
      <c r="D188" s="299">
        <f t="shared" si="26"/>
        <v>1.9401030239481029E-3</v>
      </c>
      <c r="E188" s="299">
        <f t="shared" si="26"/>
        <v>1.9401030239477972E-3</v>
      </c>
      <c r="F188" s="299">
        <f t="shared" si="26"/>
        <v>1.9401030239468064E-3</v>
      </c>
      <c r="G188" s="299">
        <f t="shared" si="26"/>
        <v>1.9401030239519967E-3</v>
      </c>
      <c r="H188" s="299">
        <f t="shared" si="26"/>
        <v>1.940103023952611E-3</v>
      </c>
      <c r="I188" s="299">
        <f t="shared" si="26"/>
        <v>1.9401030239393853E-3</v>
      </c>
      <c r="J188" s="299">
        <f t="shared" si="26"/>
        <v>1.9401030239400879E-3</v>
      </c>
      <c r="K188" s="299">
        <f t="shared" si="26"/>
        <v>1.9401030239395102E-3</v>
      </c>
      <c r="L188" s="299">
        <f t="shared" si="26"/>
        <v>1.9401030239392673E-3</v>
      </c>
      <c r="M188" s="299">
        <f t="shared" si="26"/>
        <v>1.9401030239400293E-3</v>
      </c>
      <c r="N188" s="299">
        <f t="shared" si="26"/>
        <v>1.9401030239401507E-3</v>
      </c>
      <c r="O188" s="299">
        <f t="shared" si="26"/>
        <v>1.940103023937561E-3</v>
      </c>
      <c r="P188" s="299">
        <f t="shared" si="26"/>
        <v>1.9401030239397077E-3</v>
      </c>
      <c r="Q188" s="299">
        <f t="shared" si="26"/>
        <v>1.940103023939582E-3</v>
      </c>
      <c r="R188" s="299">
        <f t="shared" si="26"/>
        <v>1.9401030239398656E-3</v>
      </c>
      <c r="S188" s="299">
        <f t="shared" si="26"/>
        <v>1.9401030239387235E-3</v>
      </c>
      <c r="T188" s="299">
        <f t="shared" si="26"/>
        <v>1.9401030239387072E-3</v>
      </c>
      <c r="U188" s="299">
        <f t="shared" si="26"/>
        <v>1.9401030239360197E-3</v>
      </c>
      <c r="V188" s="299">
        <f t="shared" si="26"/>
        <v>1.9401030239356663E-3</v>
      </c>
      <c r="W188" s="299">
        <f t="shared" si="26"/>
        <v>1.94010302393668E-3</v>
      </c>
      <c r="X188" s="299">
        <f t="shared" si="26"/>
        <v>1.9401030239360919E-3</v>
      </c>
      <c r="Y188" s="299">
        <f t="shared" si="26"/>
        <v>1.9401030239383189E-3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1.0091810924654822E-3</v>
      </c>
      <c r="C189" s="233">
        <f t="shared" si="27"/>
        <v>1.0091810924637132E-3</v>
      </c>
      <c r="D189" s="233">
        <f t="shared" si="27"/>
        <v>1.0091810924646573E-3</v>
      </c>
      <c r="E189" s="233">
        <f t="shared" si="27"/>
        <v>1.0091810924644984E-3</v>
      </c>
      <c r="F189" s="233">
        <f t="shared" si="27"/>
        <v>1.0091810924639829E-3</v>
      </c>
      <c r="G189" s="233">
        <f t="shared" si="27"/>
        <v>1.0091810924666828E-3</v>
      </c>
      <c r="H189" s="233">
        <f t="shared" si="27"/>
        <v>1.0091810924670022E-3</v>
      </c>
      <c r="I189" s="233">
        <f t="shared" si="27"/>
        <v>1.0091810924601227E-3</v>
      </c>
      <c r="J189" s="233">
        <f t="shared" si="27"/>
        <v>1.0091810924604888E-3</v>
      </c>
      <c r="K189" s="233">
        <f t="shared" si="27"/>
        <v>1.0091810924601878E-3</v>
      </c>
      <c r="L189" s="233">
        <f t="shared" si="27"/>
        <v>1.0091810924600616E-3</v>
      </c>
      <c r="M189" s="233">
        <f t="shared" si="27"/>
        <v>1.009181092460458E-3</v>
      </c>
      <c r="N189" s="233">
        <f t="shared" si="27"/>
        <v>1.0091810924605204E-3</v>
      </c>
      <c r="O189" s="233">
        <f t="shared" si="27"/>
        <v>1.0091810924591738E-3</v>
      </c>
      <c r="P189" s="233">
        <f t="shared" si="27"/>
        <v>1.0091810924602903E-3</v>
      </c>
      <c r="Q189" s="233">
        <f t="shared" si="27"/>
        <v>1.0091810924602253E-3</v>
      </c>
      <c r="R189" s="233">
        <f t="shared" si="27"/>
        <v>1.0091810924603723E-3</v>
      </c>
      <c r="S189" s="233">
        <f t="shared" si="27"/>
        <v>1.0091810924597788E-3</v>
      </c>
      <c r="T189" s="233">
        <f t="shared" si="27"/>
        <v>1.0091810924597699E-3</v>
      </c>
      <c r="U189" s="233">
        <f t="shared" si="27"/>
        <v>1.009181092458372E-3</v>
      </c>
      <c r="V189" s="233">
        <f t="shared" si="27"/>
        <v>1.0091810924581883E-3</v>
      </c>
      <c r="W189" s="233">
        <f t="shared" si="27"/>
        <v>1.0091810924587154E-3</v>
      </c>
      <c r="X189" s="233">
        <f t="shared" si="27"/>
        <v>1.009181092458409E-3</v>
      </c>
      <c r="Y189" s="233">
        <f t="shared" si="27"/>
        <v>1.0091810924595678E-3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2.362179119326626E-2</v>
      </c>
      <c r="C190" s="233">
        <f t="shared" si="28"/>
        <v>2.3621791193224839E-2</v>
      </c>
      <c r="D190" s="233">
        <f t="shared" si="28"/>
        <v>2.3621791193246946E-2</v>
      </c>
      <c r="E190" s="233">
        <f t="shared" si="28"/>
        <v>2.3621791193243216E-2</v>
      </c>
      <c r="F190" s="233">
        <f t="shared" si="28"/>
        <v>2.3621791193231156E-2</v>
      </c>
      <c r="G190" s="233">
        <f t="shared" si="28"/>
        <v>2.3621791193294349E-2</v>
      </c>
      <c r="H190" s="233">
        <f t="shared" si="28"/>
        <v>2.3621791193301822E-2</v>
      </c>
      <c r="I190" s="233">
        <f t="shared" si="28"/>
        <v>2.3621791193140795E-2</v>
      </c>
      <c r="J190" s="233">
        <f t="shared" si="28"/>
        <v>2.3621791193149357E-2</v>
      </c>
      <c r="K190" s="233">
        <f t="shared" si="28"/>
        <v>2.3621791193142321E-2</v>
      </c>
      <c r="L190" s="233">
        <f t="shared" si="28"/>
        <v>2.3621791193139365E-2</v>
      </c>
      <c r="M190" s="233">
        <f t="shared" si="28"/>
        <v>2.3621791193148643E-2</v>
      </c>
      <c r="N190" s="233">
        <f t="shared" si="28"/>
        <v>2.3621791193150117E-2</v>
      </c>
      <c r="O190" s="233">
        <f t="shared" si="28"/>
        <v>2.3621791193118583E-2</v>
      </c>
      <c r="P190" s="233">
        <f t="shared" si="28"/>
        <v>2.3621791193144719E-2</v>
      </c>
      <c r="Q190" s="233">
        <f t="shared" si="28"/>
        <v>2.3621791193143196E-2</v>
      </c>
      <c r="R190" s="233">
        <f t="shared" si="28"/>
        <v>2.3621791193146651E-2</v>
      </c>
      <c r="S190" s="233">
        <f t="shared" si="28"/>
        <v>2.3621791193132749E-2</v>
      </c>
      <c r="T190" s="233">
        <f t="shared" si="28"/>
        <v>2.3621791193132541E-2</v>
      </c>
      <c r="U190" s="233">
        <f t="shared" si="28"/>
        <v>2.362179119309982E-2</v>
      </c>
      <c r="V190" s="233">
        <f t="shared" si="28"/>
        <v>2.3621791193095522E-2</v>
      </c>
      <c r="W190" s="233">
        <f t="shared" si="28"/>
        <v>2.3621791193107859E-2</v>
      </c>
      <c r="X190" s="233">
        <f t="shared" si="28"/>
        <v>2.3621791193100695E-2</v>
      </c>
      <c r="Y190" s="233">
        <f t="shared" si="28"/>
        <v>2.3621791193127802E-2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6.4670100798322971E-4</v>
      </c>
      <c r="C191" s="233">
        <f t="shared" si="29"/>
        <v>6.4670100798209606E-4</v>
      </c>
      <c r="D191" s="233">
        <f t="shared" si="29"/>
        <v>6.4670100798270094E-4</v>
      </c>
      <c r="E191" s="233">
        <f t="shared" si="29"/>
        <v>6.4670100798259903E-4</v>
      </c>
      <c r="F191" s="233">
        <f t="shared" si="29"/>
        <v>6.4670100798226899E-4</v>
      </c>
      <c r="G191" s="233">
        <f t="shared" si="29"/>
        <v>6.4670100798399906E-4</v>
      </c>
      <c r="H191" s="233">
        <f t="shared" si="29"/>
        <v>6.4670100798420354E-4</v>
      </c>
      <c r="I191" s="233">
        <f t="shared" si="29"/>
        <v>6.4670100797979528E-4</v>
      </c>
      <c r="J191" s="233">
        <f t="shared" si="29"/>
        <v>6.4670100798002979E-4</v>
      </c>
      <c r="K191" s="233">
        <f t="shared" si="29"/>
        <v>6.4670100797983691E-4</v>
      </c>
      <c r="L191" s="233">
        <f t="shared" si="29"/>
        <v>6.467010079797556E-4</v>
      </c>
      <c r="M191" s="233">
        <f t="shared" si="29"/>
        <v>6.4670100798000973E-4</v>
      </c>
      <c r="N191" s="233">
        <f t="shared" si="29"/>
        <v>6.4670100798005039E-4</v>
      </c>
      <c r="O191" s="233">
        <f t="shared" si="29"/>
        <v>6.4670100797918693E-4</v>
      </c>
      <c r="P191" s="233">
        <f t="shared" si="29"/>
        <v>6.4670100797990229E-4</v>
      </c>
      <c r="Q191" s="233">
        <f t="shared" si="29"/>
        <v>6.4670100797986098E-4</v>
      </c>
      <c r="R191" s="233">
        <f t="shared" si="29"/>
        <v>6.4670100797995531E-4</v>
      </c>
      <c r="S191" s="233">
        <f t="shared" si="29"/>
        <v>6.4670100797957486E-4</v>
      </c>
      <c r="T191" s="233">
        <f t="shared" si="29"/>
        <v>6.4670100797956933E-4</v>
      </c>
      <c r="U191" s="233">
        <f t="shared" si="29"/>
        <v>6.4670100797867324E-4</v>
      </c>
      <c r="V191" s="233">
        <f t="shared" si="29"/>
        <v>6.467010079785556E-4</v>
      </c>
      <c r="W191" s="233">
        <f t="shared" si="29"/>
        <v>6.4670100797889322E-4</v>
      </c>
      <c r="X191" s="233">
        <f t="shared" si="29"/>
        <v>6.4670100797869731E-4</v>
      </c>
      <c r="Y191" s="233">
        <f t="shared" si="29"/>
        <v>6.4670100797943955E-4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3.3356601929133462E-3</v>
      </c>
      <c r="C192" s="300">
        <f t="shared" si="30"/>
        <v>3.3210575222664862E-3</v>
      </c>
      <c r="D192" s="300">
        <f t="shared" si="30"/>
        <v>3.341053912033435E-3</v>
      </c>
      <c r="E192" s="300">
        <f t="shared" si="30"/>
        <v>3.3358322018487781E-3</v>
      </c>
      <c r="F192" s="300">
        <f t="shared" si="30"/>
        <v>3.3521140463659512E-3</v>
      </c>
      <c r="G192" s="300">
        <f t="shared" si="30"/>
        <v>3.3530856325694244E-3</v>
      </c>
      <c r="H192" s="300">
        <f t="shared" si="30"/>
        <v>3.333983743635379E-3</v>
      </c>
      <c r="I192" s="300">
        <f t="shared" si="30"/>
        <v>2.2531084293215689E-3</v>
      </c>
      <c r="J192" s="300">
        <f t="shared" si="30"/>
        <v>2.422588206291266E-3</v>
      </c>
      <c r="K192" s="300">
        <f t="shared" si="30"/>
        <v>2.2537225720385967E-3</v>
      </c>
      <c r="L192" s="300">
        <f t="shared" si="30"/>
        <v>2.2316660692879389E-3</v>
      </c>
      <c r="M192" s="300">
        <f t="shared" si="30"/>
        <v>2.2643512790437043E-3</v>
      </c>
      <c r="N192" s="300">
        <f t="shared" si="30"/>
        <v>2.2822822026807394E-3</v>
      </c>
      <c r="O192" s="300">
        <f t="shared" si="30"/>
        <v>2.344975699063211E-3</v>
      </c>
      <c r="P192" s="300">
        <f t="shared" si="30"/>
        <v>2.2878687617231379E-3</v>
      </c>
      <c r="Q192" s="300">
        <f t="shared" si="30"/>
        <v>2.2540299277712386E-3</v>
      </c>
      <c r="R192" s="300">
        <f t="shared" si="30"/>
        <v>2.2595093727868555E-3</v>
      </c>
      <c r="S192" s="300">
        <f t="shared" si="30"/>
        <v>2.3741825897223684E-3</v>
      </c>
      <c r="T192" s="300">
        <f t="shared" si="30"/>
        <v>2.365018955945041E-3</v>
      </c>
      <c r="U192" s="300">
        <f t="shared" si="30"/>
        <v>2.3230573108108045E-3</v>
      </c>
      <c r="V192" s="300">
        <f t="shared" si="30"/>
        <v>2.3183560801059984E-3</v>
      </c>
      <c r="W192" s="300">
        <f t="shared" si="30"/>
        <v>2.3570967298956577E-3</v>
      </c>
      <c r="X192" s="300">
        <f t="shared" si="30"/>
        <v>2.3391196375465838E-3</v>
      </c>
      <c r="Y192" s="300">
        <f t="shared" si="30"/>
        <v>2.4096501024079586E-3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0.28278394662597761</v>
      </c>
      <c r="C193" s="301">
        <f t="shared" si="31"/>
        <v>0.28121965835096518</v>
      </c>
      <c r="D193" s="301">
        <f t="shared" si="31"/>
        <v>0.2835575908501673</v>
      </c>
      <c r="E193" s="301">
        <f t="shared" si="31"/>
        <v>0.28343150356419961</v>
      </c>
      <c r="F193" s="301">
        <f t="shared" si="31"/>
        <v>0.28509428046808993</v>
      </c>
      <c r="G193" s="301">
        <f t="shared" si="31"/>
        <v>0.28496637840575678</v>
      </c>
      <c r="H193" s="301">
        <f t="shared" si="31"/>
        <v>0.2824395210076871</v>
      </c>
      <c r="I193" s="301">
        <f t="shared" si="31"/>
        <v>0.19460547248954438</v>
      </c>
      <c r="J193" s="301">
        <f t="shared" si="31"/>
        <v>0.2090567215081772</v>
      </c>
      <c r="K193" s="301">
        <f t="shared" si="31"/>
        <v>0.19460925091895728</v>
      </c>
      <c r="L193" s="301">
        <f t="shared" si="31"/>
        <v>0.19275181747246312</v>
      </c>
      <c r="M193" s="301">
        <f t="shared" si="31"/>
        <v>0.19556849498462381</v>
      </c>
      <c r="N193" s="301">
        <f t="shared" si="31"/>
        <v>0.19705115711403715</v>
      </c>
      <c r="O193" s="301">
        <f t="shared" si="31"/>
        <v>0.20237127969228136</v>
      </c>
      <c r="P193" s="301">
        <f t="shared" si="31"/>
        <v>0.19744824152820514</v>
      </c>
      <c r="Q193" s="301">
        <f t="shared" si="31"/>
        <v>0.19461422023953015</v>
      </c>
      <c r="R193" s="301">
        <f t="shared" si="31"/>
        <v>0.19510860896550092</v>
      </c>
      <c r="S193" s="301">
        <f t="shared" si="31"/>
        <v>0.2048742715017946</v>
      </c>
      <c r="T193" s="301">
        <f t="shared" si="31"/>
        <v>0.20411972914993279</v>
      </c>
      <c r="U193" s="301">
        <f t="shared" si="31"/>
        <v>0.20042193488964494</v>
      </c>
      <c r="V193" s="301">
        <f t="shared" si="31"/>
        <v>0.20003002124847316</v>
      </c>
      <c r="W193" s="301">
        <f t="shared" si="31"/>
        <v>0.20332374351448695</v>
      </c>
      <c r="X193" s="301">
        <f t="shared" si="31"/>
        <v>0.2017832172128923</v>
      </c>
      <c r="Y193" s="301">
        <f t="shared" si="31"/>
        <v>0.20780238059028222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2.7360634553843105E-2</v>
      </c>
      <c r="C194" s="302">
        <f t="shared" si="32"/>
        <v>4.215022774744899E-2</v>
      </c>
      <c r="D194" s="302">
        <f t="shared" si="32"/>
        <v>2.2515053395036635E-2</v>
      </c>
      <c r="E194" s="302">
        <f t="shared" si="32"/>
        <v>2.2187475366033153E-2</v>
      </c>
      <c r="F194" s="302">
        <f t="shared" si="32"/>
        <v>1.4980894083676491E-2</v>
      </c>
      <c r="G194" s="302">
        <f t="shared" si="32"/>
        <v>1.6740464414522729E-2</v>
      </c>
      <c r="H194" s="302">
        <f t="shared" si="32"/>
        <v>3.4701021400429258E-2</v>
      </c>
      <c r="I194" s="302">
        <f t="shared" si="32"/>
        <v>3.4357953767908012E-2</v>
      </c>
      <c r="J194" s="302">
        <f t="shared" si="32"/>
        <v>3.7499494778642666E-2</v>
      </c>
      <c r="K194" s="302">
        <f t="shared" si="32"/>
        <v>3.2164965488043526E-2</v>
      </c>
      <c r="L194" s="302">
        <f t="shared" si="32"/>
        <v>3.3778388022231313E-2</v>
      </c>
      <c r="M194" s="302">
        <f t="shared" si="32"/>
        <v>3.566558516752058E-2</v>
      </c>
      <c r="N194" s="302">
        <f t="shared" si="32"/>
        <v>3.4506715868922566E-2</v>
      </c>
      <c r="O194" s="302">
        <f t="shared" si="32"/>
        <v>3.0768610573742094E-2</v>
      </c>
      <c r="P194" s="302">
        <f t="shared" si="32"/>
        <v>2.7383390712932467E-2</v>
      </c>
      <c r="Q194" s="302">
        <f t="shared" si="32"/>
        <v>3.382381663685214E-2</v>
      </c>
      <c r="R194" s="302">
        <f t="shared" si="32"/>
        <v>3.4626316288171546E-2</v>
      </c>
      <c r="S194" s="302">
        <f t="shared" si="32"/>
        <v>3.4352926678003472E-2</v>
      </c>
      <c r="T194" s="302">
        <f t="shared" si="32"/>
        <v>3.7467952433077184E-2</v>
      </c>
      <c r="U194" s="302">
        <f t="shared" si="32"/>
        <v>2.6097730244815317E-2</v>
      </c>
      <c r="V194" s="302">
        <f t="shared" si="32"/>
        <v>2.4905723606865823E-2</v>
      </c>
      <c r="W194" s="302">
        <f t="shared" si="32"/>
        <v>2.4788340778222142E-2</v>
      </c>
      <c r="X194" s="302">
        <f t="shared" si="32"/>
        <v>2.5966964328396416E-2</v>
      </c>
      <c r="Y194" s="302">
        <f t="shared" si="32"/>
        <v>2.3682450856500916E-2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0.25542331207213448</v>
      </c>
      <c r="C195" s="302">
        <f t="shared" si="33"/>
        <v>0.23906943060351624</v>
      </c>
      <c r="D195" s="302">
        <f t="shared" si="33"/>
        <v>0.26104253745513062</v>
      </c>
      <c r="E195" s="302">
        <f t="shared" si="33"/>
        <v>0.2612440281981665</v>
      </c>
      <c r="F195" s="302">
        <f t="shared" si="33"/>
        <v>0.27011338638441346</v>
      </c>
      <c r="G195" s="302">
        <f t="shared" si="33"/>
        <v>0.26822591399123402</v>
      </c>
      <c r="H195" s="302">
        <f t="shared" si="33"/>
        <v>0.24773849960725794</v>
      </c>
      <c r="I195" s="302">
        <f t="shared" si="33"/>
        <v>0.16024751872163631</v>
      </c>
      <c r="J195" s="302">
        <f t="shared" si="33"/>
        <v>0.17155722672953458</v>
      </c>
      <c r="K195" s="302">
        <f t="shared" si="33"/>
        <v>0.16244428543091377</v>
      </c>
      <c r="L195" s="302">
        <f t="shared" si="33"/>
        <v>0.1589734294502318</v>
      </c>
      <c r="M195" s="302">
        <f t="shared" si="33"/>
        <v>0.1599029098171032</v>
      </c>
      <c r="N195" s="302">
        <f t="shared" si="33"/>
        <v>0.16254444124511461</v>
      </c>
      <c r="O195" s="302">
        <f t="shared" si="33"/>
        <v>0.17160266911853927</v>
      </c>
      <c r="P195" s="302">
        <f t="shared" si="33"/>
        <v>0.17006485081527264</v>
      </c>
      <c r="Q195" s="302">
        <f t="shared" si="33"/>
        <v>0.16079040360267802</v>
      </c>
      <c r="R195" s="302">
        <f t="shared" si="33"/>
        <v>0.16048229267732939</v>
      </c>
      <c r="S195" s="302">
        <f t="shared" si="33"/>
        <v>0.17052134482379117</v>
      </c>
      <c r="T195" s="302">
        <f t="shared" si="33"/>
        <v>0.1666517767168556</v>
      </c>
      <c r="U195" s="302">
        <f t="shared" si="33"/>
        <v>0.17432420464482962</v>
      </c>
      <c r="V195" s="302">
        <f t="shared" si="33"/>
        <v>0.17512429764160733</v>
      </c>
      <c r="W195" s="302">
        <f t="shared" si="33"/>
        <v>0.17853540273626484</v>
      </c>
      <c r="X195" s="302">
        <f t="shared" si="33"/>
        <v>0.1758162528844959</v>
      </c>
      <c r="Y195" s="302">
        <f t="shared" si="33"/>
        <v>0.1841199297337813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0.54235987561530086</v>
      </c>
      <c r="C196" s="301">
        <f t="shared" si="34"/>
        <v>0.53935967986732791</v>
      </c>
      <c r="D196" s="301">
        <f t="shared" si="34"/>
        <v>0.54384367124871025</v>
      </c>
      <c r="E196" s="301">
        <f t="shared" si="34"/>
        <v>0.54360184463319716</v>
      </c>
      <c r="F196" s="301">
        <f t="shared" si="34"/>
        <v>0.54679093469835094</v>
      </c>
      <c r="G196" s="301">
        <f t="shared" si="34"/>
        <v>0.54654562746841218</v>
      </c>
      <c r="H196" s="301">
        <f t="shared" si="34"/>
        <v>0.54169929131508288</v>
      </c>
      <c r="I196" s="301">
        <f t="shared" si="34"/>
        <v>0.37323971573636078</v>
      </c>
      <c r="J196" s="301">
        <f t="shared" si="34"/>
        <v>0.40095620287697653</v>
      </c>
      <c r="K196" s="301">
        <f t="shared" si="34"/>
        <v>0.37324696250029782</v>
      </c>
      <c r="L196" s="301">
        <f t="shared" si="34"/>
        <v>0.36968453477049229</v>
      </c>
      <c r="M196" s="301">
        <f t="shared" si="34"/>
        <v>0.37508672567761764</v>
      </c>
      <c r="N196" s="301">
        <f t="shared" si="34"/>
        <v>0.3779303681745933</v>
      </c>
      <c r="O196" s="301">
        <f t="shared" si="34"/>
        <v>0.38813399201612298</v>
      </c>
      <c r="P196" s="301">
        <f t="shared" si="34"/>
        <v>0.37869194837052222</v>
      </c>
      <c r="Q196" s="301">
        <f t="shared" si="34"/>
        <v>0.3732564933103738</v>
      </c>
      <c r="R196" s="301">
        <f t="shared" si="34"/>
        <v>0.37420469638598125</v>
      </c>
      <c r="S196" s="301">
        <f t="shared" si="34"/>
        <v>0.39293455563605606</v>
      </c>
      <c r="T196" s="301">
        <f t="shared" si="34"/>
        <v>0.39148739606075122</v>
      </c>
      <c r="U196" s="301">
        <f t="shared" si="34"/>
        <v>0.38439528471924944</v>
      </c>
      <c r="V196" s="301">
        <f t="shared" si="34"/>
        <v>0.38364362170508637</v>
      </c>
      <c r="W196" s="301">
        <f t="shared" si="34"/>
        <v>0.38996075115964252</v>
      </c>
      <c r="X196" s="301">
        <f t="shared" si="34"/>
        <v>0.38700612921846095</v>
      </c>
      <c r="Y196" s="301">
        <f t="shared" si="34"/>
        <v>0.39855046453034904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5.2475787718618855E-2</v>
      </c>
      <c r="C197" s="302">
        <f t="shared" si="35"/>
        <v>8.0841195375561559E-2</v>
      </c>
      <c r="D197" s="302">
        <f t="shared" si="35"/>
        <v>4.3182301203805847E-2</v>
      </c>
      <c r="E197" s="302">
        <f t="shared" si="35"/>
        <v>4.255402940413535E-2</v>
      </c>
      <c r="F197" s="302">
        <f t="shared" si="35"/>
        <v>2.8732309414209071E-2</v>
      </c>
      <c r="G197" s="302">
        <f t="shared" si="35"/>
        <v>3.2107042517557298E-2</v>
      </c>
      <c r="H197" s="302">
        <f t="shared" si="35"/>
        <v>6.655413744314638E-2</v>
      </c>
      <c r="I197" s="302">
        <f t="shared" si="35"/>
        <v>6.5896157664867325E-2</v>
      </c>
      <c r="J197" s="302">
        <f t="shared" si="35"/>
        <v>7.1921414091732278E-2</v>
      </c>
      <c r="K197" s="302">
        <f t="shared" si="35"/>
        <v>6.1690159181274989E-2</v>
      </c>
      <c r="L197" s="302">
        <f t="shared" si="35"/>
        <v>6.4784591009522954E-2</v>
      </c>
      <c r="M197" s="302">
        <f t="shared" si="35"/>
        <v>6.840410343656475E-2</v>
      </c>
      <c r="N197" s="302">
        <f t="shared" si="35"/>
        <v>6.6181472993283891E-2</v>
      </c>
      <c r="O197" s="302">
        <f t="shared" si="35"/>
        <v>5.9012047899954574E-2</v>
      </c>
      <c r="P197" s="302">
        <f t="shared" si="35"/>
        <v>5.2519432443718872E-2</v>
      </c>
      <c r="Q197" s="302">
        <f t="shared" si="35"/>
        <v>6.4871719922140192E-2</v>
      </c>
      <c r="R197" s="302">
        <f t="shared" si="35"/>
        <v>6.6410858251115396E-2</v>
      </c>
      <c r="S197" s="302">
        <f t="shared" si="35"/>
        <v>6.5886516057244715E-2</v>
      </c>
      <c r="T197" s="302">
        <f t="shared" si="35"/>
        <v>7.18609180741131E-2</v>
      </c>
      <c r="U197" s="302">
        <f t="shared" si="35"/>
        <v>5.0053625385393159E-2</v>
      </c>
      <c r="V197" s="302">
        <f t="shared" si="35"/>
        <v>4.7767439837717876E-2</v>
      </c>
      <c r="W197" s="302">
        <f t="shared" si="35"/>
        <v>4.754230776391323E-2</v>
      </c>
      <c r="X197" s="302">
        <f t="shared" si="35"/>
        <v>4.9802825483171442E-2</v>
      </c>
      <c r="Y197" s="302">
        <f t="shared" si="35"/>
        <v>4.5421288068328326E-2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0.48988408789668203</v>
      </c>
      <c r="C198" s="302">
        <f t="shared" si="36"/>
        <v>0.45851848449176658</v>
      </c>
      <c r="D198" s="302">
        <f t="shared" si="36"/>
        <v>0.50066137004490452</v>
      </c>
      <c r="E198" s="302">
        <f t="shared" si="36"/>
        <v>0.50104781522906172</v>
      </c>
      <c r="F198" s="302">
        <f t="shared" si="36"/>
        <v>0.51805862528414159</v>
      </c>
      <c r="G198" s="302">
        <f t="shared" si="36"/>
        <v>0.51443858495085493</v>
      </c>
      <c r="H198" s="302">
        <f t="shared" si="36"/>
        <v>0.47514515387193634</v>
      </c>
      <c r="I198" s="302">
        <f t="shared" si="36"/>
        <v>0.30734355807149338</v>
      </c>
      <c r="J198" s="302">
        <f t="shared" si="36"/>
        <v>0.32903478878524428</v>
      </c>
      <c r="K198" s="302">
        <f t="shared" si="36"/>
        <v>0.3115568033190228</v>
      </c>
      <c r="L198" s="302">
        <f t="shared" si="36"/>
        <v>0.30489994376096924</v>
      </c>
      <c r="M198" s="302">
        <f t="shared" si="36"/>
        <v>0.30668262224105286</v>
      </c>
      <c r="N198" s="302">
        <f t="shared" si="36"/>
        <v>0.31174889518130944</v>
      </c>
      <c r="O198" s="302">
        <f t="shared" si="36"/>
        <v>0.32912194411616841</v>
      </c>
      <c r="P198" s="302">
        <f t="shared" si="36"/>
        <v>0.32617251592680319</v>
      </c>
      <c r="Q198" s="302">
        <f t="shared" si="36"/>
        <v>0.30838477338823356</v>
      </c>
      <c r="R198" s="302">
        <f t="shared" si="36"/>
        <v>0.30779383813486577</v>
      </c>
      <c r="S198" s="302">
        <f t="shared" si="36"/>
        <v>0.32704803957881112</v>
      </c>
      <c r="T198" s="302">
        <f t="shared" si="36"/>
        <v>0.31962647798663812</v>
      </c>
      <c r="U198" s="302">
        <f t="shared" si="36"/>
        <v>0.33434165933385634</v>
      </c>
      <c r="V198" s="302">
        <f t="shared" si="36"/>
        <v>0.33587618186736856</v>
      </c>
      <c r="W198" s="302">
        <f t="shared" si="36"/>
        <v>0.34241844339572924</v>
      </c>
      <c r="X198" s="302">
        <f t="shared" si="36"/>
        <v>0.33720330373528962</v>
      </c>
      <c r="Y198" s="302">
        <f t="shared" si="36"/>
        <v>0.35312917646202091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0.14430274124814377</v>
      </c>
      <c r="C199" s="301">
        <f t="shared" si="37"/>
        <v>0.14888182794182331</v>
      </c>
      <c r="D199" s="301">
        <f t="shared" si="37"/>
        <v>0.1420399076714467</v>
      </c>
      <c r="E199" s="301">
        <f t="shared" si="37"/>
        <v>0.14241304328311619</v>
      </c>
      <c r="F199" s="301">
        <f t="shared" si="37"/>
        <v>0.13754489446956905</v>
      </c>
      <c r="G199" s="301">
        <f t="shared" si="37"/>
        <v>0.13791713217556453</v>
      </c>
      <c r="H199" s="301">
        <f t="shared" si="37"/>
        <v>0.14530942761588878</v>
      </c>
      <c r="I199" s="301">
        <f t="shared" si="37"/>
        <v>0.40268392702725314</v>
      </c>
      <c r="J199" s="301">
        <f t="shared" si="37"/>
        <v>0.36034671109102512</v>
      </c>
      <c r="K199" s="301">
        <f t="shared" si="37"/>
        <v>0.40267228769118441</v>
      </c>
      <c r="L199" s="301">
        <f t="shared" si="37"/>
        <v>0.40811420537023824</v>
      </c>
      <c r="M199" s="301">
        <f t="shared" si="37"/>
        <v>0.3998626517411854</v>
      </c>
      <c r="N199" s="301">
        <f t="shared" si="37"/>
        <v>0.39551841619115791</v>
      </c>
      <c r="O199" s="301">
        <f t="shared" si="37"/>
        <v>0.37993197627503783</v>
      </c>
      <c r="P199" s="301">
        <f t="shared" si="37"/>
        <v>0.39435416502202508</v>
      </c>
      <c r="Q199" s="301">
        <f t="shared" si="37"/>
        <v>0.40265748020480197</v>
      </c>
      <c r="R199" s="301">
        <f t="shared" si="37"/>
        <v>0.40120940895820417</v>
      </c>
      <c r="S199" s="301">
        <f t="shared" si="37"/>
        <v>0.37259921395491619</v>
      </c>
      <c r="T199" s="301">
        <f t="shared" si="37"/>
        <v>0.37481007951586048</v>
      </c>
      <c r="U199" s="301">
        <f t="shared" si="37"/>
        <v>0.38564194676282182</v>
      </c>
      <c r="V199" s="301">
        <f t="shared" si="37"/>
        <v>0.38679022464886648</v>
      </c>
      <c r="W199" s="301">
        <f t="shared" si="37"/>
        <v>0.37714063227849254</v>
      </c>
      <c r="X199" s="301">
        <f t="shared" si="37"/>
        <v>0.38165375761362597</v>
      </c>
      <c r="Y199" s="301">
        <f t="shared" si="37"/>
        <v>0.3640197284594559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1.8831466656738954E-3</v>
      </c>
      <c r="C200" s="302">
        <f t="shared" si="38"/>
        <v>2.3436969012075918E-3</v>
      </c>
      <c r="D200" s="302">
        <f t="shared" si="38"/>
        <v>2.2389763664334332E-3</v>
      </c>
      <c r="E200" s="302">
        <f t="shared" si="38"/>
        <v>2.2671330624559867E-3</v>
      </c>
      <c r="F200" s="302">
        <f t="shared" si="38"/>
        <v>1.5329430746193022E-3</v>
      </c>
      <c r="G200" s="302">
        <f t="shared" si="38"/>
        <v>1.5950087266670926E-3</v>
      </c>
      <c r="H200" s="302">
        <f t="shared" si="38"/>
        <v>2.9023247561333928E-3</v>
      </c>
      <c r="I200" s="302">
        <f t="shared" si="38"/>
        <v>4.167430315935609E-3</v>
      </c>
      <c r="J200" s="302">
        <f t="shared" si="38"/>
        <v>4.5137379769204242E-3</v>
      </c>
      <c r="K200" s="302">
        <f t="shared" si="38"/>
        <v>3.8249588071541918E-3</v>
      </c>
      <c r="L200" s="302">
        <f t="shared" si="38"/>
        <v>3.9817371295823006E-3</v>
      </c>
      <c r="M200" s="302">
        <f t="shared" si="38"/>
        <v>4.285602732334865E-3</v>
      </c>
      <c r="N200" s="302">
        <f t="shared" si="38"/>
        <v>4.4353498691093096E-3</v>
      </c>
      <c r="O200" s="302">
        <f t="shared" si="38"/>
        <v>3.7860262866797685E-3</v>
      </c>
      <c r="P200" s="302">
        <f t="shared" si="38"/>
        <v>3.6001572216852532E-3</v>
      </c>
      <c r="Q200" s="302">
        <f t="shared" si="38"/>
        <v>5.0664410150102141E-3</v>
      </c>
      <c r="R200" s="302">
        <f t="shared" si="38"/>
        <v>5.0420808638839297E-3</v>
      </c>
      <c r="S200" s="302">
        <f t="shared" si="38"/>
        <v>4.7089570199671492E-3</v>
      </c>
      <c r="T200" s="302">
        <f t="shared" si="38"/>
        <v>5.3402804592762622E-3</v>
      </c>
      <c r="U200" s="302">
        <f t="shared" si="38"/>
        <v>3.8142075581474961E-3</v>
      </c>
      <c r="V200" s="302">
        <f t="shared" si="38"/>
        <v>3.2795696294651198E-3</v>
      </c>
      <c r="W200" s="302">
        <f t="shared" si="38"/>
        <v>3.5061306328505546E-3</v>
      </c>
      <c r="X200" s="302">
        <f t="shared" si="38"/>
        <v>3.9046722421784393E-3</v>
      </c>
      <c r="Y200" s="302">
        <f t="shared" si="38"/>
        <v>3.5350339398737829E-3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0.10886510815513707</v>
      </c>
      <c r="C201" s="302">
        <f t="shared" si="39"/>
        <v>0.11344419484887876</v>
      </c>
      <c r="D201" s="302">
        <f t="shared" si="39"/>
        <v>0.10660227457846896</v>
      </c>
      <c r="E201" s="302">
        <f t="shared" si="39"/>
        <v>0.10697541019014402</v>
      </c>
      <c r="F201" s="302">
        <f t="shared" si="39"/>
        <v>0.10210726137661502</v>
      </c>
      <c r="G201" s="302">
        <f t="shared" si="39"/>
        <v>0.1024794990825157</v>
      </c>
      <c r="H201" s="302">
        <f t="shared" si="39"/>
        <v>0.10987179452282875</v>
      </c>
      <c r="I201" s="302">
        <f t="shared" si="39"/>
        <v>0.3672462939344347</v>
      </c>
      <c r="J201" s="302">
        <f t="shared" si="39"/>
        <v>0.3249090779981938</v>
      </c>
      <c r="K201" s="302">
        <f t="shared" si="39"/>
        <v>0.36723465459836363</v>
      </c>
      <c r="L201" s="302">
        <f t="shared" si="39"/>
        <v>0.37267657227742196</v>
      </c>
      <c r="M201" s="302">
        <f t="shared" si="39"/>
        <v>0.36442501864835514</v>
      </c>
      <c r="N201" s="302">
        <f t="shared" si="39"/>
        <v>0.36008078309832542</v>
      </c>
      <c r="O201" s="302">
        <f t="shared" si="39"/>
        <v>0.34449434318225269</v>
      </c>
      <c r="P201" s="302">
        <f t="shared" si="39"/>
        <v>0.3589165319292007</v>
      </c>
      <c r="Q201" s="302">
        <f t="shared" si="39"/>
        <v>0.36721984711197986</v>
      </c>
      <c r="R201" s="302">
        <f t="shared" si="39"/>
        <v>0.3657717758653769</v>
      </c>
      <c r="S201" s="302">
        <f t="shared" si="39"/>
        <v>0.33716158086210979</v>
      </c>
      <c r="T201" s="302">
        <f t="shared" si="39"/>
        <v>0.33937244642305436</v>
      </c>
      <c r="U201" s="302">
        <f t="shared" si="39"/>
        <v>0.35020431367006477</v>
      </c>
      <c r="V201" s="302">
        <f t="shared" si="39"/>
        <v>0.35135259155611592</v>
      </c>
      <c r="W201" s="302">
        <f t="shared" si="39"/>
        <v>0.34170299918572355</v>
      </c>
      <c r="X201" s="302">
        <f t="shared" si="39"/>
        <v>0.34621612452086764</v>
      </c>
      <c r="Y201" s="302">
        <f t="shared" si="39"/>
        <v>0.32858209536665689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3.3554486427332803E-2</v>
      </c>
      <c r="C202" s="303">
        <f t="shared" si="40"/>
        <v>3.309393619173695E-2</v>
      </c>
      <c r="D202" s="303">
        <f t="shared" si="40"/>
        <v>3.319865672654429E-2</v>
      </c>
      <c r="E202" s="303">
        <f t="shared" si="40"/>
        <v>3.3170500030516158E-2</v>
      </c>
      <c r="F202" s="303">
        <f t="shared" si="40"/>
        <v>3.3904690018334738E-2</v>
      </c>
      <c r="G202" s="303">
        <f t="shared" si="40"/>
        <v>3.3842624366381725E-2</v>
      </c>
      <c r="H202" s="303">
        <f t="shared" si="40"/>
        <v>3.2535308336926652E-2</v>
      </c>
      <c r="I202" s="303">
        <f t="shared" si="40"/>
        <v>3.1270202776882888E-2</v>
      </c>
      <c r="J202" s="303">
        <f t="shared" si="40"/>
        <v>3.0923895115910902E-2</v>
      </c>
      <c r="K202" s="303">
        <f t="shared" si="40"/>
        <v>3.1612674285666581E-2</v>
      </c>
      <c r="L202" s="303">
        <f t="shared" si="40"/>
        <v>3.1455895963234018E-2</v>
      </c>
      <c r="M202" s="303">
        <f t="shared" si="40"/>
        <v>3.1152030360495398E-2</v>
      </c>
      <c r="N202" s="303">
        <f t="shared" si="40"/>
        <v>3.1002283223723157E-2</v>
      </c>
      <c r="O202" s="303">
        <f t="shared" si="40"/>
        <v>3.1651606806105397E-2</v>
      </c>
      <c r="P202" s="303">
        <f t="shared" si="40"/>
        <v>3.1837475871139109E-2</v>
      </c>
      <c r="Q202" s="303">
        <f t="shared" si="40"/>
        <v>3.0371192077811877E-2</v>
      </c>
      <c r="R202" s="303">
        <f t="shared" si="40"/>
        <v>3.0395552228943336E-2</v>
      </c>
      <c r="S202" s="303">
        <f t="shared" si="40"/>
        <v>3.0728676072839241E-2</v>
      </c>
      <c r="T202" s="303">
        <f t="shared" si="40"/>
        <v>3.0097352633529834E-2</v>
      </c>
      <c r="U202" s="303">
        <f t="shared" si="40"/>
        <v>3.162342553460952E-2</v>
      </c>
      <c r="V202" s="303">
        <f t="shared" si="40"/>
        <v>3.2158063463285466E-2</v>
      </c>
      <c r="W202" s="303">
        <f t="shared" si="40"/>
        <v>3.193150245991852E-2</v>
      </c>
      <c r="X202" s="303">
        <f t="shared" si="40"/>
        <v>3.1532960850579883E-2</v>
      </c>
      <c r="Y202" s="303">
        <f t="shared" si="40"/>
        <v>3.1902599152925197E-2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0.99999999999999978</v>
      </c>
      <c r="C204" s="232">
        <f t="shared" si="41"/>
        <v>1.0000000000000004</v>
      </c>
      <c r="D204" s="232">
        <f t="shared" si="41"/>
        <v>0.99999999999999978</v>
      </c>
      <c r="E204" s="232">
        <f t="shared" si="41"/>
        <v>0.99999999999999989</v>
      </c>
      <c r="F204" s="232">
        <f t="shared" si="41"/>
        <v>1</v>
      </c>
      <c r="G204" s="232">
        <f t="shared" si="41"/>
        <v>0.99999999999999989</v>
      </c>
      <c r="H204" s="232">
        <f t="shared" si="41"/>
        <v>1</v>
      </c>
      <c r="I204" s="232">
        <f t="shared" si="41"/>
        <v>1</v>
      </c>
      <c r="J204" s="232">
        <f t="shared" si="41"/>
        <v>1</v>
      </c>
      <c r="K204" s="232">
        <f t="shared" si="41"/>
        <v>1.0000000000000002</v>
      </c>
      <c r="L204" s="232">
        <f t="shared" si="41"/>
        <v>0.99999999999999967</v>
      </c>
      <c r="M204" s="232">
        <f t="shared" si="41"/>
        <v>1.0000000000000002</v>
      </c>
      <c r="N204" s="232">
        <f t="shared" si="41"/>
        <v>1.0000000000000002</v>
      </c>
      <c r="O204" s="232">
        <f t="shared" si="41"/>
        <v>0.99999999999999978</v>
      </c>
      <c r="P204" s="232">
        <f t="shared" si="41"/>
        <v>1</v>
      </c>
      <c r="Q204" s="232">
        <f t="shared" si="41"/>
        <v>1.0000000000000002</v>
      </c>
      <c r="R204" s="232">
        <f t="shared" si="41"/>
        <v>1</v>
      </c>
      <c r="S204" s="232">
        <f t="shared" si="41"/>
        <v>1</v>
      </c>
      <c r="T204" s="232">
        <f t="shared" si="41"/>
        <v>1.0000000000000002</v>
      </c>
      <c r="U204" s="232">
        <f t="shared" si="41"/>
        <v>0.99999999999999978</v>
      </c>
      <c r="V204" s="232">
        <f t="shared" si="41"/>
        <v>1</v>
      </c>
      <c r="W204" s="232">
        <f t="shared" si="41"/>
        <v>1.0000000000000002</v>
      </c>
      <c r="X204" s="232">
        <f t="shared" si="41"/>
        <v>0.99999999999999989</v>
      </c>
      <c r="Y204" s="232">
        <f t="shared" si="41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1.6672116134105455E-3</v>
      </c>
      <c r="C205" s="299">
        <f t="shared" si="42"/>
        <v>1.6672116134103698E-3</v>
      </c>
      <c r="D205" s="299">
        <f t="shared" si="42"/>
        <v>1.6672116134103742E-3</v>
      </c>
      <c r="E205" s="299">
        <f t="shared" si="42"/>
        <v>1.667211613410367E-3</v>
      </c>
      <c r="F205" s="299">
        <f t="shared" si="42"/>
        <v>1.6672116134102252E-3</v>
      </c>
      <c r="G205" s="299">
        <f t="shared" si="42"/>
        <v>1.6672116134105047E-3</v>
      </c>
      <c r="H205" s="299">
        <f t="shared" si="42"/>
        <v>1.6672116134107946E-3</v>
      </c>
      <c r="I205" s="299">
        <f t="shared" si="42"/>
        <v>1.6672116134100203E-3</v>
      </c>
      <c r="J205" s="299">
        <f t="shared" si="42"/>
        <v>1.6672116134100383E-3</v>
      </c>
      <c r="K205" s="299">
        <f t="shared" si="42"/>
        <v>1.6672116134099785E-3</v>
      </c>
      <c r="L205" s="299">
        <f t="shared" si="42"/>
        <v>1.6672116134099771E-3</v>
      </c>
      <c r="M205" s="299">
        <f t="shared" si="42"/>
        <v>1.667211613409993E-3</v>
      </c>
      <c r="N205" s="299">
        <f t="shared" si="42"/>
        <v>1.6672116134099962E-3</v>
      </c>
      <c r="O205" s="299">
        <f t="shared" si="42"/>
        <v>1.6672116134099513E-3</v>
      </c>
      <c r="P205" s="299">
        <f t="shared" si="42"/>
        <v>1.6672116134099917E-3</v>
      </c>
      <c r="Q205" s="299">
        <f t="shared" si="42"/>
        <v>1.6672116134099889E-3</v>
      </c>
      <c r="R205" s="299">
        <f t="shared" si="42"/>
        <v>1.667211613409996E-3</v>
      </c>
      <c r="S205" s="299">
        <f t="shared" si="42"/>
        <v>1.667211613409985E-3</v>
      </c>
      <c r="T205" s="299">
        <f t="shared" si="42"/>
        <v>1.6672116134099891E-3</v>
      </c>
      <c r="U205" s="299">
        <f t="shared" si="42"/>
        <v>1.6672116134099279E-3</v>
      </c>
      <c r="V205" s="299">
        <f t="shared" si="42"/>
        <v>1.6672116134099238E-3</v>
      </c>
      <c r="W205" s="299">
        <f t="shared" si="42"/>
        <v>1.6672116134099539E-3</v>
      </c>
      <c r="X205" s="299">
        <f t="shared" si="42"/>
        <v>1.667211613409942E-3</v>
      </c>
      <c r="Y205" s="299">
        <f t="shared" si="42"/>
        <v>1.6672116134099873E-3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8.3217347647164606E-4</v>
      </c>
      <c r="C206" s="233">
        <f t="shared" si="43"/>
        <v>8.3217347647155878E-4</v>
      </c>
      <c r="D206" s="233">
        <f t="shared" si="43"/>
        <v>8.3217347647156052E-4</v>
      </c>
      <c r="E206" s="233">
        <f t="shared" si="43"/>
        <v>8.3217347647155748E-4</v>
      </c>
      <c r="F206" s="233">
        <f t="shared" si="43"/>
        <v>8.3217347647148636E-4</v>
      </c>
      <c r="G206" s="233">
        <f t="shared" si="43"/>
        <v>8.3217347647162568E-4</v>
      </c>
      <c r="H206" s="233">
        <f t="shared" si="43"/>
        <v>8.3217347647177075E-4</v>
      </c>
      <c r="I206" s="233">
        <f t="shared" si="43"/>
        <v>8.321734764713839E-4</v>
      </c>
      <c r="J206" s="233">
        <f t="shared" si="43"/>
        <v>8.3217347647139312E-4</v>
      </c>
      <c r="K206" s="233">
        <f t="shared" si="43"/>
        <v>8.3217347647136341E-4</v>
      </c>
      <c r="L206" s="233">
        <f t="shared" si="43"/>
        <v>8.3217347647136254E-4</v>
      </c>
      <c r="M206" s="233">
        <f t="shared" si="43"/>
        <v>8.3217347647136992E-4</v>
      </c>
      <c r="N206" s="233">
        <f t="shared" si="43"/>
        <v>8.3217347647137187E-4</v>
      </c>
      <c r="O206" s="233">
        <f t="shared" si="43"/>
        <v>8.3217347647134975E-4</v>
      </c>
      <c r="P206" s="233">
        <f t="shared" si="43"/>
        <v>8.321734764713697E-4</v>
      </c>
      <c r="Q206" s="233">
        <f t="shared" si="43"/>
        <v>8.3217347647136818E-4</v>
      </c>
      <c r="R206" s="233">
        <f t="shared" si="43"/>
        <v>8.3217347647137198E-4</v>
      </c>
      <c r="S206" s="233">
        <f t="shared" si="43"/>
        <v>8.3217347647136656E-4</v>
      </c>
      <c r="T206" s="233">
        <f t="shared" si="43"/>
        <v>8.3217347647136818E-4</v>
      </c>
      <c r="U206" s="233">
        <f t="shared" si="43"/>
        <v>8.3217347647133772E-4</v>
      </c>
      <c r="V206" s="233">
        <f t="shared" si="43"/>
        <v>8.3217347647133587E-4</v>
      </c>
      <c r="W206" s="233">
        <f t="shared" si="43"/>
        <v>8.3217347647135094E-4</v>
      </c>
      <c r="X206" s="233">
        <f t="shared" si="43"/>
        <v>8.3217347647134498E-4</v>
      </c>
      <c r="Y206" s="233">
        <f t="shared" si="43"/>
        <v>8.3217347647136721E-4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2.1154361923769842E-2</v>
      </c>
      <c r="C207" s="233">
        <f t="shared" si="44"/>
        <v>2.1154361923767625E-2</v>
      </c>
      <c r="D207" s="233">
        <f t="shared" si="44"/>
        <v>2.1154361923767673E-2</v>
      </c>
      <c r="E207" s="233">
        <f t="shared" si="44"/>
        <v>2.1154361923767583E-2</v>
      </c>
      <c r="F207" s="233">
        <f t="shared" si="44"/>
        <v>2.1154361923765776E-2</v>
      </c>
      <c r="G207" s="233">
        <f t="shared" si="44"/>
        <v>2.1154361923769328E-2</v>
      </c>
      <c r="H207" s="233">
        <f t="shared" si="44"/>
        <v>2.1154361923773013E-2</v>
      </c>
      <c r="I207" s="233">
        <f t="shared" si="44"/>
        <v>2.1154361923763181E-2</v>
      </c>
      <c r="J207" s="233">
        <f t="shared" si="44"/>
        <v>2.1154361923763406E-2</v>
      </c>
      <c r="K207" s="233">
        <f t="shared" si="44"/>
        <v>2.115436192376265E-2</v>
      </c>
      <c r="L207" s="233">
        <f t="shared" si="44"/>
        <v>2.1154361923762629E-2</v>
      </c>
      <c r="M207" s="233">
        <f t="shared" si="44"/>
        <v>2.1154361923762834E-2</v>
      </c>
      <c r="N207" s="233">
        <f t="shared" si="44"/>
        <v>2.1154361923762872E-2</v>
      </c>
      <c r="O207" s="233">
        <f t="shared" si="44"/>
        <v>2.1154361923762306E-2</v>
      </c>
      <c r="P207" s="233">
        <f t="shared" si="44"/>
        <v>2.1154361923762816E-2</v>
      </c>
      <c r="Q207" s="233">
        <f t="shared" si="44"/>
        <v>2.1154361923762778E-2</v>
      </c>
      <c r="R207" s="233">
        <f t="shared" si="44"/>
        <v>2.1154361923762872E-2</v>
      </c>
      <c r="S207" s="233">
        <f t="shared" si="44"/>
        <v>2.1154361923762733E-2</v>
      </c>
      <c r="T207" s="233">
        <f t="shared" si="44"/>
        <v>2.1154361923762771E-2</v>
      </c>
      <c r="U207" s="233">
        <f t="shared" si="44"/>
        <v>2.1154361923762004E-2</v>
      </c>
      <c r="V207" s="233">
        <f t="shared" si="44"/>
        <v>2.1154361923761956E-2</v>
      </c>
      <c r="W207" s="233">
        <f t="shared" si="44"/>
        <v>2.1154361923762337E-2</v>
      </c>
      <c r="X207" s="233">
        <f t="shared" si="44"/>
        <v>2.1154361923762174E-2</v>
      </c>
      <c r="Y207" s="233">
        <f t="shared" si="44"/>
        <v>2.1154361923762754E-2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5.5573720447018194E-4</v>
      </c>
      <c r="C208" s="233">
        <f t="shared" si="45"/>
        <v>5.5573720447012372E-4</v>
      </c>
      <c r="D208" s="233">
        <f t="shared" si="45"/>
        <v>5.5573720447012469E-4</v>
      </c>
      <c r="E208" s="233">
        <f t="shared" si="45"/>
        <v>5.5573720447012252E-4</v>
      </c>
      <c r="F208" s="233">
        <f t="shared" si="45"/>
        <v>5.5573720447007504E-4</v>
      </c>
      <c r="G208" s="233">
        <f t="shared" si="45"/>
        <v>5.5573720447016806E-4</v>
      </c>
      <c r="H208" s="233">
        <f t="shared" si="45"/>
        <v>5.5573720447026553E-4</v>
      </c>
      <c r="I208" s="233">
        <f t="shared" si="45"/>
        <v>5.5573720447000684E-4</v>
      </c>
      <c r="J208" s="233">
        <f t="shared" si="45"/>
        <v>5.5573720447001302E-4</v>
      </c>
      <c r="K208" s="233">
        <f t="shared" si="45"/>
        <v>5.5573720446999285E-4</v>
      </c>
      <c r="L208" s="233">
        <f t="shared" si="45"/>
        <v>5.557372044699922E-4</v>
      </c>
      <c r="M208" s="233">
        <f t="shared" si="45"/>
        <v>5.5573720446999752E-4</v>
      </c>
      <c r="N208" s="233">
        <f t="shared" si="45"/>
        <v>5.557372044699986E-4</v>
      </c>
      <c r="O208" s="233">
        <f t="shared" si="45"/>
        <v>5.5573720446998396E-4</v>
      </c>
      <c r="P208" s="233">
        <f t="shared" si="45"/>
        <v>5.5573720446999719E-4</v>
      </c>
      <c r="Q208" s="233">
        <f t="shared" si="45"/>
        <v>5.5573720446999621E-4</v>
      </c>
      <c r="R208" s="233">
        <f t="shared" si="45"/>
        <v>5.557372044699986E-4</v>
      </c>
      <c r="S208" s="233">
        <f t="shared" si="45"/>
        <v>5.5573720446999535E-4</v>
      </c>
      <c r="T208" s="233">
        <f t="shared" si="45"/>
        <v>5.5573720446999632E-4</v>
      </c>
      <c r="U208" s="233">
        <f t="shared" si="45"/>
        <v>5.5573720446997637E-4</v>
      </c>
      <c r="V208" s="233">
        <f t="shared" si="45"/>
        <v>5.5573720446997475E-4</v>
      </c>
      <c r="W208" s="233">
        <f t="shared" si="45"/>
        <v>5.5573720446998461E-4</v>
      </c>
      <c r="X208" s="233">
        <f t="shared" si="45"/>
        <v>5.5573720446998082E-4</v>
      </c>
      <c r="Y208" s="233">
        <f t="shared" si="45"/>
        <v>5.5573720446999567E-4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2.846284904503762E-3</v>
      </c>
      <c r="C209" s="300">
        <f t="shared" si="46"/>
        <v>2.8369394190703857E-3</v>
      </c>
      <c r="D209" s="300">
        <f t="shared" si="46"/>
        <v>2.8491508296875933E-3</v>
      </c>
      <c r="E209" s="300">
        <f t="shared" si="46"/>
        <v>2.8454185849642612E-3</v>
      </c>
      <c r="F209" s="300">
        <f t="shared" si="46"/>
        <v>2.8545995396794914E-3</v>
      </c>
      <c r="G209" s="300">
        <f t="shared" si="46"/>
        <v>2.8548477915143829E-3</v>
      </c>
      <c r="H209" s="300">
        <f t="shared" si="46"/>
        <v>2.8452610274276313E-3</v>
      </c>
      <c r="I209" s="300">
        <f t="shared" si="46"/>
        <v>2.2805116073819345E-3</v>
      </c>
      <c r="J209" s="300">
        <f t="shared" si="46"/>
        <v>2.3758752023038368E-3</v>
      </c>
      <c r="K209" s="300">
        <f t="shared" si="46"/>
        <v>2.2817904599034826E-3</v>
      </c>
      <c r="L209" s="300">
        <f t="shared" si="46"/>
        <v>2.2675658303894009E-3</v>
      </c>
      <c r="M209" s="300">
        <f t="shared" si="46"/>
        <v>2.2861270316248596E-3</v>
      </c>
      <c r="N209" s="300">
        <f t="shared" si="46"/>
        <v>2.2983711510885466E-3</v>
      </c>
      <c r="O209" s="300">
        <f t="shared" si="46"/>
        <v>2.3336929663096192E-3</v>
      </c>
      <c r="P209" s="300">
        <f t="shared" si="46"/>
        <v>2.301992647898655E-3</v>
      </c>
      <c r="Q209" s="300">
        <f t="shared" si="46"/>
        <v>2.2818345428299476E-3</v>
      </c>
      <c r="R209" s="300">
        <f t="shared" si="46"/>
        <v>2.2828480971295766E-3</v>
      </c>
      <c r="S209" s="300">
        <f t="shared" si="46"/>
        <v>2.3499966146485456E-3</v>
      </c>
      <c r="T209" s="300">
        <f t="shared" si="46"/>
        <v>2.3449019770432496E-3</v>
      </c>
      <c r="U209" s="300">
        <f t="shared" si="46"/>
        <v>2.3224056152492782E-3</v>
      </c>
      <c r="V209" s="300">
        <f t="shared" si="46"/>
        <v>2.3196240133313141E-3</v>
      </c>
      <c r="W209" s="300">
        <f t="shared" si="46"/>
        <v>2.342861525303564E-3</v>
      </c>
      <c r="X209" s="300">
        <f t="shared" si="46"/>
        <v>2.3337086066641212E-3</v>
      </c>
      <c r="Y209" s="300">
        <f t="shared" si="46"/>
        <v>2.3710762085349915E-3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0.59764998012529491</v>
      </c>
      <c r="C210" s="301">
        <f t="shared" si="47"/>
        <v>0.59666946381575992</v>
      </c>
      <c r="D210" s="301">
        <f t="shared" si="47"/>
        <v>0.59820974277211436</v>
      </c>
      <c r="E210" s="301">
        <f t="shared" si="47"/>
        <v>0.59807914306687349</v>
      </c>
      <c r="F210" s="301">
        <f t="shared" si="47"/>
        <v>0.59926890370743968</v>
      </c>
      <c r="G210" s="301">
        <f t="shared" si="47"/>
        <v>0.59928499243822897</v>
      </c>
      <c r="H210" s="301">
        <f t="shared" si="47"/>
        <v>0.59750148243114043</v>
      </c>
      <c r="I210" s="301">
        <f t="shared" si="47"/>
        <v>0.49199964219095194</v>
      </c>
      <c r="J210" s="301">
        <f t="shared" si="47"/>
        <v>0.51264888767927497</v>
      </c>
      <c r="K210" s="301">
        <f t="shared" si="47"/>
        <v>0.49186055629267905</v>
      </c>
      <c r="L210" s="301">
        <f t="shared" si="47"/>
        <v>0.4893774328878982</v>
      </c>
      <c r="M210" s="301">
        <f t="shared" si="47"/>
        <v>0.49360264251719888</v>
      </c>
      <c r="N210" s="301">
        <f t="shared" si="47"/>
        <v>0.4954183590865176</v>
      </c>
      <c r="O210" s="301">
        <f t="shared" si="47"/>
        <v>0.50317431579084804</v>
      </c>
      <c r="P210" s="301">
        <f t="shared" si="47"/>
        <v>0.49599131074866848</v>
      </c>
      <c r="Q210" s="301">
        <f t="shared" si="47"/>
        <v>0.49191515072519182</v>
      </c>
      <c r="R210" s="301">
        <f t="shared" si="47"/>
        <v>0.4930733854607699</v>
      </c>
      <c r="S210" s="301">
        <f t="shared" si="47"/>
        <v>0.50670920220346671</v>
      </c>
      <c r="T210" s="301">
        <f t="shared" si="47"/>
        <v>0.50561617494962763</v>
      </c>
      <c r="U210" s="301">
        <f t="shared" si="47"/>
        <v>0.50024609172204815</v>
      </c>
      <c r="V210" s="301">
        <f t="shared" si="47"/>
        <v>0.49969782899771104</v>
      </c>
      <c r="W210" s="301">
        <f t="shared" si="47"/>
        <v>0.50412931735736821</v>
      </c>
      <c r="X210" s="301">
        <f t="shared" si="47"/>
        <v>0.50175121123121313</v>
      </c>
      <c r="Y210" s="301">
        <f t="shared" si="47"/>
        <v>0.51060725531310358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7.8420882578022183E-2</v>
      </c>
      <c r="C211" s="302">
        <f t="shared" si="48"/>
        <v>0.11295448839501472</v>
      </c>
      <c r="D211" s="302">
        <f t="shared" si="48"/>
        <v>6.6742196745741153E-2</v>
      </c>
      <c r="E211" s="302">
        <f t="shared" si="48"/>
        <v>6.7575786337510005E-2</v>
      </c>
      <c r="F211" s="302">
        <f t="shared" si="48"/>
        <v>4.9199106575674147E-2</v>
      </c>
      <c r="G211" s="302">
        <f t="shared" si="48"/>
        <v>5.1290757006031459E-2</v>
      </c>
      <c r="H211" s="302">
        <f t="shared" si="48"/>
        <v>8.9629169451791391E-2</v>
      </c>
      <c r="I211" s="302">
        <f t="shared" si="48"/>
        <v>0.10500699973612558</v>
      </c>
      <c r="J211" s="302">
        <f t="shared" si="48"/>
        <v>0.11362873268050513</v>
      </c>
      <c r="K211" s="302">
        <f t="shared" si="48"/>
        <v>9.8736597040625831E-2</v>
      </c>
      <c r="L211" s="302">
        <f t="shared" si="48"/>
        <v>0.10482179545165277</v>
      </c>
      <c r="M211" s="302">
        <f t="shared" si="48"/>
        <v>0.11018966365526053</v>
      </c>
      <c r="N211" s="302">
        <f t="shared" si="48"/>
        <v>0.10434109774197874</v>
      </c>
      <c r="O211" s="302">
        <f t="shared" si="48"/>
        <v>9.6848718158819805E-2</v>
      </c>
      <c r="P211" s="302">
        <f t="shared" si="48"/>
        <v>8.7336589997429034E-2</v>
      </c>
      <c r="Q211" s="302">
        <f t="shared" si="48"/>
        <v>0.103118493111098</v>
      </c>
      <c r="R211" s="302">
        <f t="shared" si="48"/>
        <v>0.10895303029797415</v>
      </c>
      <c r="S211" s="302">
        <f t="shared" si="48"/>
        <v>0.10531547154823825</v>
      </c>
      <c r="T211" s="302">
        <f t="shared" si="48"/>
        <v>0.11221283582070458</v>
      </c>
      <c r="U211" s="302">
        <f t="shared" si="48"/>
        <v>8.4227740158524911E-2</v>
      </c>
      <c r="V211" s="302">
        <f t="shared" si="48"/>
        <v>8.1493567699470568E-2</v>
      </c>
      <c r="W211" s="302">
        <f t="shared" si="48"/>
        <v>7.8906791474260024E-2</v>
      </c>
      <c r="X211" s="302">
        <f t="shared" si="48"/>
        <v>7.9609329118417047E-2</v>
      </c>
      <c r="Y211" s="302">
        <f t="shared" si="48"/>
        <v>7.8946698886081301E-2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0.51922909754727298</v>
      </c>
      <c r="C212" s="302">
        <f t="shared" si="49"/>
        <v>0.48371497542074521</v>
      </c>
      <c r="D212" s="302">
        <f t="shared" si="49"/>
        <v>0.53146754602637325</v>
      </c>
      <c r="E212" s="302">
        <f t="shared" si="49"/>
        <v>0.53050335672936344</v>
      </c>
      <c r="F212" s="302">
        <f t="shared" si="49"/>
        <v>0.55006979713176551</v>
      </c>
      <c r="G212" s="302">
        <f t="shared" si="49"/>
        <v>0.54799423543219761</v>
      </c>
      <c r="H212" s="302">
        <f t="shared" si="49"/>
        <v>0.50787231297934932</v>
      </c>
      <c r="I212" s="302">
        <f t="shared" si="49"/>
        <v>0.38699264245482667</v>
      </c>
      <c r="J212" s="302">
        <f t="shared" si="49"/>
        <v>0.39902015499876975</v>
      </c>
      <c r="K212" s="302">
        <f t="shared" si="49"/>
        <v>0.39312395925205307</v>
      </c>
      <c r="L212" s="302">
        <f t="shared" si="49"/>
        <v>0.38455563743624555</v>
      </c>
      <c r="M212" s="302">
        <f t="shared" si="49"/>
        <v>0.38341297886193842</v>
      </c>
      <c r="N212" s="302">
        <f t="shared" si="49"/>
        <v>0.39107726134453868</v>
      </c>
      <c r="O212" s="302">
        <f t="shared" si="49"/>
        <v>0.40632559763202847</v>
      </c>
      <c r="P212" s="302">
        <f t="shared" si="49"/>
        <v>0.40865472075123965</v>
      </c>
      <c r="Q212" s="302">
        <f t="shared" si="49"/>
        <v>0.38879665761409377</v>
      </c>
      <c r="R212" s="302">
        <f t="shared" si="49"/>
        <v>0.38412035516279575</v>
      </c>
      <c r="S212" s="302">
        <f t="shared" si="49"/>
        <v>0.40139373065522843</v>
      </c>
      <c r="T212" s="302">
        <f t="shared" si="49"/>
        <v>0.39340333912892311</v>
      </c>
      <c r="U212" s="302">
        <f t="shared" si="49"/>
        <v>0.41601835156352324</v>
      </c>
      <c r="V212" s="302">
        <f t="shared" si="49"/>
        <v>0.41820426129824029</v>
      </c>
      <c r="W212" s="302">
        <f t="shared" si="49"/>
        <v>0.42522252588310783</v>
      </c>
      <c r="X212" s="302">
        <f t="shared" si="49"/>
        <v>0.42214188211279613</v>
      </c>
      <c r="Y212" s="302">
        <f t="shared" si="49"/>
        <v>0.43166055642702228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0.30631793195378321</v>
      </c>
      <c r="C213" s="301">
        <f t="shared" si="50"/>
        <v>0.30495828943726594</v>
      </c>
      <c r="D213" s="301">
        <f t="shared" si="50"/>
        <v>0.30696887154508801</v>
      </c>
      <c r="E213" s="301">
        <f t="shared" si="50"/>
        <v>0.3069101068229001</v>
      </c>
      <c r="F213" s="301">
        <f t="shared" si="50"/>
        <v>0.308202397555702</v>
      </c>
      <c r="G213" s="301">
        <f t="shared" si="50"/>
        <v>0.30800164738198488</v>
      </c>
      <c r="H213" s="301">
        <f t="shared" si="50"/>
        <v>0.30598857161006882</v>
      </c>
      <c r="I213" s="301">
        <f t="shared" si="50"/>
        <v>0.25004970484252614</v>
      </c>
      <c r="J213" s="301">
        <f t="shared" si="50"/>
        <v>0.26027308759121115</v>
      </c>
      <c r="K213" s="301">
        <f t="shared" si="50"/>
        <v>0.25012660551669108</v>
      </c>
      <c r="L213" s="301">
        <f t="shared" si="50"/>
        <v>0.24862813832567324</v>
      </c>
      <c r="M213" s="301">
        <f t="shared" si="50"/>
        <v>0.25065510453227852</v>
      </c>
      <c r="N213" s="301">
        <f t="shared" si="50"/>
        <v>0.25191319164571552</v>
      </c>
      <c r="O213" s="301">
        <f t="shared" si="50"/>
        <v>0.25566739791631876</v>
      </c>
      <c r="P213" s="301">
        <f t="shared" si="50"/>
        <v>0.2522012278608417</v>
      </c>
      <c r="Q213" s="301">
        <f t="shared" si="50"/>
        <v>0.25010371652263003</v>
      </c>
      <c r="R213" s="301">
        <f t="shared" si="50"/>
        <v>0.25024211511563488</v>
      </c>
      <c r="S213" s="301">
        <f t="shared" si="50"/>
        <v>0.25743147537419653</v>
      </c>
      <c r="T213" s="301">
        <f t="shared" si="50"/>
        <v>0.25691895852132207</v>
      </c>
      <c r="U213" s="301">
        <f t="shared" si="50"/>
        <v>0.25435747313576951</v>
      </c>
      <c r="V213" s="301">
        <f t="shared" si="50"/>
        <v>0.25407020559676924</v>
      </c>
      <c r="W213" s="301">
        <f t="shared" si="50"/>
        <v>0.25655377825895198</v>
      </c>
      <c r="X213" s="301">
        <f t="shared" si="50"/>
        <v>0.25556438881265048</v>
      </c>
      <c r="Y213" s="301">
        <f t="shared" si="50"/>
        <v>0.25957517135881947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2.9637654801393614E-2</v>
      </c>
      <c r="C214" s="302">
        <f t="shared" si="51"/>
        <v>4.5708260327986097E-2</v>
      </c>
      <c r="D214" s="302">
        <f t="shared" si="51"/>
        <v>2.4373957024849367E-2</v>
      </c>
      <c r="E214" s="302">
        <f t="shared" si="51"/>
        <v>2.4025418307733304E-2</v>
      </c>
      <c r="F214" s="302">
        <f t="shared" si="51"/>
        <v>1.6195159953880295E-2</v>
      </c>
      <c r="G214" s="302">
        <f t="shared" si="51"/>
        <v>1.8093680547362195E-2</v>
      </c>
      <c r="H214" s="302">
        <f t="shared" si="51"/>
        <v>3.7594299600298441E-2</v>
      </c>
      <c r="I214" s="302">
        <f t="shared" si="51"/>
        <v>4.414673487211488E-2</v>
      </c>
      <c r="J214" s="302">
        <f t="shared" si="51"/>
        <v>4.6686417058186103E-2</v>
      </c>
      <c r="K214" s="302">
        <f t="shared" si="51"/>
        <v>4.1340859163145442E-2</v>
      </c>
      <c r="L214" s="302">
        <f t="shared" si="51"/>
        <v>4.3570316688761587E-2</v>
      </c>
      <c r="M214" s="302">
        <f t="shared" si="51"/>
        <v>4.5711662193200525E-2</v>
      </c>
      <c r="N214" s="302">
        <f t="shared" si="51"/>
        <v>4.4113909580959856E-2</v>
      </c>
      <c r="O214" s="302">
        <f t="shared" si="51"/>
        <v>3.8871773775659986E-2</v>
      </c>
      <c r="P214" s="302">
        <f t="shared" si="51"/>
        <v>3.4976886637950684E-2</v>
      </c>
      <c r="Q214" s="302">
        <f t="shared" si="51"/>
        <v>4.3467852644297124E-2</v>
      </c>
      <c r="R214" s="302">
        <f t="shared" si="51"/>
        <v>4.4410970241436871E-2</v>
      </c>
      <c r="S214" s="302">
        <f t="shared" si="51"/>
        <v>4.3165618275609399E-2</v>
      </c>
      <c r="T214" s="302">
        <f t="shared" si="51"/>
        <v>4.7159710416634144E-2</v>
      </c>
      <c r="U214" s="302">
        <f t="shared" si="51"/>
        <v>3.3120889304382915E-2</v>
      </c>
      <c r="V214" s="302">
        <f t="shared" si="51"/>
        <v>3.1634263086301649E-2</v>
      </c>
      <c r="W214" s="302">
        <f t="shared" si="51"/>
        <v>3.1277913604665745E-2</v>
      </c>
      <c r="X214" s="302">
        <f t="shared" si="51"/>
        <v>3.288792526736721E-2</v>
      </c>
      <c r="Y214" s="302">
        <f t="shared" si="51"/>
        <v>2.958279987847515E-2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0.27668027715238969</v>
      </c>
      <c r="C215" s="302">
        <f t="shared" si="52"/>
        <v>0.25925002910927986</v>
      </c>
      <c r="D215" s="302">
        <f t="shared" si="52"/>
        <v>0.2825949145202386</v>
      </c>
      <c r="E215" s="302">
        <f t="shared" si="52"/>
        <v>0.28288468851516685</v>
      </c>
      <c r="F215" s="302">
        <f t="shared" si="52"/>
        <v>0.29200723760182173</v>
      </c>
      <c r="G215" s="302">
        <f t="shared" si="52"/>
        <v>0.28990796683462267</v>
      </c>
      <c r="H215" s="302">
        <f t="shared" si="52"/>
        <v>0.26839427200977034</v>
      </c>
      <c r="I215" s="302">
        <f t="shared" si="52"/>
        <v>0.20590296997041127</v>
      </c>
      <c r="J215" s="302">
        <f t="shared" si="52"/>
        <v>0.21358667053302502</v>
      </c>
      <c r="K215" s="302">
        <f t="shared" si="52"/>
        <v>0.2087857463535456</v>
      </c>
      <c r="L215" s="302">
        <f t="shared" si="52"/>
        <v>0.20505782163691161</v>
      </c>
      <c r="M215" s="302">
        <f t="shared" si="52"/>
        <v>0.20494344233907799</v>
      </c>
      <c r="N215" s="302">
        <f t="shared" si="52"/>
        <v>0.2077992820647557</v>
      </c>
      <c r="O215" s="302">
        <f t="shared" si="52"/>
        <v>0.21679562414065875</v>
      </c>
      <c r="P215" s="302">
        <f t="shared" si="52"/>
        <v>0.21722434122289103</v>
      </c>
      <c r="Q215" s="302">
        <f t="shared" si="52"/>
        <v>0.20663586387833291</v>
      </c>
      <c r="R215" s="302">
        <f t="shared" si="52"/>
        <v>0.20583114487419801</v>
      </c>
      <c r="S215" s="302">
        <f t="shared" si="52"/>
        <v>0.21426585709858711</v>
      </c>
      <c r="T215" s="302">
        <f t="shared" si="52"/>
        <v>0.20975924810468793</v>
      </c>
      <c r="U215" s="302">
        <f t="shared" si="52"/>
        <v>0.22123658383138659</v>
      </c>
      <c r="V215" s="302">
        <f t="shared" si="52"/>
        <v>0.22243594251046755</v>
      </c>
      <c r="W215" s="302">
        <f t="shared" si="52"/>
        <v>0.22527586465428626</v>
      </c>
      <c r="X215" s="302">
        <f t="shared" si="52"/>
        <v>0.22267646354528325</v>
      </c>
      <c r="Y215" s="302">
        <f t="shared" si="52"/>
        <v>0.22999237148034438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6.8976318798295647E-2</v>
      </c>
      <c r="C216" s="301">
        <f t="shared" si="53"/>
        <v>7.1325823109784456E-2</v>
      </c>
      <c r="D216" s="301">
        <f t="shared" si="53"/>
        <v>6.7762750634990154E-2</v>
      </c>
      <c r="E216" s="301">
        <f t="shared" si="53"/>
        <v>6.7955847307142284E-2</v>
      </c>
      <c r="F216" s="301">
        <f t="shared" si="53"/>
        <v>6.5464614979061267E-2</v>
      </c>
      <c r="G216" s="301">
        <f t="shared" si="53"/>
        <v>6.5649028170150225E-2</v>
      </c>
      <c r="H216" s="301">
        <f t="shared" si="53"/>
        <v>6.9455200713237186E-2</v>
      </c>
      <c r="I216" s="301">
        <f t="shared" si="53"/>
        <v>0.23146065714102546</v>
      </c>
      <c r="J216" s="301">
        <f t="shared" si="53"/>
        <v>0.20049266530909524</v>
      </c>
      <c r="K216" s="301">
        <f t="shared" si="53"/>
        <v>0.23152156351261255</v>
      </c>
      <c r="L216" s="301">
        <f t="shared" si="53"/>
        <v>0.23551737873792489</v>
      </c>
      <c r="M216" s="301">
        <f t="shared" si="53"/>
        <v>0.22924664170078357</v>
      </c>
      <c r="N216" s="301">
        <f t="shared" si="53"/>
        <v>0.2261605938985643</v>
      </c>
      <c r="O216" s="301">
        <f t="shared" si="53"/>
        <v>0.21461510910840978</v>
      </c>
      <c r="P216" s="301">
        <f t="shared" si="53"/>
        <v>0.22529598452447691</v>
      </c>
      <c r="Q216" s="301">
        <f t="shared" si="53"/>
        <v>0.23148981399123422</v>
      </c>
      <c r="R216" s="301">
        <f t="shared" si="53"/>
        <v>0.23019216710835147</v>
      </c>
      <c r="S216" s="301">
        <f t="shared" si="53"/>
        <v>0.20929984158957426</v>
      </c>
      <c r="T216" s="301">
        <f t="shared" si="53"/>
        <v>0.21091048033389304</v>
      </c>
      <c r="U216" s="301">
        <f t="shared" si="53"/>
        <v>0.21886454530881963</v>
      </c>
      <c r="V216" s="301">
        <f t="shared" si="53"/>
        <v>0.21970285717407506</v>
      </c>
      <c r="W216" s="301">
        <f t="shared" si="53"/>
        <v>0.21276455864026278</v>
      </c>
      <c r="X216" s="301">
        <f t="shared" si="53"/>
        <v>0.21614120713135868</v>
      </c>
      <c r="Y216" s="301">
        <f t="shared" si="53"/>
        <v>0.20323701290142782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7.4145011913413848E-4</v>
      </c>
      <c r="C217" s="302">
        <f t="shared" si="54"/>
        <v>9.2093587606795614E-4</v>
      </c>
      <c r="D217" s="302">
        <f t="shared" si="54"/>
        <v>8.7920985340189466E-4</v>
      </c>
      <c r="E217" s="302">
        <f t="shared" si="54"/>
        <v>8.8968621532726523E-4</v>
      </c>
      <c r="F217" s="302">
        <f t="shared" si="54"/>
        <v>6.038761750979659E-4</v>
      </c>
      <c r="G217" s="302">
        <f t="shared" si="54"/>
        <v>6.2864697380660996E-4</v>
      </c>
      <c r="H217" s="302">
        <f t="shared" si="54"/>
        <v>1.1396294911441228E-3</v>
      </c>
      <c r="I217" s="302">
        <f t="shared" si="54"/>
        <v>1.3270383895684708E-3</v>
      </c>
      <c r="J217" s="302">
        <f t="shared" si="54"/>
        <v>1.496691242482242E-3</v>
      </c>
      <c r="K217" s="302">
        <f t="shared" si="54"/>
        <v>1.2184651351391206E-3</v>
      </c>
      <c r="L217" s="302">
        <f t="shared" si="54"/>
        <v>1.2605876114860617E-3</v>
      </c>
      <c r="M217" s="302">
        <f t="shared" si="54"/>
        <v>1.367924469773183E-3</v>
      </c>
      <c r="N217" s="302">
        <f t="shared" si="54"/>
        <v>1.4231665448856555E-3</v>
      </c>
      <c r="O217" s="302">
        <f t="shared" si="54"/>
        <v>1.2332124344153522E-3</v>
      </c>
      <c r="P217" s="302">
        <f t="shared" si="54"/>
        <v>1.1568178710805374E-3</v>
      </c>
      <c r="Q217" s="302">
        <f t="shared" si="54"/>
        <v>1.6143627022353424E-3</v>
      </c>
      <c r="R217" s="302">
        <f t="shared" si="54"/>
        <v>1.6073645336943043E-3</v>
      </c>
      <c r="S217" s="302">
        <f t="shared" si="54"/>
        <v>1.5445741384254865E-3</v>
      </c>
      <c r="T217" s="302">
        <f t="shared" si="54"/>
        <v>1.7481119422630663E-3</v>
      </c>
      <c r="U217" s="302">
        <f t="shared" si="54"/>
        <v>1.2363272759042948E-3</v>
      </c>
      <c r="V217" s="302">
        <f t="shared" si="54"/>
        <v>1.0617484768380189E-3</v>
      </c>
      <c r="W217" s="302">
        <f t="shared" si="54"/>
        <v>1.1463370861108497E-3</v>
      </c>
      <c r="X217" s="302">
        <f t="shared" si="54"/>
        <v>1.2717302772101255E-3</v>
      </c>
      <c r="Y217" s="302">
        <f t="shared" si="54"/>
        <v>1.1695150124761554E-3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5.5023482432659226E-2</v>
      </c>
      <c r="C218" s="302">
        <f t="shared" si="55"/>
        <v>5.740090489130234E-2</v>
      </c>
      <c r="D218" s="302">
        <f t="shared" si="55"/>
        <v>5.3846964535729687E-2</v>
      </c>
      <c r="E218" s="302">
        <f t="shared" si="55"/>
        <v>5.404913217482097E-2</v>
      </c>
      <c r="F218" s="302">
        <f t="shared" si="55"/>
        <v>5.1504577792414435E-2</v>
      </c>
      <c r="G218" s="302">
        <f t="shared" si="55"/>
        <v>5.1681856436008429E-2</v>
      </c>
      <c r="H218" s="302">
        <f t="shared" si="55"/>
        <v>5.5540227316876162E-2</v>
      </c>
      <c r="I218" s="302">
        <f t="shared" si="55"/>
        <v>0.22017622141338103</v>
      </c>
      <c r="J218" s="302">
        <f t="shared" si="55"/>
        <v>0.1887420507684332</v>
      </c>
      <c r="K218" s="302">
        <f t="shared" si="55"/>
        <v>0.22023267843633629</v>
      </c>
      <c r="L218" s="302">
        <f t="shared" si="55"/>
        <v>0.22429809433933903</v>
      </c>
      <c r="M218" s="302">
        <f t="shared" si="55"/>
        <v>0.21793527933563125</v>
      </c>
      <c r="N218" s="302">
        <f t="shared" si="55"/>
        <v>0.21478975386655128</v>
      </c>
      <c r="O218" s="302">
        <f t="shared" si="55"/>
        <v>0.20307210162057823</v>
      </c>
      <c r="P218" s="302">
        <f t="shared" si="55"/>
        <v>0.21390901313788166</v>
      </c>
      <c r="Q218" s="302">
        <f t="shared" si="55"/>
        <v>0.22019802297835939</v>
      </c>
      <c r="R218" s="302">
        <f t="shared" si="55"/>
        <v>0.21889500704106829</v>
      </c>
      <c r="S218" s="302">
        <f t="shared" si="55"/>
        <v>0.19767602523914563</v>
      </c>
      <c r="T218" s="302">
        <f t="shared" si="55"/>
        <v>0.19931016269374668</v>
      </c>
      <c r="U218" s="302">
        <f t="shared" si="55"/>
        <v>0.20737788347457398</v>
      </c>
      <c r="V218" s="302">
        <f t="shared" si="55"/>
        <v>0.20823005518782511</v>
      </c>
      <c r="W218" s="302">
        <f t="shared" si="55"/>
        <v>0.20117814691971528</v>
      </c>
      <c r="X218" s="302">
        <f t="shared" si="55"/>
        <v>0.20459936490708508</v>
      </c>
      <c r="Y218" s="302">
        <f t="shared" si="55"/>
        <v>0.19151298291654736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1.3211386246502289E-2</v>
      </c>
      <c r="C219" s="303">
        <f t="shared" si="56"/>
        <v>1.3003982342414164E-2</v>
      </c>
      <c r="D219" s="303">
        <f t="shared" si="56"/>
        <v>1.3036576245858569E-2</v>
      </c>
      <c r="E219" s="303">
        <f t="shared" si="56"/>
        <v>1.3017028916994047E-2</v>
      </c>
      <c r="F219" s="303">
        <f t="shared" si="56"/>
        <v>1.3356161011548859E-2</v>
      </c>
      <c r="G219" s="303">
        <f t="shared" si="56"/>
        <v>1.3338524760335186E-2</v>
      </c>
      <c r="H219" s="303">
        <f t="shared" si="56"/>
        <v>1.2775343905216905E-2</v>
      </c>
      <c r="I219" s="303">
        <f t="shared" si="56"/>
        <v>9.9573973380759368E-3</v>
      </c>
      <c r="J219" s="303">
        <f t="shared" si="56"/>
        <v>1.0253923298179786E-2</v>
      </c>
      <c r="K219" s="303">
        <f t="shared" si="56"/>
        <v>1.007041994113715E-2</v>
      </c>
      <c r="L219" s="303">
        <f t="shared" si="56"/>
        <v>9.9586967870997963E-3</v>
      </c>
      <c r="M219" s="303">
        <f t="shared" si="56"/>
        <v>9.9434378953791158E-3</v>
      </c>
      <c r="N219" s="303">
        <f t="shared" si="56"/>
        <v>9.9476734871273825E-3</v>
      </c>
      <c r="O219" s="303">
        <f t="shared" si="56"/>
        <v>1.0309795053416195E-2</v>
      </c>
      <c r="P219" s="303">
        <f t="shared" si="56"/>
        <v>1.0230153515514723E-2</v>
      </c>
      <c r="Q219" s="303">
        <f t="shared" si="56"/>
        <v>9.6774283106395055E-3</v>
      </c>
      <c r="R219" s="303">
        <f t="shared" si="56"/>
        <v>9.6897955335888686E-3</v>
      </c>
      <c r="S219" s="303">
        <f t="shared" si="56"/>
        <v>1.0079242212003162E-2</v>
      </c>
      <c r="T219" s="303">
        <f t="shared" si="56"/>
        <v>9.8522056978832678E-3</v>
      </c>
      <c r="U219" s="303">
        <f t="shared" si="56"/>
        <v>1.0250334558341361E-2</v>
      </c>
      <c r="V219" s="303">
        <f t="shared" si="56"/>
        <v>1.0411053509411948E-2</v>
      </c>
      <c r="W219" s="303">
        <f t="shared" si="56"/>
        <v>1.0440074634436662E-2</v>
      </c>
      <c r="X219" s="303">
        <f t="shared" si="56"/>
        <v>1.0270111947063496E-2</v>
      </c>
      <c r="Y219" s="303">
        <f t="shared" si="56"/>
        <v>1.0554514972404281E-2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106.49020974500111</v>
      </c>
      <c r="C243" s="272">
        <f t="shared" si="59"/>
        <v>93.509898690263526</v>
      </c>
      <c r="D243" s="272">
        <f t="shared" si="59"/>
        <v>94.283737965352103</v>
      </c>
      <c r="E243" s="272">
        <f t="shared" si="59"/>
        <v>103.38315299722461</v>
      </c>
      <c r="F243" s="272">
        <f t="shared" si="59"/>
        <v>106.85688968848575</v>
      </c>
      <c r="G243" s="272">
        <f t="shared" si="59"/>
        <v>104.79967643152416</v>
      </c>
      <c r="H243" s="272">
        <f t="shared" si="59"/>
        <v>115.75348795821435</v>
      </c>
      <c r="I243" s="272">
        <f t="shared" si="59"/>
        <v>135.31543235152316</v>
      </c>
      <c r="J243" s="272">
        <f t="shared" si="59"/>
        <v>117.48457199192498</v>
      </c>
      <c r="K243" s="272">
        <f t="shared" si="59"/>
        <v>113.91103054559416</v>
      </c>
      <c r="L243" s="272">
        <f t="shared" si="59"/>
        <v>133.99798828013161</v>
      </c>
      <c r="M243" s="272">
        <f t="shared" si="59"/>
        <v>121.39924013501255</v>
      </c>
      <c r="N243" s="272">
        <f t="shared" si="59"/>
        <v>123.82512799570566</v>
      </c>
      <c r="O243" s="272">
        <f t="shared" si="59"/>
        <v>132.29838953489769</v>
      </c>
      <c r="P243" s="272">
        <f t="shared" si="59"/>
        <v>131.43072429624976</v>
      </c>
      <c r="Q243" s="272">
        <f t="shared" si="59"/>
        <v>140.36144464085135</v>
      </c>
      <c r="R243" s="272">
        <f t="shared" si="59"/>
        <v>139.2406618213937</v>
      </c>
      <c r="S243" s="272">
        <f t="shared" si="59"/>
        <v>133.24572960611573</v>
      </c>
      <c r="T243" s="272">
        <f t="shared" si="59"/>
        <v>147.91273678584221</v>
      </c>
      <c r="U243" s="272">
        <f t="shared" si="59"/>
        <v>127.86002326644524</v>
      </c>
      <c r="V243" s="272">
        <f t="shared" si="59"/>
        <v>127.45462931650829</v>
      </c>
      <c r="W243" s="272">
        <f t="shared" si="59"/>
        <v>121.25421781242861</v>
      </c>
      <c r="X243" s="272">
        <f t="shared" si="59"/>
        <v>128.71190265139933</v>
      </c>
      <c r="Y243" s="272">
        <f t="shared" si="59"/>
        <v>110.59332368863153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0.2066019779473133</v>
      </c>
      <c r="C244" s="273">
        <f>IF(C$73=0,0,C$73/NFM!C$14*1000)</f>
        <v>0.18141883721789126</v>
      </c>
      <c r="D244" s="273">
        <f>IF(D$73=0,0,D$73/NFM!D$14*1000)</f>
        <v>0.18292016513571019</v>
      </c>
      <c r="E244" s="273">
        <f>IF(E$73=0,0,E$73/NFM!E$14*1000)</f>
        <v>0.20057396775517325</v>
      </c>
      <c r="F244" s="273">
        <f>IF(F$73=0,0,F$73/NFM!F$14*1000)</f>
        <v>0.20731337481418152</v>
      </c>
      <c r="G244" s="273">
        <f>IF(G$73=0,0,G$73/NFM!G$14*1000)</f>
        <v>0.20332216915399087</v>
      </c>
      <c r="H244" s="273">
        <f>IF(H$73=0,0,H$73/NFM!H$14*1000)</f>
        <v>0.22457369202079386</v>
      </c>
      <c r="I244" s="273">
        <f>IF(I$73=0,0,I$73/NFM!I$14*1000)</f>
        <v>0.26252587949085543</v>
      </c>
      <c r="J244" s="273">
        <f>IF(J$73=0,0,J$73/NFM!J$14*1000)</f>
        <v>0.22793217338784061</v>
      </c>
      <c r="K244" s="273">
        <f>IF(K$73=0,0,K$73/NFM!K$14*1000)</f>
        <v>0.22099913482157316</v>
      </c>
      <c r="L244" s="273">
        <f>IF(L$73=0,0,L$73/NFM!L$14*1000)</f>
        <v>0.2599699022640618</v>
      </c>
      <c r="M244" s="273">
        <f>IF(M$73=0,0,M$73/NFM!M$14*1000)</f>
        <v>0.23552703288995974</v>
      </c>
      <c r="N244" s="273">
        <f>IF(N$73=0,0,N$73/NFM!N$14*1000)</f>
        <v>0.24023350526424481</v>
      </c>
      <c r="O244" s="273">
        <f>IF(O$73=0,0,O$73/NFM!O$14*1000)</f>
        <v>0.25667250559872445</v>
      </c>
      <c r="P244" s="273">
        <f>IF(P$73=0,0,P$73/NFM!P$14*1000)</f>
        <v>0.25498914564574016</v>
      </c>
      <c r="Q244" s="273">
        <f>IF(Q$73=0,0,Q$73/NFM!Q$14*1000)</f>
        <v>0.27231566319224393</v>
      </c>
      <c r="R244" s="273">
        <f>IF(R$73=0,0,R$73/NFM!R$14*1000)</f>
        <v>0.27014122905507409</v>
      </c>
      <c r="S244" s="273">
        <f>IF(S$73=0,0,S$73/NFM!S$14*1000)</f>
        <v>0.2585104429357466</v>
      </c>
      <c r="T244" s="273">
        <f>IF(T$73=0,0,T$73/NFM!T$14*1000)</f>
        <v>0.28696594791726249</v>
      </c>
      <c r="U244" s="273">
        <f>IF(U$73=0,0,U$73/NFM!U$14*1000)</f>
        <v>0.2480616177797603</v>
      </c>
      <c r="V244" s="273">
        <f>IF(V$73=0,0,V$73/NFM!V$14*1000)</f>
        <v>0.24727511175155714</v>
      </c>
      <c r="W244" s="273">
        <f>IF(W$73=0,0,W$73/NFM!W$14*1000)</f>
        <v>0.23524567464296958</v>
      </c>
      <c r="X244" s="273">
        <f>IF(X$73=0,0,X$73/NFM!X$14*1000)</f>
        <v>0.24971435155054778</v>
      </c>
      <c r="Y244" s="273">
        <f>IF(Y$73=0,0,Y$73/NFM!Y$14*1000)</f>
        <v>0.21456244171570329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0.10746790620733854</v>
      </c>
      <c r="C245" s="274">
        <f>IF(C$74=0,0,C$74/NFM!C$14*1000)</f>
        <v>9.4368421716411299E-2</v>
      </c>
      <c r="D245" s="274">
        <f>IF(D$74=0,0,D$74/NFM!D$14*1000)</f>
        <v>9.5149365681525516E-2</v>
      </c>
      <c r="E245" s="274">
        <f>IF(E$74=0,0,E$74/NFM!E$14*1000)</f>
        <v>0.10433232328416353</v>
      </c>
      <c r="F245" s="274">
        <f>IF(F$74=0,0,F$74/NFM!F$14*1000)</f>
        <v>0.10783795267312936</v>
      </c>
      <c r="G245" s="274">
        <f>IF(G$74=0,0,G$74/NFM!G$14*1000)</f>
        <v>0.10576185195132044</v>
      </c>
      <c r="H245" s="274">
        <f>IF(H$74=0,0,H$74/NFM!H$14*1000)</f>
        <v>0.11681623143453676</v>
      </c>
      <c r="I245" s="274">
        <f>IF(I$74=0,0,I$74/NFM!I$14*1000)</f>
        <v>0.13655777584722398</v>
      </c>
      <c r="J245" s="274">
        <f>IF(J$74=0,0,J$74/NFM!J$14*1000)</f>
        <v>0.11856320871006377</v>
      </c>
      <c r="K245" s="274">
        <f>IF(K$74=0,0,K$74/NFM!K$14*1000)</f>
        <v>0.11495685824926855</v>
      </c>
      <c r="L245" s="274">
        <f>IF(L$74=0,0,L$74/NFM!L$14*1000)</f>
        <v>0.13522823619999372</v>
      </c>
      <c r="M245" s="274">
        <f>IF(M$74=0,0,M$74/NFM!M$14*1000)</f>
        <v>0.12251381778332149</v>
      </c>
      <c r="N245" s="274">
        <f>IF(N$74=0,0,N$74/NFM!N$14*1000)</f>
        <v>0.12496197794477004</v>
      </c>
      <c r="O245" s="274">
        <f>IF(O$74=0,0,O$74/NFM!O$14*1000)</f>
        <v>0.13351303328141742</v>
      </c>
      <c r="P245" s="274">
        <f>IF(P$74=0,0,P$74/NFM!P$14*1000)</f>
        <v>0.13263740192813653</v>
      </c>
      <c r="Q245" s="274">
        <f>IF(Q$74=0,0,Q$74/NFM!Q$14*1000)</f>
        <v>0.14165011604194983</v>
      </c>
      <c r="R245" s="274">
        <f>IF(R$74=0,0,R$74/NFM!R$14*1000)</f>
        <v>0.14051904321181935</v>
      </c>
      <c r="S245" s="274">
        <f>IF(S$74=0,0,S$74/NFM!S$14*1000)</f>
        <v>0.13446907096950017</v>
      </c>
      <c r="T245" s="274">
        <f>IF(T$74=0,0,T$74/NFM!T$14*1000)</f>
        <v>0.14927073729825063</v>
      </c>
      <c r="U245" s="274">
        <f>IF(U$74=0,0,U$74/NFM!U$14*1000)</f>
        <v>0.12903391796178409</v>
      </c>
      <c r="V245" s="274">
        <f>IF(V$74=0,0,V$74/NFM!V$14*1000)</f>
        <v>0.12862480205248725</v>
      </c>
      <c r="W245" s="274">
        <f>IF(W$74=0,0,W$74/NFM!W$14*1000)</f>
        <v>0.12236746399717373</v>
      </c>
      <c r="X245" s="274">
        <f>IF(X$74=0,0,X$74/NFM!X$14*1000)</f>
        <v>0.12989361853013962</v>
      </c>
      <c r="Y245" s="274">
        <f>IF(Y$74=0,0,Y$74/NFM!Y$14*1000)</f>
        <v>0.11160869121882776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2.5154894987235434</v>
      </c>
      <c r="C246" s="274">
        <f>IF(C$75=0,0,C$75/NFM!C$14*1000)</f>
        <v>2.2088713013610142</v>
      </c>
      <c r="D246" s="274">
        <f>IF(D$75=0,0,D$75/NFM!D$14*1000)</f>
        <v>2.2271507711363574</v>
      </c>
      <c r="E246" s="274">
        <f>IF(E$75=0,0,E$75/NFM!E$14*1000)</f>
        <v>2.4420952529995565</v>
      </c>
      <c r="F246" s="274">
        <f>IF(F$75=0,0,F$75/NFM!F$14*1000)</f>
        <v>2.5241511357795456</v>
      </c>
      <c r="G246" s="274">
        <f>IF(G$75=0,0,G$75/NFM!G$14*1000)</f>
        <v>2.4755560737902753</v>
      </c>
      <c r="H246" s="274">
        <f>IF(H$75=0,0,H$75/NFM!H$14*1000)</f>
        <v>2.7343047224453172</v>
      </c>
      <c r="I246" s="274">
        <f>IF(I$75=0,0,I$75/NFM!I$14*1000)</f>
        <v>3.196392888217249</v>
      </c>
      <c r="J246" s="274">
        <f>IF(J$75=0,0,J$75/NFM!J$14*1000)</f>
        <v>2.7751960280097752</v>
      </c>
      <c r="K246" s="274">
        <f>IF(K$75=0,0,K$75/NFM!K$14*1000)</f>
        <v>2.6907825781436823</v>
      </c>
      <c r="L246" s="274">
        <f>IF(L$75=0,0,L$75/NFM!L$14*1000)</f>
        <v>3.1652724994540042</v>
      </c>
      <c r="M246" s="274">
        <f>IF(M$75=0,0,M$75/NFM!M$14*1000)</f>
        <v>2.8676675014761783</v>
      </c>
      <c r="N246" s="274">
        <f>IF(N$75=0,0,N$75/NFM!N$14*1000)</f>
        <v>2.9249713179796459</v>
      </c>
      <c r="O246" s="274">
        <f>IF(O$75=0,0,O$75/NFM!O$14*1000)</f>
        <v>3.1251249327792188</v>
      </c>
      <c r="P246" s="274">
        <f>IF(P$75=0,0,P$75/NFM!P$14*1000)</f>
        <v>3.1046291256897836</v>
      </c>
      <c r="Q246" s="274">
        <f>IF(Q$75=0,0,Q$75/NFM!Q$14*1000)</f>
        <v>3.315588736874119</v>
      </c>
      <c r="R246" s="274">
        <f>IF(R$75=0,0,R$75/NFM!R$14*1000)</f>
        <v>3.2891138391405086</v>
      </c>
      <c r="S246" s="274">
        <f>IF(S$75=0,0,S$75/NFM!S$14*1000)</f>
        <v>3.1475028021322919</v>
      </c>
      <c r="T246" s="274">
        <f>IF(T$75=0,0,T$75/NFM!T$14*1000)</f>
        <v>3.4939637831599391</v>
      </c>
      <c r="U246" s="274">
        <f>IF(U$75=0,0,U$75/NFM!U$14*1000)</f>
        <v>3.0202827715448546</v>
      </c>
      <c r="V246" s="274">
        <f>IF(V$75=0,0,V$75/NFM!V$14*1000)</f>
        <v>3.0107066403079497</v>
      </c>
      <c r="W246" s="274">
        <f>IF(W$75=0,0,W$75/NFM!W$14*1000)</f>
        <v>2.8642418144488082</v>
      </c>
      <c r="X246" s="274">
        <f>IF(X$75=0,0,X$75/NFM!X$14*1000)</f>
        <v>3.0404056884980597</v>
      </c>
      <c r="Y246" s="274">
        <f>IF(Y$75=0,0,Y$75/NFM!Y$14*1000)</f>
        <v>2.612412399526848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6.8867325982437749E-2</v>
      </c>
      <c r="C247" s="274">
        <f>IF(C$76=0,0,C$76/NFM!C$14*1000)</f>
        <v>6.0472945739297124E-2</v>
      </c>
      <c r="D247" s="274">
        <f>IF(D$76=0,0,D$76/NFM!D$14*1000)</f>
        <v>6.0973388378570054E-2</v>
      </c>
      <c r="E247" s="274">
        <f>IF(E$76=0,0,E$76/NFM!E$14*1000)</f>
        <v>6.6857989251724426E-2</v>
      </c>
      <c r="F247" s="274">
        <f>IF(F$76=0,0,F$76/NFM!F$14*1000)</f>
        <v>6.9104458271393859E-2</v>
      </c>
      <c r="G247" s="274">
        <f>IF(G$76=0,0,G$76/NFM!G$14*1000)</f>
        <v>6.7774056384663633E-2</v>
      </c>
      <c r="H247" s="274">
        <f>IF(H$76=0,0,H$76/NFM!H$14*1000)</f>
        <v>7.4857897340264615E-2</v>
      </c>
      <c r="I247" s="274">
        <f>IF(I$76=0,0,I$76/NFM!I$14*1000)</f>
        <v>8.7508626496951847E-2</v>
      </c>
      <c r="J247" s="274">
        <f>IF(J$76=0,0,J$76/NFM!J$14*1000)</f>
        <v>7.5977391129280258E-2</v>
      </c>
      <c r="K247" s="274">
        <f>IF(K$76=0,0,K$76/NFM!K$14*1000)</f>
        <v>7.3666378273857747E-2</v>
      </c>
      <c r="L247" s="274">
        <f>IF(L$76=0,0,L$76/NFM!L$14*1000)</f>
        <v>8.6656634088020587E-2</v>
      </c>
      <c r="M247" s="274">
        <f>IF(M$76=0,0,M$76/NFM!M$14*1000)</f>
        <v>7.8509010963319914E-2</v>
      </c>
      <c r="N247" s="274">
        <f>IF(N$76=0,0,N$76/NFM!N$14*1000)</f>
        <v>8.0077835088081611E-2</v>
      </c>
      <c r="O247" s="274">
        <f>IF(O$76=0,0,O$76/NFM!O$14*1000)</f>
        <v>8.5557501866241475E-2</v>
      </c>
      <c r="P247" s="274">
        <f>IF(P$76=0,0,P$76/NFM!P$14*1000)</f>
        <v>8.499638188191333E-2</v>
      </c>
      <c r="Q247" s="274">
        <f>IF(Q$76=0,0,Q$76/NFM!Q$14*1000)</f>
        <v>9.0771887730748027E-2</v>
      </c>
      <c r="R247" s="274">
        <f>IF(R$76=0,0,R$76/NFM!R$14*1000)</f>
        <v>9.0047076351691388E-2</v>
      </c>
      <c r="S247" s="274">
        <f>IF(S$76=0,0,S$76/NFM!S$14*1000)</f>
        <v>8.6170147645248912E-2</v>
      </c>
      <c r="T247" s="274">
        <f>IF(T$76=0,0,T$76/NFM!T$14*1000)</f>
        <v>9.5655315972420871E-2</v>
      </c>
      <c r="U247" s="274">
        <f>IF(U$76=0,0,U$76/NFM!U$14*1000)</f>
        <v>8.2687205926586765E-2</v>
      </c>
      <c r="V247" s="274">
        <f>IF(V$76=0,0,V$76/NFM!V$14*1000)</f>
        <v>8.2425037250519056E-2</v>
      </c>
      <c r="W247" s="274">
        <f>IF(W$76=0,0,W$76/NFM!W$14*1000)</f>
        <v>7.8415224880989842E-2</v>
      </c>
      <c r="X247" s="274">
        <f>IF(X$76=0,0,X$76/NFM!X$14*1000)</f>
        <v>8.3238117183515939E-2</v>
      </c>
      <c r="Y247" s="274">
        <f>IF(Y$76=0,0,Y$76/NFM!Y$14*1000)</f>
        <v>7.1520813905234432E-2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0.35521515358139305</v>
      </c>
      <c r="C248" s="275">
        <f>IF(C$77=0,0,C$77/NFM!C$14*1000)</f>
        <v>0.31055175245167682</v>
      </c>
      <c r="D248" s="275">
        <f>IF(D$77=0,0,D$77/NFM!D$14*1000)</f>
        <v>0.31500705157027498</v>
      </c>
      <c r="E248" s="275">
        <f>IF(E$77=0,0,E$77/NFM!E$14*1000)</f>
        <v>0.34486885089680097</v>
      </c>
      <c r="F248" s="275">
        <f>IF(F$77=0,0,F$77/NFM!F$14*1000)</f>
        <v>0.35819648087575007</v>
      </c>
      <c r="G248" s="275">
        <f>IF(G$77=0,0,G$77/NFM!G$14*1000)</f>
        <v>0.35140228934046824</v>
      </c>
      <c r="H248" s="275">
        <f>IF(H$77=0,0,H$77/NFM!H$14*1000)</f>
        <v>0.38592024712178036</v>
      </c>
      <c r="I248" s="275">
        <f>IF(I$77=0,0,I$77/NFM!I$14*1000)</f>
        <v>0.30488034124850938</v>
      </c>
      <c r="J248" s="275">
        <f>IF(J$77=0,0,J$77/NFM!J$14*1000)</f>
        <v>0.28461673852881469</v>
      </c>
      <c r="K248" s="275">
        <f>IF(K$77=0,0,K$77/NFM!K$14*1000)</f>
        <v>0.25672386074478365</v>
      </c>
      <c r="L248" s="275">
        <f>IF(L$77=0,0,L$77/NFM!L$14*1000)</f>
        <v>0.29903876379761263</v>
      </c>
      <c r="M248" s="275">
        <f>IF(M$77=0,0,M$77/NFM!M$14*1000)</f>
        <v>0.27489052467464958</v>
      </c>
      <c r="N248" s="275">
        <f>IF(N$77=0,0,N$77/NFM!N$14*1000)</f>
        <v>0.28260388586926366</v>
      </c>
      <c r="O248" s="275">
        <f>IF(O$77=0,0,O$77/NFM!O$14*1000)</f>
        <v>0.31023650848453382</v>
      </c>
      <c r="P248" s="275">
        <f>IF(P$77=0,0,P$77/NFM!P$14*1000)</f>
        <v>0.30069624844803605</v>
      </c>
      <c r="Q248" s="275">
        <f>IF(Q$77=0,0,Q$77/NFM!Q$14*1000)</f>
        <v>0.31637889692568483</v>
      </c>
      <c r="R248" s="275">
        <f>IF(R$77=0,0,R$77/NFM!R$14*1000)</f>
        <v>0.31461558045848398</v>
      </c>
      <c r="S248" s="275">
        <f>IF(S$77=0,0,S$77/NFM!S$14*1000)</f>
        <v>0.3163496913856943</v>
      </c>
      <c r="T248" s="275">
        <f>IF(T$77=0,0,T$77/NFM!T$14*1000)</f>
        <v>0.34981642632422616</v>
      </c>
      <c r="U248" s="275">
        <f>IF(U$77=0,0,U$77/NFM!U$14*1000)</f>
        <v>0.29702616180955521</v>
      </c>
      <c r="V248" s="275">
        <f>IF(V$77=0,0,V$77/NFM!V$14*1000)</f>
        <v>0.2954852148135832</v>
      </c>
      <c r="W248" s="275">
        <f>IF(W$77=0,0,W$77/NFM!W$14*1000)</f>
        <v>0.2858079202917313</v>
      </c>
      <c r="X248" s="275">
        <f>IF(X$77=0,0,X$77/NFM!X$14*1000)</f>
        <v>0.30107253907787246</v>
      </c>
      <c r="Y248" s="275">
        <f>IF(Y$77=0,0,Y$77/NFM!Y$14*1000)</f>
        <v>0.26649121375194745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30.113721788719548</v>
      </c>
      <c r="C249" s="276">
        <f>IF(C$83=0,0,C$83/NFM!C$14*1000)</f>
        <v>26.296821762109282</v>
      </c>
      <c r="D249" s="276">
        <f>IF(D$83=0,0,D$83/NFM!D$14*1000)</f>
        <v>26.734869593803694</v>
      </c>
      <c r="E249" s="276">
        <f>IF(E$83=0,0,E$83/NFM!E$14*1000)</f>
        <v>29.302042497211069</v>
      </c>
      <c r="F249" s="276">
        <f>IF(F$83=0,0,F$83/NFM!F$14*1000)</f>
        <v>30.464288078796901</v>
      </c>
      <c r="G249" s="276">
        <f>IF(G$83=0,0,G$83/NFM!G$14*1000)</f>
        <v>29.864384250786589</v>
      </c>
      <c r="H249" s="276">
        <f>IF(H$83=0,0,H$83/NFM!H$14*1000)</f>
        <v>32.693359693887146</v>
      </c>
      <c r="I249" s="276">
        <f>IF(I$83=0,0,I$83/NFM!I$14*1000)</f>
        <v>26.333123647895146</v>
      </c>
      <c r="J249" s="276">
        <f>IF(J$83=0,0,J$83/NFM!J$14*1000)</f>
        <v>24.560939448423259</v>
      </c>
      <c r="K249" s="276">
        <f>IF(K$83=0,0,K$83/NFM!K$14*1000)</f>
        <v>22.168140325884544</v>
      </c>
      <c r="L249" s="276">
        <f>IF(L$83=0,0,L$83/NFM!L$14*1000)</f>
        <v>25.828355778649176</v>
      </c>
      <c r="M249" s="276">
        <f>IF(M$83=0,0,M$83/NFM!M$14*1000)</f>
        <v>23.741866685481352</v>
      </c>
      <c r="N249" s="276">
        <f>IF(N$83=0,0,N$83/NFM!N$14*1000)</f>
        <v>24.399884751347557</v>
      </c>
      <c r="O249" s="276">
        <f>IF(O$83=0,0,O$83/NFM!O$14*1000)</f>
        <v>26.773394391405176</v>
      </c>
      <c r="P249" s="276">
        <f>IF(P$83=0,0,P$83/NFM!P$14*1000)</f>
        <v>25.95076539507286</v>
      </c>
      <c r="Q249" s="276">
        <f>IF(Q$83=0,0,Q$83/NFM!Q$14*1000)</f>
        <v>27.316333100473265</v>
      </c>
      <c r="R249" s="276">
        <f>IF(R$83=0,0,R$83/NFM!R$14*1000)</f>
        <v>27.167051839407858</v>
      </c>
      <c r="S249" s="276">
        <f>IF(S$83=0,0,S$83/NFM!S$14*1000)</f>
        <v>27.298621783778067</v>
      </c>
      <c r="T249" s="276">
        <f>IF(T$83=0,0,T$83/NFM!T$14*1000)</f>
        <v>30.191907770551406</v>
      </c>
      <c r="U249" s="276">
        <f>IF(U$83=0,0,U$83/NFM!U$14*1000)</f>
        <v>25.625953258095979</v>
      </c>
      <c r="V249" s="276">
        <f>IF(V$83=0,0,V$83/NFM!V$14*1000)</f>
        <v>25.494752210397426</v>
      </c>
      <c r="W249" s="276">
        <f>IF(W$83=0,0,W$83/NFM!W$14*1000)</f>
        <v>24.653861482543974</v>
      </c>
      <c r="X249" s="276">
        <f>IF(X$83=0,0,X$83/NFM!X$14*1000)</f>
        <v>25.971901810591969</v>
      </c>
      <c r="Y249" s="276">
        <f>IF(Y$83=0,0,Y$83/NFM!Y$14*1000)</f>
        <v>22.981555939889279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57.756016911546098</v>
      </c>
      <c r="C250" s="276">
        <f>IF(C$90=0,0,C$90/NFM!C$14*1000)</f>
        <v>50.435469022006814</v>
      </c>
      <c r="D250" s="276">
        <f>IF(D$90=0,0,D$90/NFM!D$14*1000)</f>
        <v>51.275614194128487</v>
      </c>
      <c r="E250" s="276">
        <f>IF(E$90=0,0,E$90/NFM!E$14*1000)</f>
        <v>56.199272673287354</v>
      </c>
      <c r="F250" s="276">
        <f>IF(F$90=0,0,F$90/NFM!F$14*1000)</f>
        <v>58.428378591725689</v>
      </c>
      <c r="G250" s="276">
        <f>IF(G$90=0,0,G$90/NFM!G$14*1000)</f>
        <v>57.277804913753947</v>
      </c>
      <c r="H250" s="276">
        <f>IF(H$90=0,0,H$90/NFM!H$14*1000)</f>
        <v>62.703582394213711</v>
      </c>
      <c r="I250" s="276">
        <f>IF(I$90=0,0,I$90/NFM!I$14*1000)</f>
        <v>50.505093505625268</v>
      </c>
      <c r="J250" s="276">
        <f>IF(J$90=0,0,J$90/NFM!J$14*1000)</f>
        <v>47.106167882509027</v>
      </c>
      <c r="K250" s="276">
        <f>IF(K$90=0,0,K$90/NFM!K$14*1000)</f>
        <v>42.516946146421667</v>
      </c>
      <c r="L250" s="276">
        <f>IF(L$90=0,0,L$90/NFM!L$14*1000)</f>
        <v>49.536983957522331</v>
      </c>
      <c r="M250" s="276">
        <f>IF(M$90=0,0,M$90/NFM!M$14*1000)</f>
        <v>45.535243481992701</v>
      </c>
      <c r="N250" s="276">
        <f>IF(N$90=0,0,N$90/NFM!N$14*1000)</f>
        <v>46.797276212683187</v>
      </c>
      <c r="O250" s="276">
        <f>IF(O$90=0,0,O$90/NFM!O$14*1000)</f>
        <v>51.349502067483918</v>
      </c>
      <c r="P250" s="276">
        <f>IF(P$90=0,0,P$90/NFM!P$14*1000)</f>
        <v>49.771757059495748</v>
      </c>
      <c r="Q250" s="276">
        <f>IF(Q$90=0,0,Q$90/NFM!Q$14*1000)</f>
        <v>52.390820622622343</v>
      </c>
      <c r="R250" s="276">
        <f>IF(R$90=0,0,R$90/NFM!R$14*1000)</f>
        <v>52.104509581457719</v>
      </c>
      <c r="S250" s="276">
        <f>IF(S$90=0,0,S$90/NFM!S$14*1000)</f>
        <v>52.356851553181166</v>
      </c>
      <c r="T250" s="276">
        <f>IF(T$90=0,0,T$90/NFM!T$14*1000)</f>
        <v>57.905972168508654</v>
      </c>
      <c r="U250" s="276">
        <f>IF(U$90=0,0,U$90/NFM!U$14*1000)</f>
        <v>49.148790047715082</v>
      </c>
      <c r="V250" s="276">
        <f>IF(V$90=0,0,V$90/NFM!V$14*1000)</f>
        <v>48.897155594064515</v>
      </c>
      <c r="W250" s="276">
        <f>IF(W$90=0,0,W$90/NFM!W$14*1000)</f>
        <v>47.284385859409568</v>
      </c>
      <c r="X250" s="276">
        <f>IF(X$90=0,0,X$90/NFM!X$14*1000)</f>
        <v>49.812295229461434</v>
      </c>
      <c r="Y250" s="276">
        <f>IF(Y$90=0,0,Y$90/NFM!Y$14*1000)</f>
        <v>44.077020530059343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15.366829182293449</v>
      </c>
      <c r="C251" s="277">
        <f>IF(C$97=0,0,C$97/NFM!C$14*1000)</f>
        <v>13.921924647661145</v>
      </c>
      <c r="D251" s="277">
        <f>IF(D$97=0,0,D$97/NFM!D$14*1000)</f>
        <v>13.392053435517488</v>
      </c>
      <c r="E251" s="277">
        <f>IF(E$97=0,0,E$97/NFM!E$14*1000)</f>
        <v>14.723109442538773</v>
      </c>
      <c r="F251" s="277">
        <f>IF(F$97=0,0,F$97/NFM!F$14*1000)</f>
        <v>14.697619615549154</v>
      </c>
      <c r="G251" s="277">
        <f>IF(G$97=0,0,G$97/NFM!G$14*1000)</f>
        <v>14.453670826362915</v>
      </c>
      <c r="H251" s="277">
        <f>IF(H$97=0,0,H$97/NFM!H$14*1000)</f>
        <v>16.820073079750806</v>
      </c>
      <c r="I251" s="277">
        <f>IF(I$97=0,0,I$97/NFM!I$14*1000)</f>
        <v>54.489349686701964</v>
      </c>
      <c r="J251" s="277">
        <f>IF(J$97=0,0,J$97/NFM!J$14*1000)</f>
        <v>42.335179121226929</v>
      </c>
      <c r="K251" s="277">
        <f>IF(K$97=0,0,K$97/NFM!K$14*1000)</f>
        <v>45.868815263054785</v>
      </c>
      <c r="L251" s="277">
        <f>IF(L$97=0,0,L$97/NFM!L$14*1000)</f>
        <v>54.686482508156409</v>
      </c>
      <c r="M251" s="277">
        <f>IF(M$97=0,0,M$97/NFM!M$14*1000)</f>
        <v>48.543022079751076</v>
      </c>
      <c r="N251" s="277">
        <f>IF(N$97=0,0,N$97/NFM!N$14*1000)</f>
        <v>48.975118509528912</v>
      </c>
      <c r="O251" s="277">
        <f>IF(O$97=0,0,O$97/NFM!O$14*1000)</f>
        <v>50.264388593998476</v>
      </c>
      <c r="P251" s="277">
        <f>IF(P$97=0,0,P$97/NFM!P$14*1000)</f>
        <v>51.830253538087554</v>
      </c>
      <c r="Q251" s="277">
        <f>IF(Q$97=0,0,Q$97/NFM!Q$14*1000)</f>
        <v>56.517585616991006</v>
      </c>
      <c r="R251" s="277">
        <f>IF(R$97=0,0,R$97/NFM!R$14*1000)</f>
        <v>55.864663632310553</v>
      </c>
      <c r="S251" s="277">
        <f>IF(S$97=0,0,S$97/NFM!S$14*1000)</f>
        <v>49.647254114088021</v>
      </c>
      <c r="T251" s="277">
        <f>IF(T$97=0,0,T$97/NFM!T$14*1000)</f>
        <v>55.439184636110056</v>
      </c>
      <c r="U251" s="277">
        <f>IF(U$97=0,0,U$97/NFM!U$14*1000)</f>
        <v>49.308188285611635</v>
      </c>
      <c r="V251" s="277">
        <f>IF(V$97=0,0,V$97/NFM!V$14*1000)</f>
        <v>49.298204705870241</v>
      </c>
      <c r="W251" s="277">
        <f>IF(W$97=0,0,W$97/NFM!W$14*1000)</f>
        <v>45.729892372213385</v>
      </c>
      <c r="X251" s="277">
        <f>IF(X$97=0,0,X$97/NFM!X$14*1000)</f>
        <v>49.123381296505791</v>
      </c>
      <c r="Y251" s="277">
        <f>IF(Y$97=0,0,Y$97/NFM!Y$14*1000)</f>
        <v>40.258151658564351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225.72149263431291</v>
      </c>
      <c r="C253" s="272">
        <f t="shared" si="60"/>
        <v>198.20783487038352</v>
      </c>
      <c r="D253" s="272">
        <f t="shared" si="60"/>
        <v>197.24215543398847</v>
      </c>
      <c r="E253" s="272">
        <f t="shared" si="60"/>
        <v>213.3148477640311</v>
      </c>
      <c r="F253" s="272">
        <f t="shared" si="60"/>
        <v>220.4823561247847</v>
      </c>
      <c r="G253" s="272">
        <f t="shared" si="60"/>
        <v>216.23762069154938</v>
      </c>
      <c r="H253" s="272">
        <f t="shared" si="60"/>
        <v>232.77622207323748</v>
      </c>
      <c r="I253" s="272">
        <f t="shared" si="60"/>
        <v>299.97666607854552</v>
      </c>
      <c r="J253" s="272">
        <f t="shared" si="60"/>
        <v>267.60715633209975</v>
      </c>
      <c r="K253" s="272">
        <f t="shared" si="60"/>
        <v>259.46731934522091</v>
      </c>
      <c r="L253" s="272">
        <f t="shared" si="60"/>
        <v>292.3585760113441</v>
      </c>
      <c r="M253" s="272">
        <f t="shared" si="60"/>
        <v>264.87046134254575</v>
      </c>
      <c r="N253" s="272">
        <f t="shared" si="60"/>
        <v>270.16329543370205</v>
      </c>
      <c r="O253" s="272">
        <f t="shared" si="60"/>
        <v>275.08423630941604</v>
      </c>
      <c r="P253" s="272">
        <f t="shared" si="60"/>
        <v>273.28012493372353</v>
      </c>
      <c r="Q253" s="272">
        <f t="shared" si="60"/>
        <v>277.43492642762732</v>
      </c>
      <c r="R253" s="272">
        <f t="shared" si="60"/>
        <v>275.21961509442457</v>
      </c>
      <c r="S253" s="272">
        <f t="shared" si="60"/>
        <v>263.3701817807397</v>
      </c>
      <c r="T253" s="272">
        <f t="shared" si="60"/>
        <v>264.93804422915917</v>
      </c>
      <c r="U253" s="272">
        <f t="shared" si="60"/>
        <v>202.83131801125032</v>
      </c>
      <c r="V253" s="272">
        <f t="shared" si="60"/>
        <v>191.25360697968807</v>
      </c>
      <c r="W253" s="272">
        <f t="shared" si="60"/>
        <v>196.46195138315855</v>
      </c>
      <c r="X253" s="272">
        <f t="shared" si="60"/>
        <v>208.54525324842865</v>
      </c>
      <c r="Y253" s="272">
        <f t="shared" si="60"/>
        <v>208.38870654537482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0.3763254939162895</v>
      </c>
      <c r="C254" s="273">
        <f>IF(C$116=0,0,C$116/NFM!C$15*1000)</f>
        <v>0.33045440416482813</v>
      </c>
      <c r="D254" s="273">
        <f>IF(D$116=0,0,D$116/NFM!D$15*1000)</f>
        <v>0.32884441219363975</v>
      </c>
      <c r="E254" s="273">
        <f>IF(E$116=0,0,E$116/NFM!E$15*1000)</f>
        <v>0.35564099150505712</v>
      </c>
      <c r="F254" s="273">
        <f>IF(F$116=0,0,F$116/NFM!F$15*1000)</f>
        <v>0.36759074468329012</v>
      </c>
      <c r="G254" s="273">
        <f>IF(G$116=0,0,G$116/NFM!G$15*1000)</f>
        <v>0.36051387247320676</v>
      </c>
      <c r="H254" s="273">
        <f>IF(H$116=0,0,H$116/NFM!H$15*1000)</f>
        <v>0.38808722076639168</v>
      </c>
      <c r="I254" s="273">
        <f>IF(I$116=0,0,I$116/NFM!I$15*1000)</f>
        <v>0.50012458143817073</v>
      </c>
      <c r="J254" s="273">
        <f>IF(J$116=0,0,J$116/NFM!J$15*1000)</f>
        <v>0.44615775886851233</v>
      </c>
      <c r="K254" s="273">
        <f>IF(K$116=0,0,K$116/NFM!K$15*1000)</f>
        <v>0.43258692811270782</v>
      </c>
      <c r="L254" s="273">
        <f>IF(L$116=0,0,L$116/NFM!L$15*1000)</f>
        <v>0.48742361320611655</v>
      </c>
      <c r="M254" s="273">
        <f>IF(M$116=0,0,M$116/NFM!M$15*1000)</f>
        <v>0.44159510919955486</v>
      </c>
      <c r="N254" s="273">
        <f>IF(N$116=0,0,N$116/NFM!N$15*1000)</f>
        <v>0.45041938366418383</v>
      </c>
      <c r="O254" s="273">
        <f>IF(O$116=0,0,O$116/NFM!O$15*1000)</f>
        <v>0.45862363344106588</v>
      </c>
      <c r="P254" s="273">
        <f>IF(P$116=0,0,P$116/NFM!P$15*1000)</f>
        <v>0.45561579800363733</v>
      </c>
      <c r="Q254" s="273">
        <f>IF(Q$116=0,0,Q$116/NFM!Q$15*1000)</f>
        <v>0.46254273130568602</v>
      </c>
      <c r="R254" s="273">
        <f>IF(R$116=0,0,R$116/NFM!R$15*1000)</f>
        <v>0.45884933852365362</v>
      </c>
      <c r="S254" s="273">
        <f>IF(S$116=0,0,S$116/NFM!S$15*1000)</f>
        <v>0.43909382569074806</v>
      </c>
      <c r="T254" s="273">
        <f>IF(T$116=0,0,T$116/NFM!T$15*1000)</f>
        <v>0.44170778417298345</v>
      </c>
      <c r="U254" s="273">
        <f>IF(U$116=0,0,U$116/NFM!U$15*1000)</f>
        <v>0.33816272895159893</v>
      </c>
      <c r="V254" s="273">
        <f>IF(V$116=0,0,V$116/NFM!V$15*1000)</f>
        <v>0.31886023466307328</v>
      </c>
      <c r="W254" s="273">
        <f>IF(W$116=0,0,W$116/NFM!W$15*1000)</f>
        <v>0.32754364693918364</v>
      </c>
      <c r="X254" s="273">
        <f>IF(X$116=0,0,X$116/NFM!X$15*1000)</f>
        <v>0.34768906813729772</v>
      </c>
      <c r="Y254" s="273">
        <f>IF(Y$116=0,0,Y$116/NFM!Y$15*1000)</f>
        <v>0.34742807165593476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0.18783943923986529</v>
      </c>
      <c r="C255" s="274">
        <f>IF(C$117=0,0,C$117/NFM!C$15*1000)</f>
        <v>0.16494330300798765</v>
      </c>
      <c r="D255" s="274">
        <f>IF(D$117=0,0,D$117/NFM!D$15*1000)</f>
        <v>0.16413969019424612</v>
      </c>
      <c r="E255" s="274">
        <f>IF(E$117=0,0,E$117/NFM!E$15*1000)</f>
        <v>0.17751495844679485</v>
      </c>
      <c r="F255" s="274">
        <f>IF(F$117=0,0,F$117/NFM!F$15*1000)</f>
        <v>0.1834795687969864</v>
      </c>
      <c r="G255" s="274">
        <f>IF(G$117=0,0,G$117/NFM!G$15*1000)</f>
        <v>0.17994721255483939</v>
      </c>
      <c r="H255" s="274">
        <f>IF(H$117=0,0,H$117/NFM!H$15*1000)</f>
        <v>0.19371019796265099</v>
      </c>
      <c r="I255" s="274">
        <f>IF(I$117=0,0,I$117/NFM!I$15*1000)</f>
        <v>0.24963262507087863</v>
      </c>
      <c r="J255" s="274">
        <f>IF(J$117=0,0,J$117/NFM!J$15*1000)</f>
        <v>0.222695577613507</v>
      </c>
      <c r="K255" s="274">
        <f>IF(K$117=0,0,K$117/NFM!K$15*1000)</f>
        <v>0.21592182117021791</v>
      </c>
      <c r="L255" s="274">
        <f>IF(L$117=0,0,L$117/NFM!L$15*1000)</f>
        <v>0.24329305257557737</v>
      </c>
      <c r="M255" s="274">
        <f>IF(M$117=0,0,M$117/NFM!M$15*1000)</f>
        <v>0.22041817263000188</v>
      </c>
      <c r="N255" s="274">
        <f>IF(N$117=0,0,N$117/NFM!N$15*1000)</f>
        <v>0.2248227287760261</v>
      </c>
      <c r="O255" s="274">
        <f>IF(O$117=0,0,O$117/NFM!O$15*1000)</f>
        <v>0.22891780525207306</v>
      </c>
      <c r="P255" s="274">
        <f>IF(P$117=0,0,P$117/NFM!P$15*1000)</f>
        <v>0.22741647161662698</v>
      </c>
      <c r="Q255" s="274">
        <f>IF(Q$117=0,0,Q$117/NFM!Q$15*1000)</f>
        <v>0.23087398721985683</v>
      </c>
      <c r="R255" s="274">
        <f>IF(R$117=0,0,R$117/NFM!R$15*1000)</f>
        <v>0.22903046388624015</v>
      </c>
      <c r="S255" s="274">
        <f>IF(S$117=0,0,S$117/NFM!S$15*1000)</f>
        <v>0.21916967977137394</v>
      </c>
      <c r="T255" s="274">
        <f>IF(T$117=0,0,T$117/NFM!T$15*1000)</f>
        <v>0.22047441331570447</v>
      </c>
      <c r="U255" s="274">
        <f>IF(U$117=0,0,U$117/NFM!U$15*1000)</f>
        <v>0.16879084304668568</v>
      </c>
      <c r="V255" s="274">
        <f>IF(V$117=0,0,V$117/NFM!V$15*1000)</f>
        <v>0.15915617900796961</v>
      </c>
      <c r="W255" s="274">
        <f>IF(W$117=0,0,W$117/NFM!W$15*1000)</f>
        <v>0.16349042507686859</v>
      </c>
      <c r="X255" s="274">
        <f>IF(X$117=0,0,X$117/NFM!X$15*1000)</f>
        <v>0.17354582839734192</v>
      </c>
      <c r="Y255" s="274">
        <f>IF(Y$117=0,0,Y$117/NFM!Y$15*1000)</f>
        <v>0.17341555438323614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4.7749941491598058</v>
      </c>
      <c r="C256" s="274">
        <f>IF(C$118=0,0,C$118/NFM!C$15*1000)</f>
        <v>4.1929602749744603</v>
      </c>
      <c r="D256" s="274">
        <f>IF(D$118=0,0,D$118/NFM!D$15*1000)</f>
        <v>4.172531942674631</v>
      </c>
      <c r="E256" s="274">
        <f>IF(E$118=0,0,E$118/NFM!E$15*1000)</f>
        <v>4.5125394933136986</v>
      </c>
      <c r="F256" s="274">
        <f>IF(F$118=0,0,F$118/NFM!F$15*1000)</f>
        <v>4.6641635592683119</v>
      </c>
      <c r="G256" s="274">
        <f>IF(G$118=0,0,G$118/NFM!G$15*1000)</f>
        <v>4.5743688896437869</v>
      </c>
      <c r="H256" s="274">
        <f>IF(H$118=0,0,H$118/NFM!H$15*1000)</f>
        <v>4.9242324489858262</v>
      </c>
      <c r="I256" s="274">
        <f>IF(I$118=0,0,I$118/NFM!I$15*1000)</f>
        <v>6.3458149629094054</v>
      </c>
      <c r="J256" s="274">
        <f>IF(J$118=0,0,J$118/NFM!J$15*1000)</f>
        <v>5.6610586384383721</v>
      </c>
      <c r="K256" s="274">
        <f>IF(K$118=0,0,K$118/NFM!K$15*1000)</f>
        <v>5.488865580817305</v>
      </c>
      <c r="L256" s="274">
        <f>IF(L$118=0,0,L$118/NFM!L$15*1000)</f>
        <v>6.1846591284598409</v>
      </c>
      <c r="M256" s="274">
        <f>IF(M$118=0,0,M$118/NFM!M$15*1000)</f>
        <v>5.6031656021542453</v>
      </c>
      <c r="N256" s="274">
        <f>IF(N$118=0,0,N$118/NFM!N$15*1000)</f>
        <v>5.7151321301210052</v>
      </c>
      <c r="O256" s="274">
        <f>IF(O$118=0,0,O$118/NFM!O$15*1000)</f>
        <v>5.8192314944111443</v>
      </c>
      <c r="P256" s="274">
        <f>IF(P$118=0,0,P$118/NFM!P$15*1000)</f>
        <v>5.7810666694191069</v>
      </c>
      <c r="Q256" s="274">
        <f>IF(Q$118=0,0,Q$118/NFM!Q$15*1000)</f>
        <v>5.8689588439425249</v>
      </c>
      <c r="R256" s="274">
        <f>IF(R$118=0,0,R$118/NFM!R$15*1000)</f>
        <v>5.8220953462261678</v>
      </c>
      <c r="S256" s="274">
        <f>IF(S$118=0,0,S$118/NFM!S$15*1000)</f>
        <v>5.5714281453169505</v>
      </c>
      <c r="T256" s="274">
        <f>IF(T$118=0,0,T$118/NFM!T$15*1000)</f>
        <v>5.6045952749975019</v>
      </c>
      <c r="U256" s="274">
        <f>IF(U$118=0,0,U$118/NFM!U$15*1000)</f>
        <v>4.2907671106836567</v>
      </c>
      <c r="V256" s="274">
        <f>IF(V$118=0,0,V$118/NFM!V$15*1000)</f>
        <v>4.0458480212732484</v>
      </c>
      <c r="W256" s="274">
        <f>IF(W$118=0,0,W$118/NFM!W$15*1000)</f>
        <v>4.1560272238079365</v>
      </c>
      <c r="X256" s="274">
        <f>IF(X$118=0,0,X$118/NFM!X$15*1000)</f>
        <v>4.4116417646998993</v>
      </c>
      <c r="Y256" s="274">
        <f>IF(Y$118=0,0,Y$118/NFM!Y$15*1000)</f>
        <v>4.4083301190856474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0.12544183130542985</v>
      </c>
      <c r="C257" s="274">
        <f>IF(C$119=0,0,C$119/NFM!C$15*1000)</f>
        <v>0.11015146805494279</v>
      </c>
      <c r="D257" s="274">
        <f>IF(D$119=0,0,D$119/NFM!D$15*1000)</f>
        <v>0.10961480406454659</v>
      </c>
      <c r="E257" s="274">
        <f>IF(E$119=0,0,E$119/NFM!E$15*1000)</f>
        <v>0.11854699716835243</v>
      </c>
      <c r="F257" s="274">
        <f>IF(F$119=0,0,F$119/NFM!F$15*1000)</f>
        <v>0.12253024822776336</v>
      </c>
      <c r="G257" s="274">
        <f>IF(G$119=0,0,G$119/NFM!G$15*1000)</f>
        <v>0.12017129082440223</v>
      </c>
      <c r="H257" s="274">
        <f>IF(H$119=0,0,H$119/NFM!H$15*1000)</f>
        <v>0.12936240692213072</v>
      </c>
      <c r="I257" s="274">
        <f>IF(I$119=0,0,I$119/NFM!I$15*1000)</f>
        <v>0.16670819381272362</v>
      </c>
      <c r="J257" s="274">
        <f>IF(J$119=0,0,J$119/NFM!J$15*1000)</f>
        <v>0.14871925295617086</v>
      </c>
      <c r="K257" s="274">
        <f>IF(K$119=0,0,K$119/NFM!K$15*1000)</f>
        <v>0.14419564270423596</v>
      </c>
      <c r="L257" s="274">
        <f>IF(L$119=0,0,L$119/NFM!L$15*1000)</f>
        <v>0.16247453773537215</v>
      </c>
      <c r="M257" s="274">
        <f>IF(M$119=0,0,M$119/NFM!M$15*1000)</f>
        <v>0.14719836973318493</v>
      </c>
      <c r="N257" s="274">
        <f>IF(N$119=0,0,N$119/NFM!N$15*1000)</f>
        <v>0.1501397945547279</v>
      </c>
      <c r="O257" s="274">
        <f>IF(O$119=0,0,O$119/NFM!O$15*1000)</f>
        <v>0.15287454448035537</v>
      </c>
      <c r="P257" s="274">
        <f>IF(P$119=0,0,P$119/NFM!P$15*1000)</f>
        <v>0.1518719326678791</v>
      </c>
      <c r="Q257" s="274">
        <f>IF(Q$119=0,0,Q$119/NFM!Q$15*1000)</f>
        <v>0.15418091043522864</v>
      </c>
      <c r="R257" s="274">
        <f>IF(R$119=0,0,R$119/NFM!R$15*1000)</f>
        <v>0.15294977950788452</v>
      </c>
      <c r="S257" s="274">
        <f>IF(S$119=0,0,S$119/NFM!S$15*1000)</f>
        <v>0.14636460856358277</v>
      </c>
      <c r="T257" s="274">
        <f>IF(T$119=0,0,T$119/NFM!T$15*1000)</f>
        <v>0.14723592805766114</v>
      </c>
      <c r="U257" s="274">
        <f>IF(U$119=0,0,U$119/NFM!U$15*1000)</f>
        <v>0.11272090965053304</v>
      </c>
      <c r="V257" s="274">
        <f>IF(V$119=0,0,V$119/NFM!V$15*1000)</f>
        <v>0.10628674488769113</v>
      </c>
      <c r="W257" s="274">
        <f>IF(W$119=0,0,W$119/NFM!W$15*1000)</f>
        <v>0.10918121564639455</v>
      </c>
      <c r="X257" s="274">
        <f>IF(X$119=0,0,X$119/NFM!X$15*1000)</f>
        <v>0.11589635604576594</v>
      </c>
      <c r="Y257" s="274">
        <f>IF(Y$119=0,0,Y$119/NFM!Y$15*1000)</f>
        <v>0.11580935721864491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0.64246767710710229</v>
      </c>
      <c r="C258" s="275">
        <f>IF(C$120=0,0,C$120/NFM!C$15*1000)</f>
        <v>0.56230361991238453</v>
      </c>
      <c r="D258" s="275">
        <f>IF(D$120=0,0,D$120/NFM!D$15*1000)</f>
        <v>0.56197265080411762</v>
      </c>
      <c r="E258" s="275">
        <f>IF(E$120=0,0,E$120/NFM!E$15*1000)</f>
        <v>0.60697003227659629</v>
      </c>
      <c r="F258" s="275">
        <f>IF(F$120=0,0,F$120/NFM!F$15*1000)</f>
        <v>0.62938883230126008</v>
      </c>
      <c r="G258" s="275">
        <f>IF(G$120=0,0,G$120/NFM!G$15*1000)</f>
        <v>0.61732549387359448</v>
      </c>
      <c r="H258" s="275">
        <f>IF(H$120=0,0,H$120/NFM!H$15*1000)</f>
        <v>0.66230911277682214</v>
      </c>
      <c r="I258" s="275">
        <f>IF(I$120=0,0,I$120/NFM!I$15*1000)</f>
        <v>0.68410026893585774</v>
      </c>
      <c r="J258" s="275">
        <f>IF(J$120=0,0,J$120/NFM!J$15*1000)</f>
        <v>0.63580120668848195</v>
      </c>
      <c r="K258" s="275">
        <f>IF(K$120=0,0,K$120/NFM!K$15*1000)</f>
        <v>0.5920500539386554</v>
      </c>
      <c r="L258" s="275">
        <f>IF(L$120=0,0,L$120/NFM!L$15*1000)</f>
        <v>0.66294231718462648</v>
      </c>
      <c r="M258" s="275">
        <f>IF(M$120=0,0,M$120/NFM!M$15*1000)</f>
        <v>0.60552752155414125</v>
      </c>
      <c r="N258" s="275">
        <f>IF(N$120=0,0,N$120/NFM!N$15*1000)</f>
        <v>0.62093552430783283</v>
      </c>
      <c r="O258" s="275">
        <f>IF(O$120=0,0,O$120/NFM!O$15*1000)</f>
        <v>0.64196214741793733</v>
      </c>
      <c r="P258" s="275">
        <f>IF(P$120=0,0,P$120/NFM!P$15*1000)</f>
        <v>0.62908883841425745</v>
      </c>
      <c r="Q258" s="275">
        <f>IF(Q$120=0,0,Q$120/NFM!Q$15*1000)</f>
        <v>0.63306059851004493</v>
      </c>
      <c r="R258" s="275">
        <f>IF(R$120=0,0,R$120/NFM!R$15*1000)</f>
        <v>0.62828457461104159</v>
      </c>
      <c r="S258" s="275">
        <f>IF(S$120=0,0,S$120/NFM!S$15*1000)</f>
        <v>0.61891903558411043</v>
      </c>
      <c r="T258" s="275">
        <f>IF(T$120=0,0,T$120/NFM!T$15*1000)</f>
        <v>0.6212537437069271</v>
      </c>
      <c r="U258" s="275">
        <f>IF(U$120=0,0,U$120/NFM!U$15*1000)</f>
        <v>0.47105659189773991</v>
      </c>
      <c r="V258" s="275">
        <f>IF(V$120=0,0,V$120/NFM!V$15*1000)</f>
        <v>0.44363645938631396</v>
      </c>
      <c r="W258" s="275">
        <f>IF(W$120=0,0,W$120/NFM!W$15*1000)</f>
        <v>0.46028314708166146</v>
      </c>
      <c r="X258" s="275">
        <f>IF(X$120=0,0,X$120/NFM!X$15*1000)</f>
        <v>0.48668385238480683</v>
      </c>
      <c r="Y258" s="275">
        <f>IF(Y$120=0,0,Y$120/NFM!Y$15*1000)</f>
        <v>0.49410550421711835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134.90244558674905</v>
      </c>
      <c r="C259" s="276">
        <f>IF(C$126=0,0,C$126/NFM!C$15*1000)</f>
        <v>118.26456255619436</v>
      </c>
      <c r="D259" s="276">
        <f>IF(D$126=0,0,D$126/NFM!D$15*1000)</f>
        <v>117.99217906598366</v>
      </c>
      <c r="E259" s="276">
        <f>IF(E$126=0,0,E$126/NFM!E$15*1000)</f>
        <v>127.57916135415232</v>
      </c>
      <c r="F259" s="276">
        <f>IF(F$126=0,0,F$126/NFM!F$15*1000)</f>
        <v>132.12821984173303</v>
      </c>
      <c r="G259" s="276">
        <f>IF(G$126=0,0,G$126/NFM!G$15*1000)</f>
        <v>129.58796088099581</v>
      </c>
      <c r="H259" s="276">
        <f>IF(H$126=0,0,H$126/NFM!H$15*1000)</f>
        <v>139.08413776347976</v>
      </c>
      <c r="I259" s="276">
        <f>IF(I$126=0,0,I$126/NFM!I$15*1000)</f>
        <v>147.58841237627905</v>
      </c>
      <c r="J259" s="276">
        <f>IF(J$126=0,0,J$126/NFM!J$15*1000)</f>
        <v>137.18851102866478</v>
      </c>
      <c r="K259" s="276">
        <f>IF(K$126=0,0,K$126/NFM!K$15*1000)</f>
        <v>127.62174003291055</v>
      </c>
      <c r="L259" s="276">
        <f>IF(L$126=0,0,L$126/NFM!L$15*1000)</f>
        <v>143.07368941119307</v>
      </c>
      <c r="M259" s="276">
        <f>IF(M$126=0,0,M$126/NFM!M$15*1000)</f>
        <v>130.74075964343015</v>
      </c>
      <c r="N259" s="276">
        <f>IF(N$126=0,0,N$126/NFM!N$15*1000)</f>
        <v>133.84385650917071</v>
      </c>
      <c r="O259" s="276">
        <f>IF(O$126=0,0,O$126/NFM!O$15*1000)</f>
        <v>138.41532238983839</v>
      </c>
      <c r="P259" s="276">
        <f>IF(P$126=0,0,P$126/NFM!P$15*1000)</f>
        <v>135.54456736743742</v>
      </c>
      <c r="Q259" s="276">
        <f>IF(Q$126=0,0,Q$126/NFM!Q$15*1000)</f>
        <v>136.47444365007877</v>
      </c>
      <c r="R259" s="276">
        <f>IF(R$126=0,0,R$126/NFM!R$15*1000)</f>
        <v>135.70346735981792</v>
      </c>
      <c r="S259" s="276">
        <f>IF(S$126=0,0,S$126/NFM!S$15*1000)</f>
        <v>133.4520946943006</v>
      </c>
      <c r="T259" s="276">
        <f>IF(T$126=0,0,T$126/NFM!T$15*1000)</f>
        <v>133.95696052178272</v>
      </c>
      <c r="U259" s="276">
        <f>IF(U$126=0,0,U$126/NFM!U$15*1000)</f>
        <v>101.46557411395987</v>
      </c>
      <c r="V259" s="276">
        <f>IF(V$126=0,0,V$126/NFM!V$15*1000)</f>
        <v>95.569012195731631</v>
      </c>
      <c r="W259" s="276">
        <f>IF(W$126=0,0,W$126/NFM!W$15*1000)</f>
        <v>99.04222943748816</v>
      </c>
      <c r="X259" s="276">
        <f>IF(X$126=0,0,X$126/NFM!X$15*1000)</f>
        <v>104.63783341391918</v>
      </c>
      <c r="Y259" s="276">
        <f>IF(Y$126=0,0,Y$126/NFM!Y$15*1000)</f>
        <v>106.40478548738162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69.142540821263864</v>
      </c>
      <c r="C260" s="276">
        <f>IF(C$134=0,0,C$134/NFM!C$15*1000)</f>
        <v>60.445122275136207</v>
      </c>
      <c r="D260" s="276">
        <f>IF(D$134=0,0,D$134/NFM!D$15*1000)</f>
        <v>60.547201874692298</v>
      </c>
      <c r="E260" s="276">
        <f>IF(E$134=0,0,E$134/NFM!E$15*1000)</f>
        <v>65.468482714169468</v>
      </c>
      <c r="F260" s="276">
        <f>IF(F$134=0,0,F$134/NFM!F$15*1000)</f>
        <v>67.953190776388766</v>
      </c>
      <c r="G260" s="276">
        <f>IF(G$134=0,0,G$134/NFM!G$15*1000)</f>
        <v>66.601543398957986</v>
      </c>
      <c r="H260" s="276">
        <f>IF(H$134=0,0,H$134/NFM!H$15*1000)</f>
        <v>71.226863696978114</v>
      </c>
      <c r="I260" s="276">
        <f>IF(I$134=0,0,I$134/NFM!I$15*1000)</f>
        <v>75.00907681258532</v>
      </c>
      <c r="J260" s="276">
        <f>IF(J$134=0,0,J$134/NFM!J$15*1000)</f>
        <v>69.650940840059533</v>
      </c>
      <c r="K260" s="276">
        <f>IF(K$134=0,0,K$134/NFM!K$15*1000)</f>
        <v>64.899679830335373</v>
      </c>
      <c r="L260" s="276">
        <f>IF(L$134=0,0,L$134/NFM!L$15*1000)</f>
        <v>72.68856847724534</v>
      </c>
      <c r="M260" s="276">
        <f>IF(M$134=0,0,M$134/NFM!M$15*1000)</f>
        <v>66.391133175328648</v>
      </c>
      <c r="N260" s="276">
        <f>IF(N$134=0,0,N$134/NFM!N$15*1000)</f>
        <v>68.057698018228237</v>
      </c>
      <c r="O260" s="276">
        <f>IF(O$134=0,0,O$134/NFM!O$15*1000)</f>
        <v>70.330070905026147</v>
      </c>
      <c r="P260" s="276">
        <f>IF(P$134=0,0,P$134/NFM!P$15*1000)</f>
        <v>68.921583058249297</v>
      </c>
      <c r="Q260" s="276">
        <f>IF(Q$134=0,0,Q$134/NFM!Q$15*1000)</f>
        <v>69.387506192732005</v>
      </c>
      <c r="R260" s="276">
        <f>IF(R$134=0,0,R$134/NFM!R$15*1000)</f>
        <v>68.871538602539715</v>
      </c>
      <c r="S260" s="276">
        <f>IF(S$134=0,0,S$134/NFM!S$15*1000)</f>
        <v>67.79977446538615</v>
      </c>
      <c r="T260" s="276">
        <f>IF(T$134=0,0,T$134/NFM!T$15*1000)</f>
        <v>68.067606396031536</v>
      </c>
      <c r="U260" s="276">
        <f>IF(U$134=0,0,U$134/NFM!U$15*1000)</f>
        <v>51.591661522139333</v>
      </c>
      <c r="V260" s="276">
        <f>IF(V$134=0,0,V$134/NFM!V$15*1000)</f>
        <v>48.591843246453053</v>
      </c>
      <c r="W260" s="276">
        <f>IF(W$134=0,0,W$134/NFM!W$15*1000)</f>
        <v>50.40305591147586</v>
      </c>
      <c r="X260" s="276">
        <f>IF(X$134=0,0,X$134/NFM!X$15*1000)</f>
        <v>53.296740186214087</v>
      </c>
      <c r="Y260" s="276">
        <f>IF(Y$134=0,0,Y$134/NFM!Y$15*1000)</f>
        <v>54.092534210758423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15.569437635571516</v>
      </c>
      <c r="C261" s="277">
        <f>IF(C$141=0,0,C$141/NFM!C$15*1000)</f>
        <v>14.137336968938337</v>
      </c>
      <c r="D261" s="277">
        <f>IF(D$141=0,0,D$141/NFM!D$15*1000)</f>
        <v>13.365670993381331</v>
      </c>
      <c r="E261" s="277">
        <f>IF(E$141=0,0,E$141/NFM!E$15*1000)</f>
        <v>14.495991222998802</v>
      </c>
      <c r="F261" s="277">
        <f>IF(F$141=0,0,F$141/NFM!F$15*1000)</f>
        <v>14.433792553385301</v>
      </c>
      <c r="G261" s="277">
        <f>IF(G$141=0,0,G$141/NFM!G$15*1000)</f>
        <v>14.195789652225786</v>
      </c>
      <c r="H261" s="277">
        <f>IF(H$141=0,0,H$141/NFM!H$15*1000)</f>
        <v>16.16751922536578</v>
      </c>
      <c r="I261" s="277">
        <f>IF(I$141=0,0,I$141/NFM!I$15*1000)</f>
        <v>69.432796257514099</v>
      </c>
      <c r="J261" s="277">
        <f>IF(J$141=0,0,J$141/NFM!J$15*1000)</f>
        <v>53.653272028810392</v>
      </c>
      <c r="K261" s="277">
        <f>IF(K$141=0,0,K$141/NFM!K$15*1000)</f>
        <v>60.072279455231879</v>
      </c>
      <c r="L261" s="277">
        <f>IF(L$141=0,0,L$141/NFM!L$15*1000)</f>
        <v>68.855525473744152</v>
      </c>
      <c r="M261" s="277">
        <f>IF(M$141=0,0,M$141/NFM!M$15*1000)</f>
        <v>60.720663748515832</v>
      </c>
      <c r="N261" s="277">
        <f>IF(N$141=0,0,N$141/NFM!N$15*1000)</f>
        <v>61.100291344879338</v>
      </c>
      <c r="O261" s="277">
        <f>IF(O$141=0,0,O$141/NFM!O$15*1000)</f>
        <v>59.037233389548909</v>
      </c>
      <c r="P261" s="277">
        <f>IF(P$141=0,0,P$141/NFM!P$15*1000)</f>
        <v>61.568914797915298</v>
      </c>
      <c r="Q261" s="277">
        <f>IF(Q$141=0,0,Q$141/NFM!Q$15*1000)</f>
        <v>64.223359513403182</v>
      </c>
      <c r="R261" s="277">
        <f>IF(R$141=0,0,R$141/NFM!R$15*1000)</f>
        <v>63.353399629311937</v>
      </c>
      <c r="S261" s="277">
        <f>IF(S$141=0,0,S$141/NFM!S$15*1000)</f>
        <v>55.123337326126205</v>
      </c>
      <c r="T261" s="277">
        <f>IF(T$141=0,0,T$141/NFM!T$15*1000)</f>
        <v>55.878210167094146</v>
      </c>
      <c r="U261" s="277">
        <f>IF(U$141=0,0,U$141/NFM!U$15*1000)</f>
        <v>44.392584190920907</v>
      </c>
      <c r="V261" s="277">
        <f>IF(V$141=0,0,V$141/NFM!V$15*1000)</f>
        <v>42.018963898285108</v>
      </c>
      <c r="W261" s="277">
        <f>IF(W$141=0,0,W$141/NFM!W$15*1000)</f>
        <v>41.800140375642492</v>
      </c>
      <c r="X261" s="277">
        <f>IF(X$141=0,0,X$141/NFM!X$15*1000)</f>
        <v>45.075222778630277</v>
      </c>
      <c r="Y261" s="277">
        <f>IF(Y$141=0,0,Y$141/NFM!Y$15*1000)</f>
        <v>42.352298240674209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FI: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2.9850265015805548</v>
      </c>
      <c r="C72" s="223">
        <v>1.9874818984779561</v>
      </c>
      <c r="D72" s="223">
        <v>1.8459708065076439</v>
      </c>
      <c r="E72" s="223">
        <v>2.1248217920292838</v>
      </c>
      <c r="F72" s="223">
        <v>2.6587586184946601</v>
      </c>
      <c r="G72" s="223">
        <v>2.2630336842480498</v>
      </c>
      <c r="H72" s="223">
        <v>2.580470154829249</v>
      </c>
      <c r="I72" s="223">
        <v>3.8921250186366509</v>
      </c>
      <c r="J72" s="223">
        <v>3.798778571407345</v>
      </c>
      <c r="K72" s="223">
        <v>1.3388264665121621</v>
      </c>
      <c r="L72" s="223">
        <v>1.8231526230941539</v>
      </c>
      <c r="M72" s="223">
        <v>1.55372121869304</v>
      </c>
      <c r="N72" s="223">
        <v>1.5865600990028661</v>
      </c>
      <c r="O72" s="223">
        <v>1.806561472208986</v>
      </c>
      <c r="P72" s="223">
        <v>1.803715948133495</v>
      </c>
      <c r="Q72" s="223">
        <v>1.860493168132598</v>
      </c>
      <c r="R72" s="223">
        <v>1.981254859330666</v>
      </c>
      <c r="S72" s="223">
        <v>2.1913650663503739</v>
      </c>
      <c r="T72" s="223">
        <v>2.482153810624796</v>
      </c>
      <c r="U72" s="223">
        <v>2.0411300309356859</v>
      </c>
      <c r="V72" s="223">
        <v>2.1308486502779691</v>
      </c>
      <c r="W72" s="223">
        <v>2.3460043686809531</v>
      </c>
      <c r="X72" s="223">
        <v>2.30938732431121</v>
      </c>
      <c r="Y72" s="223">
        <v>2.4001205826742278</v>
      </c>
      <c r="DA72" s="89" t="s">
        <v>706</v>
      </c>
    </row>
    <row r="73" spans="1:105" ht="12" customHeight="1" x14ac:dyDescent="0.25">
      <c r="A73" s="55" t="s">
        <v>91</v>
      </c>
      <c r="B73" s="259">
        <v>4.9081255978450557E-3</v>
      </c>
      <c r="C73" s="259">
        <v>3.3160492504280192E-3</v>
      </c>
      <c r="D73" s="259">
        <v>3.0127096655074262E-3</v>
      </c>
      <c r="E73" s="259">
        <v>3.4674945869786998E-3</v>
      </c>
      <c r="F73" s="259">
        <v>4.3143419810700093E-3</v>
      </c>
      <c r="G73" s="259">
        <v>3.677506339261968E-3</v>
      </c>
      <c r="H73" s="259">
        <v>4.2577957552528941E-3</v>
      </c>
      <c r="I73" s="259">
        <v>6.1762833996113426E-3</v>
      </c>
      <c r="J73" s="259">
        <v>6.0119087803587193E-3</v>
      </c>
      <c r="K73" s="259">
        <v>2.1162661868477811E-3</v>
      </c>
      <c r="L73" s="259">
        <v>2.894144687604626E-3</v>
      </c>
      <c r="M73" s="259">
        <v>2.4756996331711822E-3</v>
      </c>
      <c r="N73" s="259">
        <v>2.530584234846949E-3</v>
      </c>
      <c r="O73" s="259">
        <v>2.8808076336505409E-3</v>
      </c>
      <c r="P73" s="259">
        <v>2.875402472273482E-3</v>
      </c>
      <c r="Q73" s="259">
        <v>2.9864825730127201E-3</v>
      </c>
      <c r="R73" s="259">
        <v>3.1872035881150571E-3</v>
      </c>
      <c r="S73" s="259">
        <v>3.5230801025120471E-3</v>
      </c>
      <c r="T73" s="259">
        <v>4.0159976273392859E-3</v>
      </c>
      <c r="U73" s="259">
        <v>3.2786782780873228E-3</v>
      </c>
      <c r="V73" s="259">
        <v>3.420562184549304E-3</v>
      </c>
      <c r="W73" s="259">
        <v>3.699788238148012E-3</v>
      </c>
      <c r="X73" s="259">
        <v>3.6102612192605442E-3</v>
      </c>
      <c r="Y73" s="259">
        <v>3.6933230648924188E-3</v>
      </c>
      <c r="DA73" s="67" t="s">
        <v>707</v>
      </c>
    </row>
    <row r="74" spans="1:105" ht="12" customHeight="1" x14ac:dyDescent="0.25">
      <c r="A74" s="173" t="s">
        <v>92</v>
      </c>
      <c r="B74" s="224">
        <v>6.6263169901143533E-4</v>
      </c>
      <c r="C74" s="224">
        <v>4.4769012222944411E-4</v>
      </c>
      <c r="D74" s="224">
        <v>4.0673713100574592E-4</v>
      </c>
      <c r="E74" s="224">
        <v>4.68136314704632E-4</v>
      </c>
      <c r="F74" s="224">
        <v>5.8246670751212367E-4</v>
      </c>
      <c r="G74" s="224">
        <v>4.9648938787963978E-4</v>
      </c>
      <c r="H74" s="224">
        <v>5.7483256675127379E-4</v>
      </c>
      <c r="I74" s="224">
        <v>8.489420356645413E-4</v>
      </c>
      <c r="J74" s="224">
        <v>8.3948259437446144E-4</v>
      </c>
      <c r="K74" s="224">
        <v>2.9485239917259988E-4</v>
      </c>
      <c r="L74" s="224">
        <v>4.0213623084671939E-4</v>
      </c>
      <c r="M74" s="224">
        <v>3.4315504559911741E-4</v>
      </c>
      <c r="N74" s="224">
        <v>3.4999429830245572E-4</v>
      </c>
      <c r="O74" s="224">
        <v>3.976483394481159E-4</v>
      </c>
      <c r="P74" s="224">
        <v>3.9620072119752009E-4</v>
      </c>
      <c r="Q74" s="224">
        <v>4.1085284652981881E-4</v>
      </c>
      <c r="R74" s="224">
        <v>4.378403514495717E-4</v>
      </c>
      <c r="S74" s="224">
        <v>4.8336026795861499E-4</v>
      </c>
      <c r="T74" s="224">
        <v>5.5035218818586939E-4</v>
      </c>
      <c r="U74" s="224">
        <v>4.4918585036275108E-4</v>
      </c>
      <c r="V74" s="224">
        <v>4.686242452802584E-4</v>
      </c>
      <c r="W74" s="224">
        <v>5.1548288609470157E-4</v>
      </c>
      <c r="X74" s="224">
        <v>5.1056558786342768E-4</v>
      </c>
      <c r="Y74" s="224">
        <v>5.2926937797779497E-4</v>
      </c>
      <c r="DA74" s="177" t="s">
        <v>708</v>
      </c>
    </row>
    <row r="75" spans="1:105" ht="12" customHeight="1" x14ac:dyDescent="0.25">
      <c r="A75" s="173" t="s">
        <v>93</v>
      </c>
      <c r="B75" s="224">
        <v>8.5303457563319307E-2</v>
      </c>
      <c r="C75" s="224">
        <v>5.7633094523082191E-2</v>
      </c>
      <c r="D75" s="224">
        <v>5.236103803355191E-2</v>
      </c>
      <c r="E75" s="224">
        <v>6.0265221713406272E-2</v>
      </c>
      <c r="F75" s="224">
        <v>7.4983469913124823E-2</v>
      </c>
      <c r="G75" s="224">
        <v>6.3915236009405463E-2</v>
      </c>
      <c r="H75" s="224">
        <v>7.4000693804772158E-2</v>
      </c>
      <c r="I75" s="224">
        <v>0.1070763599390656</v>
      </c>
      <c r="J75" s="224">
        <v>0.1039937633815225</v>
      </c>
      <c r="K75" s="224">
        <v>3.6502468215346758E-2</v>
      </c>
      <c r="L75" s="224">
        <v>4.9784112409846752E-2</v>
      </c>
      <c r="M75" s="224">
        <v>4.248229344603436E-2</v>
      </c>
      <c r="N75" s="224">
        <v>4.3328986927657333E-2</v>
      </c>
      <c r="O75" s="224">
        <v>4.9228515393878243E-2</v>
      </c>
      <c r="P75" s="224">
        <v>4.9049301525079442E-2</v>
      </c>
      <c r="Q75" s="224">
        <v>5.0863221780537253E-2</v>
      </c>
      <c r="R75" s="224">
        <v>5.4204251201729579E-2</v>
      </c>
      <c r="S75" s="224">
        <v>5.9839576911132841E-2</v>
      </c>
      <c r="T75" s="224">
        <v>6.8133117834125081E-2</v>
      </c>
      <c r="U75" s="224">
        <v>5.560881400884158E-2</v>
      </c>
      <c r="V75" s="224">
        <v>5.8015270237872688E-2</v>
      </c>
      <c r="W75" s="224">
        <v>6.2751151091071725E-2</v>
      </c>
      <c r="X75" s="224">
        <v>6.1232706486319712E-2</v>
      </c>
      <c r="Y75" s="224">
        <v>6.2641496960165327E-2</v>
      </c>
      <c r="DA75" s="177" t="s">
        <v>709</v>
      </c>
    </row>
    <row r="76" spans="1:105" ht="12" customHeight="1" x14ac:dyDescent="0.25">
      <c r="A76" s="173" t="s">
        <v>94</v>
      </c>
      <c r="B76" s="224">
        <v>1.620810309907153E-3</v>
      </c>
      <c r="C76" s="224">
        <v>1.095058939733208E-3</v>
      </c>
      <c r="D76" s="224">
        <v>9.9488710899233975E-4</v>
      </c>
      <c r="E76" s="224">
        <v>1.145070733028896E-3</v>
      </c>
      <c r="F76" s="224">
        <v>1.424725146897979E-3</v>
      </c>
      <c r="G76" s="224">
        <v>1.2144229137171481E-3</v>
      </c>
      <c r="H76" s="224">
        <v>1.40605188681862E-3</v>
      </c>
      <c r="I76" s="224">
        <v>2.0808636463272622E-3</v>
      </c>
      <c r="J76" s="224">
        <v>2.0550537957981468E-3</v>
      </c>
      <c r="K76" s="224">
        <v>7.2121483048996453E-4</v>
      </c>
      <c r="L76" s="224">
        <v>9.8363321573047367E-4</v>
      </c>
      <c r="M76" s="224">
        <v>8.3936406397924258E-4</v>
      </c>
      <c r="N76" s="224">
        <v>8.560930120663458E-4</v>
      </c>
      <c r="O76" s="224">
        <v>9.7265574414338873E-4</v>
      </c>
      <c r="P76" s="224">
        <v>9.6911484112158024E-4</v>
      </c>
      <c r="Q76" s="224">
        <v>1.0049542309909019E-3</v>
      </c>
      <c r="R76" s="224">
        <v>1.070966204577228E-3</v>
      </c>
      <c r="S76" s="224">
        <v>1.182308825363465E-3</v>
      </c>
      <c r="T76" s="224">
        <v>1.346172394140512E-3</v>
      </c>
      <c r="U76" s="224">
        <v>1.0987175204846249E-3</v>
      </c>
      <c r="V76" s="224">
        <v>1.1462642209176799E-3</v>
      </c>
      <c r="W76" s="224">
        <v>1.2634182833679329E-3</v>
      </c>
      <c r="X76" s="224">
        <v>1.2535570437733901E-3</v>
      </c>
      <c r="Y76" s="224">
        <v>1.30146639408461E-3</v>
      </c>
      <c r="DA76" s="177" t="s">
        <v>710</v>
      </c>
    </row>
    <row r="77" spans="1:105" ht="12" customHeight="1" x14ac:dyDescent="0.25">
      <c r="A77" s="56" t="s">
        <v>95</v>
      </c>
      <c r="B77" s="260">
        <v>1.489599627830613E-2</v>
      </c>
      <c r="C77" s="260">
        <v>1.001313951170602E-2</v>
      </c>
      <c r="D77" s="260">
        <v>9.1578836642124389E-3</v>
      </c>
      <c r="E77" s="260">
        <v>1.051495793241931E-2</v>
      </c>
      <c r="F77" s="260">
        <v>1.316769125377884E-2</v>
      </c>
      <c r="G77" s="260">
        <v>1.122289048380541E-2</v>
      </c>
      <c r="H77" s="260">
        <v>1.2886062745673039E-2</v>
      </c>
      <c r="I77" s="260">
        <v>1.2875720894502859E-2</v>
      </c>
      <c r="J77" s="260">
        <v>1.359090943635897E-2</v>
      </c>
      <c r="K77" s="260">
        <v>4.432712941547649E-3</v>
      </c>
      <c r="L77" s="260">
        <v>5.9752606955769836E-3</v>
      </c>
      <c r="M77" s="260">
        <v>5.1758435207766556E-3</v>
      </c>
      <c r="N77" s="260">
        <v>5.3081139966045894E-3</v>
      </c>
      <c r="O77" s="260">
        <v>6.2288955070293663E-3</v>
      </c>
      <c r="P77" s="260">
        <v>6.0550902426481689E-3</v>
      </c>
      <c r="Q77" s="260">
        <v>6.1832978530284733E-3</v>
      </c>
      <c r="R77" s="260">
        <v>6.6067443581184571E-3</v>
      </c>
      <c r="S77" s="260">
        <v>7.6671693414463319E-3</v>
      </c>
      <c r="T77" s="260">
        <v>8.6831018793304682E-3</v>
      </c>
      <c r="U77" s="260">
        <v>6.9416773050297153E-3</v>
      </c>
      <c r="V77" s="260">
        <v>7.2726383984190127E-3</v>
      </c>
      <c r="W77" s="260">
        <v>8.3039911571807616E-3</v>
      </c>
      <c r="X77" s="260">
        <v>8.0155054205736549E-3</v>
      </c>
      <c r="Y77" s="260">
        <v>9.0513644557819687E-3</v>
      </c>
      <c r="DA77" s="68" t="s">
        <v>711</v>
      </c>
    </row>
    <row r="78" spans="1:105" ht="12" customHeight="1" x14ac:dyDescent="0.25">
      <c r="A78" s="37" t="s">
        <v>159</v>
      </c>
      <c r="B78" s="226">
        <v>1.0234767142964029E-4</v>
      </c>
      <c r="C78" s="226">
        <v>8.6627855580829013E-5</v>
      </c>
      <c r="D78" s="226">
        <v>6.3888021305953742E-5</v>
      </c>
      <c r="E78" s="226">
        <v>9.6787464295441144E-5</v>
      </c>
      <c r="F78" s="226">
        <v>6.6645850774446128E-5</v>
      </c>
      <c r="G78" s="226">
        <v>6.3432075894647648E-5</v>
      </c>
      <c r="H78" s="226">
        <v>1.5996284868897721E-4</v>
      </c>
      <c r="I78" s="226">
        <v>3.2155404843509788E-4</v>
      </c>
      <c r="J78" s="226">
        <v>4.1296571195449362E-4</v>
      </c>
      <c r="K78" s="226">
        <v>1.3301625080581621E-4</v>
      </c>
      <c r="L78" s="226">
        <v>2.0839428402977451E-4</v>
      </c>
      <c r="M78" s="226">
        <v>1.6928310960992931E-4</v>
      </c>
      <c r="N78" s="226">
        <v>2.1214726504830781E-4</v>
      </c>
      <c r="O78" s="226">
        <v>1.6381572579269709E-4</v>
      </c>
      <c r="P78" s="226">
        <v>1.5991015019333469E-4</v>
      </c>
      <c r="Q78" s="226">
        <v>1.6911182483580879E-4</v>
      </c>
      <c r="R78" s="226">
        <v>1.808769251681098E-4</v>
      </c>
      <c r="S78" s="226">
        <v>2.0263309318261741E-4</v>
      </c>
      <c r="T78" s="226">
        <v>2.6193136327411567E-4</v>
      </c>
      <c r="U78" s="226">
        <v>2.6267195011864508E-4</v>
      </c>
      <c r="V78" s="226">
        <v>1.5357957357440329E-4</v>
      </c>
      <c r="W78" s="226">
        <v>2.1167811294130391E-4</v>
      </c>
      <c r="X78" s="226">
        <v>2.7754148867974231E-4</v>
      </c>
      <c r="Y78" s="226">
        <v>2.7628001447010649E-4</v>
      </c>
      <c r="DA78" s="69" t="s">
        <v>712</v>
      </c>
    </row>
    <row r="79" spans="1:105" ht="12" customHeight="1" x14ac:dyDescent="0.25">
      <c r="A79" s="37" t="s">
        <v>35</v>
      </c>
      <c r="B79" s="226">
        <v>2.376540136783765E-6</v>
      </c>
      <c r="C79" s="226">
        <v>2.0115218341130289E-6</v>
      </c>
      <c r="D79" s="226">
        <v>1.483496837518905E-6</v>
      </c>
      <c r="E79" s="226">
        <v>1.4983080059303421E-6</v>
      </c>
      <c r="F79" s="226">
        <v>1.55475854090513E-6</v>
      </c>
      <c r="G79" s="226">
        <v>8.878712833750193E-6</v>
      </c>
      <c r="H79" s="226">
        <v>1.213574326361189E-5</v>
      </c>
      <c r="I79" s="226">
        <v>1.7513392836209061E-5</v>
      </c>
      <c r="J79" s="226">
        <v>1.9278299286170249E-5</v>
      </c>
      <c r="K79" s="226">
        <v>2.742294056103786E-5</v>
      </c>
      <c r="L79" s="226">
        <v>3.7689769467812991E-5</v>
      </c>
      <c r="M79" s="226">
        <v>4.0639345717287787E-5</v>
      </c>
      <c r="N79" s="226">
        <v>3.4110139837882597E-5</v>
      </c>
      <c r="O79" s="226">
        <v>3.8493561154935093E-5</v>
      </c>
      <c r="P79" s="226">
        <v>3.6343831334790119E-5</v>
      </c>
      <c r="Q79" s="226">
        <v>3.9789437786395698E-5</v>
      </c>
      <c r="R79" s="226">
        <v>3.7010749024967362E-5</v>
      </c>
      <c r="S79" s="226">
        <v>4.0290191891386118E-5</v>
      </c>
      <c r="T79" s="226">
        <v>4.8700301018357123E-5</v>
      </c>
      <c r="U79" s="226">
        <v>3.6616468216876813E-5</v>
      </c>
      <c r="V79" s="226">
        <v>4.0674427043974852E-5</v>
      </c>
      <c r="W79" s="226">
        <v>5.0904719767629693E-5</v>
      </c>
      <c r="X79" s="226">
        <v>4.1176415934435548E-5</v>
      </c>
      <c r="Y79" s="226">
        <v>1.832191918270941E-6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1.479127206673971E-2</v>
      </c>
      <c r="C82" s="226">
        <v>9.924500134291081E-3</v>
      </c>
      <c r="D82" s="226">
        <v>9.0925121460689665E-3</v>
      </c>
      <c r="E82" s="226">
        <v>1.041667216011794E-2</v>
      </c>
      <c r="F82" s="226">
        <v>1.309949064446349E-2</v>
      </c>
      <c r="G82" s="226">
        <v>1.1150579695077011E-2</v>
      </c>
      <c r="H82" s="226">
        <v>1.2713964153720451E-2</v>
      </c>
      <c r="I82" s="226">
        <v>1.253665345323155E-2</v>
      </c>
      <c r="J82" s="226">
        <v>1.315866542511831E-2</v>
      </c>
      <c r="K82" s="226">
        <v>4.2722737501807951E-3</v>
      </c>
      <c r="L82" s="226">
        <v>5.7291766420793956E-3</v>
      </c>
      <c r="M82" s="226">
        <v>4.9659210654494383E-3</v>
      </c>
      <c r="N82" s="226">
        <v>5.0618565917183982E-3</v>
      </c>
      <c r="O82" s="226">
        <v>6.0265862200817354E-3</v>
      </c>
      <c r="P82" s="226">
        <v>5.8588362611200441E-3</v>
      </c>
      <c r="Q82" s="226">
        <v>5.9743965904062689E-3</v>
      </c>
      <c r="R82" s="226">
        <v>6.3888566839253799E-3</v>
      </c>
      <c r="S82" s="226">
        <v>7.4242460563723276E-3</v>
      </c>
      <c r="T82" s="226">
        <v>8.372470215037996E-3</v>
      </c>
      <c r="U82" s="226">
        <v>6.6423888866941937E-3</v>
      </c>
      <c r="V82" s="226">
        <v>7.0783843978006354E-3</v>
      </c>
      <c r="W82" s="226">
        <v>8.0414083244718278E-3</v>
      </c>
      <c r="X82" s="226">
        <v>7.6967875159594766E-3</v>
      </c>
      <c r="Y82" s="226">
        <v>8.7732522493935913E-3</v>
      </c>
      <c r="DA82" s="69" t="s">
        <v>716</v>
      </c>
    </row>
    <row r="83" spans="1:105" ht="12" customHeight="1" x14ac:dyDescent="0.25">
      <c r="A83" s="57" t="s">
        <v>558</v>
      </c>
      <c r="B83" s="261">
        <v>0.83155206513736502</v>
      </c>
      <c r="C83" s="261">
        <v>0.54980163151380679</v>
      </c>
      <c r="D83" s="261">
        <v>0.5151163744881665</v>
      </c>
      <c r="E83" s="261">
        <v>0.59280613908168422</v>
      </c>
      <c r="F83" s="261">
        <v>0.74671869314814876</v>
      </c>
      <c r="G83" s="261">
        <v>0.63506733795933501</v>
      </c>
      <c r="H83" s="261">
        <v>0.71615106735648493</v>
      </c>
      <c r="I83" s="261">
        <v>0.72209764028303269</v>
      </c>
      <c r="J83" s="261">
        <v>0.7631662884661623</v>
      </c>
      <c r="K83" s="261">
        <v>0.25006880307552087</v>
      </c>
      <c r="L83" s="261">
        <v>0.3367599530769283</v>
      </c>
      <c r="M83" s="261">
        <v>0.29115253877720998</v>
      </c>
      <c r="N83" s="261">
        <v>0.29994035173600231</v>
      </c>
      <c r="O83" s="261">
        <v>0.35225561715147291</v>
      </c>
      <c r="P83" s="261">
        <v>0.34376325204576641</v>
      </c>
      <c r="Q83" s="261">
        <v>0.34869181528944843</v>
      </c>
      <c r="R83" s="261">
        <v>0.37204864179301361</v>
      </c>
      <c r="S83" s="261">
        <v>0.43230891075032052</v>
      </c>
      <c r="T83" s="261">
        <v>0.4886082213702681</v>
      </c>
      <c r="U83" s="261">
        <v>0.39671196773758299</v>
      </c>
      <c r="V83" s="261">
        <v>0.4135666609602654</v>
      </c>
      <c r="W83" s="261">
        <v>0.46598438430499539</v>
      </c>
      <c r="X83" s="261">
        <v>0.45786089710943512</v>
      </c>
      <c r="Y83" s="261">
        <v>0.49327340049360058</v>
      </c>
      <c r="DA83" s="70" t="s">
        <v>717</v>
      </c>
    </row>
    <row r="84" spans="1:105" ht="12" customHeight="1" x14ac:dyDescent="0.25">
      <c r="A84" s="60" t="s">
        <v>560</v>
      </c>
      <c r="B84" s="262">
        <v>6.0681272098295581E-2</v>
      </c>
      <c r="C84" s="262">
        <v>6.2328805828830477E-2</v>
      </c>
      <c r="D84" s="262">
        <v>3.1530112510094459E-2</v>
      </c>
      <c r="E84" s="262">
        <v>3.579028693342011E-2</v>
      </c>
      <c r="F84" s="262">
        <v>3.0136410454901039E-2</v>
      </c>
      <c r="G84" s="262">
        <v>2.8527186458636101E-2</v>
      </c>
      <c r="H84" s="262">
        <v>6.7540949278746126E-2</v>
      </c>
      <c r="I84" s="262">
        <v>9.899399958057685E-2</v>
      </c>
      <c r="J84" s="262">
        <v>0.1066869215109059</v>
      </c>
      <c r="K84" s="262">
        <v>3.1917427728817789E-2</v>
      </c>
      <c r="L84" s="262">
        <v>4.5589972449690958E-2</v>
      </c>
      <c r="M84" s="262">
        <v>4.1235649142278112E-2</v>
      </c>
      <c r="N84" s="262">
        <v>4.0831683169464242E-2</v>
      </c>
      <c r="O84" s="262">
        <v>4.1462019896783067E-2</v>
      </c>
      <c r="P84" s="262">
        <v>3.6876122142010963E-2</v>
      </c>
      <c r="Q84" s="262">
        <v>4.7810459771489892E-2</v>
      </c>
      <c r="R84" s="262">
        <v>5.2017857936303452E-2</v>
      </c>
      <c r="S84" s="262">
        <v>5.6905210402343649E-2</v>
      </c>
      <c r="T84" s="262">
        <v>7.0874536382831685E-2</v>
      </c>
      <c r="U84" s="262">
        <v>4.0069865547140079E-2</v>
      </c>
      <c r="V84" s="262">
        <v>3.9783259448720833E-2</v>
      </c>
      <c r="W84" s="262">
        <v>4.453874608392689E-2</v>
      </c>
      <c r="X84" s="262">
        <v>4.5888952571957298E-2</v>
      </c>
      <c r="Y84" s="262">
        <v>4.4073660322098723E-2</v>
      </c>
      <c r="DA84" s="72" t="s">
        <v>718</v>
      </c>
    </row>
    <row r="85" spans="1:105" ht="12" customHeight="1" x14ac:dyDescent="0.25">
      <c r="A85" s="59" t="s">
        <v>31</v>
      </c>
      <c r="B85" s="230">
        <v>2.780991904356336E-2</v>
      </c>
      <c r="C85" s="230">
        <v>2.2193108213735688E-2</v>
      </c>
      <c r="D85" s="230">
        <v>2.164908148798541E-2</v>
      </c>
      <c r="E85" s="230">
        <v>2.3982238634226209E-2</v>
      </c>
      <c r="F85" s="230">
        <v>2.1209284193515619E-2</v>
      </c>
      <c r="G85" s="230">
        <v>1.8066412295413399E-2</v>
      </c>
      <c r="H85" s="230">
        <v>3.5648395668477793E-2</v>
      </c>
      <c r="I85" s="230">
        <v>4.6606258752322577E-2</v>
      </c>
      <c r="J85" s="230">
        <v>5.1474231235261132E-2</v>
      </c>
      <c r="K85" s="230">
        <v>1.187673850198194E-2</v>
      </c>
      <c r="L85" s="230">
        <v>1.543180366282714E-2</v>
      </c>
      <c r="M85" s="230">
        <v>1.5608111836165809E-2</v>
      </c>
      <c r="N85" s="230">
        <v>1.547287028361991E-2</v>
      </c>
      <c r="O85" s="230">
        <v>1.7917954602952538E-2</v>
      </c>
      <c r="P85" s="230">
        <v>1.6149573139934169E-2</v>
      </c>
      <c r="Q85" s="230">
        <v>2.7955578961834818E-2</v>
      </c>
      <c r="R85" s="230">
        <v>2.976914491213219E-2</v>
      </c>
      <c r="S85" s="230">
        <v>3.1771786690872862E-2</v>
      </c>
      <c r="T85" s="230">
        <v>4.1266807572096137E-2</v>
      </c>
      <c r="U85" s="230">
        <v>1.639751929672937E-2</v>
      </c>
      <c r="V85" s="230">
        <v>1.885826767925624E-2</v>
      </c>
      <c r="W85" s="230">
        <v>2.167520155582894E-2</v>
      </c>
      <c r="X85" s="230">
        <v>2.1581878542665248E-2</v>
      </c>
      <c r="Y85" s="230">
        <v>2.362088554199164E-2</v>
      </c>
      <c r="DA85" s="71" t="s">
        <v>719</v>
      </c>
    </row>
    <row r="86" spans="1:105" ht="12" customHeight="1" x14ac:dyDescent="0.25">
      <c r="A86" s="59" t="s">
        <v>159</v>
      </c>
      <c r="B86" s="230">
        <v>5.4852639361820874E-3</v>
      </c>
      <c r="C86" s="230">
        <v>4.3756525571646797E-3</v>
      </c>
      <c r="D86" s="230">
        <v>3.4942421635227208E-3</v>
      </c>
      <c r="E86" s="230">
        <v>5.322322277382341E-3</v>
      </c>
      <c r="F86" s="230">
        <v>3.74911075896815E-3</v>
      </c>
      <c r="G86" s="230">
        <v>3.5482526127918711E-3</v>
      </c>
      <c r="H86" s="230">
        <v>8.3919978442646131E-3</v>
      </c>
      <c r="I86" s="230">
        <v>1.6441623409929561E-2</v>
      </c>
      <c r="J86" s="230">
        <v>2.1186866390121989E-2</v>
      </c>
      <c r="K86" s="230">
        <v>6.9846891470669694E-3</v>
      </c>
      <c r="L86" s="230">
        <v>1.0891399415146131E-2</v>
      </c>
      <c r="M86" s="230">
        <v>8.7609846743614272E-3</v>
      </c>
      <c r="N86" s="230">
        <v>1.1167424897839369E-2</v>
      </c>
      <c r="O86" s="230">
        <v>8.6875992007525438E-3</v>
      </c>
      <c r="P86" s="230">
        <v>8.6136425091688715E-3</v>
      </c>
      <c r="Q86" s="230">
        <v>8.7582775094973957E-3</v>
      </c>
      <c r="R86" s="230">
        <v>9.3174114309821469E-3</v>
      </c>
      <c r="S86" s="230">
        <v>1.0536589573798461E-2</v>
      </c>
      <c r="T86" s="230">
        <v>1.3439307363479921E-2</v>
      </c>
      <c r="U86" s="230">
        <v>1.450325585455774E-2</v>
      </c>
      <c r="V86" s="230">
        <v>8.3399380180634395E-3</v>
      </c>
      <c r="W86" s="230">
        <v>1.155348839338817E-2</v>
      </c>
      <c r="X86" s="230">
        <v>1.527670017094287E-2</v>
      </c>
      <c r="Y86" s="230">
        <v>1.4725499742540111E-2</v>
      </c>
      <c r="DA86" s="71" t="s">
        <v>720</v>
      </c>
    </row>
    <row r="87" spans="1:105" ht="12" customHeight="1" x14ac:dyDescent="0.25">
      <c r="A87" s="59" t="s">
        <v>32</v>
      </c>
      <c r="B87" s="230">
        <v>2.7261769703047448E-2</v>
      </c>
      <c r="C87" s="230">
        <v>3.5660874156642867E-2</v>
      </c>
      <c r="D87" s="230">
        <v>6.3075944664024641E-3</v>
      </c>
      <c r="E87" s="230">
        <v>6.4053072567953314E-3</v>
      </c>
      <c r="F87" s="230">
        <v>5.0926480445906957E-3</v>
      </c>
      <c r="G87" s="230">
        <v>6.4277581095706724E-3</v>
      </c>
      <c r="H87" s="230">
        <v>2.2879133432957569E-2</v>
      </c>
      <c r="I87" s="230">
        <v>3.5072069491545912E-2</v>
      </c>
      <c r="J87" s="230">
        <v>3.306044967039231E-2</v>
      </c>
      <c r="K87" s="230">
        <v>1.1650500742157789E-2</v>
      </c>
      <c r="L87" s="230">
        <v>1.734413985102495E-2</v>
      </c>
      <c r="M87" s="230">
        <v>1.4813688329362701E-2</v>
      </c>
      <c r="N87" s="230">
        <v>1.243882616922976E-2</v>
      </c>
      <c r="O87" s="230">
        <v>1.286392851747026E-2</v>
      </c>
      <c r="P87" s="230">
        <v>1.0202104157453099E-2</v>
      </c>
      <c r="Q87" s="230">
        <v>9.0852573673773172E-3</v>
      </c>
      <c r="R87" s="230">
        <v>1.107043935082243E-2</v>
      </c>
      <c r="S87" s="230">
        <v>1.2551975603582E-2</v>
      </c>
      <c r="T87" s="230">
        <v>1.372951426963045E-2</v>
      </c>
      <c r="U87" s="230">
        <v>7.1957477301543586E-3</v>
      </c>
      <c r="V87" s="230">
        <v>1.0429171423545479E-2</v>
      </c>
      <c r="W87" s="230">
        <v>8.6176559698485384E-3</v>
      </c>
      <c r="X87" s="230">
        <v>6.8181736611376588E-3</v>
      </c>
      <c r="Y87" s="230">
        <v>5.6326204191200491E-3</v>
      </c>
      <c r="DA87" s="71" t="s">
        <v>721</v>
      </c>
    </row>
    <row r="88" spans="1:105" ht="12" customHeight="1" x14ac:dyDescent="0.25">
      <c r="A88" s="59" t="s">
        <v>35</v>
      </c>
      <c r="B88" s="230">
        <v>1.2431941550269151E-4</v>
      </c>
      <c r="C88" s="230">
        <v>9.9170901287239896E-5</v>
      </c>
      <c r="D88" s="230">
        <v>7.9194392183863185E-5</v>
      </c>
      <c r="E88" s="230">
        <v>8.0418765016222613E-5</v>
      </c>
      <c r="F88" s="230">
        <v>8.5367457826572739E-5</v>
      </c>
      <c r="G88" s="230">
        <v>4.8476344086015262E-4</v>
      </c>
      <c r="H88" s="230">
        <v>6.2142233304616134E-4</v>
      </c>
      <c r="I88" s="230">
        <v>8.7404792677879713E-4</v>
      </c>
      <c r="J88" s="230">
        <v>9.6537421513045551E-4</v>
      </c>
      <c r="K88" s="230">
        <v>1.4054993376110901E-3</v>
      </c>
      <c r="L88" s="230">
        <v>1.922629520692736E-3</v>
      </c>
      <c r="M88" s="230">
        <v>2.052864302388162E-3</v>
      </c>
      <c r="N88" s="230">
        <v>1.7525618187751999E-3</v>
      </c>
      <c r="O88" s="230">
        <v>1.992537575607732E-3</v>
      </c>
      <c r="P88" s="230">
        <v>1.910802335454809E-3</v>
      </c>
      <c r="Q88" s="230">
        <v>2.011345932780355E-3</v>
      </c>
      <c r="R88" s="230">
        <v>1.860862242366689E-3</v>
      </c>
      <c r="S88" s="230">
        <v>2.0448585340903341E-3</v>
      </c>
      <c r="T88" s="230">
        <v>2.4389071776251639E-3</v>
      </c>
      <c r="U88" s="230">
        <v>1.9733426656986198E-3</v>
      </c>
      <c r="V88" s="230">
        <v>2.155882327855661E-3</v>
      </c>
      <c r="W88" s="230">
        <v>2.6924001648612368E-3</v>
      </c>
      <c r="X88" s="230">
        <v>2.2122001972115198E-3</v>
      </c>
      <c r="Y88" s="230">
        <v>9.4654618446912909E-5</v>
      </c>
      <c r="DA88" s="71" t="s">
        <v>722</v>
      </c>
    </row>
    <row r="89" spans="1:105" ht="12" customHeight="1" x14ac:dyDescent="0.25">
      <c r="A89" s="60" t="s">
        <v>566</v>
      </c>
      <c r="B89" s="262">
        <v>0.77087079303906947</v>
      </c>
      <c r="C89" s="262">
        <v>0.48747282568497641</v>
      </c>
      <c r="D89" s="262">
        <v>0.48358626197807197</v>
      </c>
      <c r="E89" s="262">
        <v>0.5570158521482641</v>
      </c>
      <c r="F89" s="262">
        <v>0.71658228269324775</v>
      </c>
      <c r="G89" s="262">
        <v>0.60654015150069895</v>
      </c>
      <c r="H89" s="262">
        <v>0.64861011807773883</v>
      </c>
      <c r="I89" s="262">
        <v>0.62310364070245583</v>
      </c>
      <c r="J89" s="262">
        <v>0.65647936695525644</v>
      </c>
      <c r="K89" s="262">
        <v>0.21815137534670309</v>
      </c>
      <c r="L89" s="262">
        <v>0.29116998062723742</v>
      </c>
      <c r="M89" s="262">
        <v>0.24991688963493189</v>
      </c>
      <c r="N89" s="262">
        <v>0.25910866856653808</v>
      </c>
      <c r="O89" s="262">
        <v>0.3107935972546898</v>
      </c>
      <c r="P89" s="262">
        <v>0.30688712990375538</v>
      </c>
      <c r="Q89" s="262">
        <v>0.30088135551795853</v>
      </c>
      <c r="R89" s="262">
        <v>0.32003078385671008</v>
      </c>
      <c r="S89" s="262">
        <v>0.37540370034797682</v>
      </c>
      <c r="T89" s="262">
        <v>0.4177336849874364</v>
      </c>
      <c r="U89" s="262">
        <v>0.35664210219044301</v>
      </c>
      <c r="V89" s="262">
        <v>0.3737834015115446</v>
      </c>
      <c r="W89" s="262">
        <v>0.42144563822106851</v>
      </c>
      <c r="X89" s="262">
        <v>0.41197194453747782</v>
      </c>
      <c r="Y89" s="262">
        <v>0.44919974017150188</v>
      </c>
      <c r="DA89" s="72" t="s">
        <v>723</v>
      </c>
    </row>
    <row r="90" spans="1:105" ht="12" customHeight="1" x14ac:dyDescent="0.25">
      <c r="A90" s="57" t="s">
        <v>517</v>
      </c>
      <c r="B90" s="294">
        <v>1.641766443946123</v>
      </c>
      <c r="C90" s="294">
        <v>1.085495313269518</v>
      </c>
      <c r="D90" s="294">
        <v>1.017014825430268</v>
      </c>
      <c r="E90" s="294">
        <v>1.1704008296206869</v>
      </c>
      <c r="F90" s="294">
        <v>1.474276530448418</v>
      </c>
      <c r="G90" s="294">
        <v>1.2538388019463269</v>
      </c>
      <c r="H90" s="294">
        <v>1.4139256463608829</v>
      </c>
      <c r="I90" s="294">
        <v>1.4256662027212019</v>
      </c>
      <c r="J90" s="294">
        <v>1.506749674595153</v>
      </c>
      <c r="K90" s="294">
        <v>0.49372082251920207</v>
      </c>
      <c r="L90" s="294">
        <v>0.66487862132269571</v>
      </c>
      <c r="M90" s="294">
        <v>0.57483408228345101</v>
      </c>
      <c r="N90" s="294">
        <v>0.59218421228287177</v>
      </c>
      <c r="O90" s="294">
        <v>0.69547232960727112</v>
      </c>
      <c r="P90" s="294">
        <v>0.67870551410067415</v>
      </c>
      <c r="Q90" s="294">
        <v>0.68843617329758999</v>
      </c>
      <c r="R90" s="294">
        <v>0.73455048844187432</v>
      </c>
      <c r="S90" s="294">
        <v>0.85352474348257557</v>
      </c>
      <c r="T90" s="294">
        <v>0.96467872032690072</v>
      </c>
      <c r="U90" s="294">
        <v>0.78324427759771131</v>
      </c>
      <c r="V90" s="294">
        <v>0.81652117139201053</v>
      </c>
      <c r="W90" s="294">
        <v>0.92001157549702961</v>
      </c>
      <c r="X90" s="294">
        <v>0.9039730503767851</v>
      </c>
      <c r="Y90" s="294">
        <v>0.97388936973875695</v>
      </c>
      <c r="DA90" s="70" t="s">
        <v>724</v>
      </c>
    </row>
    <row r="91" spans="1:105" ht="12" customHeight="1" x14ac:dyDescent="0.25">
      <c r="A91" s="60" t="s">
        <v>519</v>
      </c>
      <c r="B91" s="262">
        <v>0.119805458351533</v>
      </c>
      <c r="C91" s="262">
        <v>0.1230582499775326</v>
      </c>
      <c r="D91" s="262">
        <v>6.2251160045363817E-2</v>
      </c>
      <c r="E91" s="262">
        <v>7.0662192507195562E-2</v>
      </c>
      <c r="F91" s="262">
        <v>5.9499518430839893E-2</v>
      </c>
      <c r="G91" s="262">
        <v>5.6322363242819022E-2</v>
      </c>
      <c r="H91" s="262">
        <v>0.1333487928982475</v>
      </c>
      <c r="I91" s="262">
        <v>0.1954478059489396</v>
      </c>
      <c r="J91" s="262">
        <v>0.21063624887466911</v>
      </c>
      <c r="K91" s="262">
        <v>6.3015851946194579E-2</v>
      </c>
      <c r="L91" s="262">
        <v>9.0010102898327324E-2</v>
      </c>
      <c r="M91" s="262">
        <v>8.1413188535518335E-2</v>
      </c>
      <c r="N91" s="262">
        <v>8.0615622386064678E-2</v>
      </c>
      <c r="O91" s="262">
        <v>8.1860121354542292E-2</v>
      </c>
      <c r="P91" s="262">
        <v>7.2806000314136921E-2</v>
      </c>
      <c r="Q91" s="262">
        <v>9.4394099676129911E-2</v>
      </c>
      <c r="R91" s="262">
        <v>0.1027009338635603</v>
      </c>
      <c r="S91" s="262">
        <v>0.1123502289767372</v>
      </c>
      <c r="T91" s="262">
        <v>0.13993042701944361</v>
      </c>
      <c r="U91" s="262">
        <v>7.9111535436882457E-2</v>
      </c>
      <c r="V91" s="262">
        <v>7.8545677573325437E-2</v>
      </c>
      <c r="W91" s="262">
        <v>8.793462471162139E-2</v>
      </c>
      <c r="X91" s="262">
        <v>9.0600391291228766E-2</v>
      </c>
      <c r="Y91" s="262">
        <v>8.7016387322360056E-2</v>
      </c>
      <c r="DA91" s="72" t="s">
        <v>725</v>
      </c>
    </row>
    <row r="92" spans="1:105" ht="12" customHeight="1" x14ac:dyDescent="0.25">
      <c r="A92" s="59" t="s">
        <v>31</v>
      </c>
      <c r="B92" s="297">
        <v>5.4906233546589051E-2</v>
      </c>
      <c r="C92" s="297">
        <v>4.3816739660381278E-2</v>
      </c>
      <c r="D92" s="297">
        <v>4.2742645974137863E-2</v>
      </c>
      <c r="E92" s="297">
        <v>4.7349091284953723E-2</v>
      </c>
      <c r="F92" s="297">
        <v>4.1874336615685959E-2</v>
      </c>
      <c r="G92" s="297">
        <v>3.5669239140432733E-2</v>
      </c>
      <c r="H92" s="297">
        <v>7.0382050917464953E-2</v>
      </c>
      <c r="I92" s="297">
        <v>9.201659752332364E-2</v>
      </c>
      <c r="J92" s="297">
        <v>0.1016276299620698</v>
      </c>
      <c r="K92" s="297">
        <v>2.3448719032230229E-2</v>
      </c>
      <c r="L92" s="297">
        <v>3.0467626123938819E-2</v>
      </c>
      <c r="M92" s="297">
        <v>3.0815718390095441E-2</v>
      </c>
      <c r="N92" s="297">
        <v>3.0548705593055048E-2</v>
      </c>
      <c r="O92" s="297">
        <v>3.5376133190671608E-2</v>
      </c>
      <c r="P92" s="297">
        <v>3.1884747061289173E-2</v>
      </c>
      <c r="Q92" s="297">
        <v>5.5193815739060063E-2</v>
      </c>
      <c r="R92" s="297">
        <v>5.8774411405778347E-2</v>
      </c>
      <c r="S92" s="297">
        <v>6.2728307029906061E-2</v>
      </c>
      <c r="T92" s="297">
        <v>8.1474705867584402E-2</v>
      </c>
      <c r="U92" s="297">
        <v>3.2374277058505298E-2</v>
      </c>
      <c r="V92" s="297">
        <v>3.7232630841512203E-2</v>
      </c>
      <c r="W92" s="297">
        <v>4.2794215866988811E-2</v>
      </c>
      <c r="X92" s="297">
        <v>4.260996451595072E-2</v>
      </c>
      <c r="Y92" s="297">
        <v>4.6635657447051011E-2</v>
      </c>
      <c r="DA92" s="71" t="s">
        <v>726</v>
      </c>
    </row>
    <row r="93" spans="1:105" ht="12" customHeight="1" x14ac:dyDescent="0.25">
      <c r="A93" s="59" t="s">
        <v>159</v>
      </c>
      <c r="B93" s="297">
        <v>1.082977560175254E-2</v>
      </c>
      <c r="C93" s="297">
        <v>8.6390255522163992E-3</v>
      </c>
      <c r="D93" s="297">
        <v>6.898821819588224E-3</v>
      </c>
      <c r="E93" s="297">
        <v>1.0508073378940851E-2</v>
      </c>
      <c r="F93" s="297">
        <v>7.4020190638267617E-3</v>
      </c>
      <c r="G93" s="297">
        <v>7.0054568060792981E-3</v>
      </c>
      <c r="H93" s="297">
        <v>1.6568656414924401E-2</v>
      </c>
      <c r="I93" s="297">
        <v>3.2461353570160799E-2</v>
      </c>
      <c r="J93" s="297">
        <v>4.1830076251360433E-2</v>
      </c>
      <c r="K93" s="297">
        <v>1.379015066381313E-2</v>
      </c>
      <c r="L93" s="297">
        <v>2.150332473102275E-2</v>
      </c>
      <c r="M93" s="297">
        <v>1.729716184628418E-2</v>
      </c>
      <c r="N93" s="297">
        <v>2.2048292862495E-2</v>
      </c>
      <c r="O93" s="297">
        <v>1.715227397564404E-2</v>
      </c>
      <c r="P93" s="297">
        <v>1.700625832654901E-2</v>
      </c>
      <c r="Q93" s="297">
        <v>1.7291816982602948E-2</v>
      </c>
      <c r="R93" s="297">
        <v>1.839573740857656E-2</v>
      </c>
      <c r="S93" s="297">
        <v>2.080280949460131E-2</v>
      </c>
      <c r="T93" s="297">
        <v>2.6533761124860611E-2</v>
      </c>
      <c r="U93" s="297">
        <v>2.8634357111535381E-2</v>
      </c>
      <c r="V93" s="297">
        <v>1.646587262143983E-2</v>
      </c>
      <c r="W93" s="297">
        <v>2.2810513436284159E-2</v>
      </c>
      <c r="X93" s="297">
        <v>3.0161399107026299E-2</v>
      </c>
      <c r="Y93" s="297">
        <v>2.9073142093208531E-2</v>
      </c>
      <c r="DA93" s="71" t="s">
        <v>727</v>
      </c>
    </row>
    <row r="94" spans="1:105" ht="12" customHeight="1" x14ac:dyDescent="0.25">
      <c r="A94" s="59" t="s">
        <v>32</v>
      </c>
      <c r="B94" s="297">
        <v>5.3824000417408417E-2</v>
      </c>
      <c r="C94" s="297">
        <v>7.0406687694883327E-2</v>
      </c>
      <c r="D94" s="297">
        <v>1.245333560111977E-2</v>
      </c>
      <c r="E94" s="297">
        <v>1.2646253864614021E-2</v>
      </c>
      <c r="F94" s="297">
        <v>1.0054618370836091E-2</v>
      </c>
      <c r="G94" s="297">
        <v>1.2690579479653449E-2</v>
      </c>
      <c r="H94" s="297">
        <v>4.517118664192199E-2</v>
      </c>
      <c r="I94" s="297">
        <v>6.9244187135119331E-2</v>
      </c>
      <c r="J94" s="297">
        <v>6.5272565803385502E-2</v>
      </c>
      <c r="K94" s="297">
        <v>2.300204878991477E-2</v>
      </c>
      <c r="L94" s="297">
        <v>3.4243227814986711E-2</v>
      </c>
      <c r="M94" s="297">
        <v>2.9247256341316918E-2</v>
      </c>
      <c r="N94" s="297">
        <v>2.4558471156399381E-2</v>
      </c>
      <c r="O94" s="297">
        <v>2.5397767695779231E-2</v>
      </c>
      <c r="P94" s="297">
        <v>2.0142421581964168E-2</v>
      </c>
      <c r="Q94" s="297">
        <v>1.7937386371484031E-2</v>
      </c>
      <c r="R94" s="297">
        <v>2.1856810424634811E-2</v>
      </c>
      <c r="S94" s="297">
        <v>2.47818666024083E-2</v>
      </c>
      <c r="T94" s="297">
        <v>2.7106728206892521E-2</v>
      </c>
      <c r="U94" s="297">
        <v>1.420685205143154E-2</v>
      </c>
      <c r="V94" s="297">
        <v>2.0590729551625071E-2</v>
      </c>
      <c r="W94" s="297">
        <v>1.7014182262216081E-2</v>
      </c>
      <c r="X94" s="297">
        <v>1.346139249140578E-2</v>
      </c>
      <c r="Y94" s="297">
        <v>1.1120707389584129E-2</v>
      </c>
      <c r="DA94" s="71" t="s">
        <v>728</v>
      </c>
    </row>
    <row r="95" spans="1:105" ht="12" customHeight="1" x14ac:dyDescent="0.25">
      <c r="A95" s="59" t="s">
        <v>35</v>
      </c>
      <c r="B95" s="297">
        <v>2.4544878578300252E-4</v>
      </c>
      <c r="C95" s="297">
        <v>1.9579707005163669E-4</v>
      </c>
      <c r="D95" s="297">
        <v>1.5635665051796579E-4</v>
      </c>
      <c r="E95" s="297">
        <v>1.5877397868696621E-4</v>
      </c>
      <c r="F95" s="297">
        <v>1.68544380491077E-4</v>
      </c>
      <c r="G95" s="297">
        <v>9.5708781665353572E-4</v>
      </c>
      <c r="H95" s="297">
        <v>1.22689892393613E-3</v>
      </c>
      <c r="I95" s="297">
        <v>1.7256677203357799E-3</v>
      </c>
      <c r="J95" s="297">
        <v>1.905976857853384E-3</v>
      </c>
      <c r="K95" s="297">
        <v>2.7749334602364438E-3</v>
      </c>
      <c r="L95" s="297">
        <v>3.7959242283790418E-3</v>
      </c>
      <c r="M95" s="297">
        <v>4.0530519578217926E-3</v>
      </c>
      <c r="N95" s="297">
        <v>3.4601527741152409E-3</v>
      </c>
      <c r="O95" s="297">
        <v>3.9339464924474082E-3</v>
      </c>
      <c r="P95" s="297">
        <v>3.7725733443345721E-3</v>
      </c>
      <c r="Q95" s="297">
        <v>3.9710805829828756E-3</v>
      </c>
      <c r="R95" s="297">
        <v>3.6739746245706109E-3</v>
      </c>
      <c r="S95" s="297">
        <v>4.0372458498215526E-3</v>
      </c>
      <c r="T95" s="297">
        <v>4.8152318201060513E-3</v>
      </c>
      <c r="U95" s="297">
        <v>3.8960492154102278E-3</v>
      </c>
      <c r="V95" s="297">
        <v>4.256444558748333E-3</v>
      </c>
      <c r="W95" s="297">
        <v>5.315713146132342E-3</v>
      </c>
      <c r="X95" s="297">
        <v>4.3676351768459744E-3</v>
      </c>
      <c r="Y95" s="297">
        <v>1.8688039251636571E-4</v>
      </c>
      <c r="DA95" s="71" t="s">
        <v>729</v>
      </c>
    </row>
    <row r="96" spans="1:105" ht="12" customHeight="1" x14ac:dyDescent="0.25">
      <c r="A96" s="60" t="s">
        <v>525</v>
      </c>
      <c r="B96" s="262">
        <v>1.5219609855945899</v>
      </c>
      <c r="C96" s="262">
        <v>0.96243706329198575</v>
      </c>
      <c r="D96" s="262">
        <v>0.95476366538490387</v>
      </c>
      <c r="E96" s="262">
        <v>1.099738637113491</v>
      </c>
      <c r="F96" s="262">
        <v>1.414777012017578</v>
      </c>
      <c r="G96" s="262">
        <v>1.197516438703508</v>
      </c>
      <c r="H96" s="262">
        <v>1.2805768534626361</v>
      </c>
      <c r="I96" s="262">
        <v>1.230218396772262</v>
      </c>
      <c r="J96" s="262">
        <v>1.296113425720484</v>
      </c>
      <c r="K96" s="262">
        <v>0.43070497057300761</v>
      </c>
      <c r="L96" s="262">
        <v>0.57486851842436837</v>
      </c>
      <c r="M96" s="262">
        <v>0.49342089374793258</v>
      </c>
      <c r="N96" s="262">
        <v>0.51156858989680709</v>
      </c>
      <c r="O96" s="262">
        <v>0.61361220825272877</v>
      </c>
      <c r="P96" s="262">
        <v>0.60589951378653717</v>
      </c>
      <c r="Q96" s="262">
        <v>0.59404207362146011</v>
      </c>
      <c r="R96" s="262">
        <v>0.63184955457831404</v>
      </c>
      <c r="S96" s="262">
        <v>0.74117451450583838</v>
      </c>
      <c r="T96" s="262">
        <v>0.82474829330745714</v>
      </c>
      <c r="U96" s="262">
        <v>0.70413274216082888</v>
      </c>
      <c r="V96" s="262">
        <v>0.7379754938186851</v>
      </c>
      <c r="W96" s="262">
        <v>0.83207695078540822</v>
      </c>
      <c r="X96" s="262">
        <v>0.81337265908555634</v>
      </c>
      <c r="Y96" s="262">
        <v>0.88687298241639689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0.40431697104867881</v>
      </c>
      <c r="C97" s="294">
        <f t="shared" si="1"/>
        <v>0.27967992134745179</v>
      </c>
      <c r="D97" s="294">
        <f t="shared" si="1"/>
        <v>0.24790635098593994</v>
      </c>
      <c r="E97" s="294">
        <f t="shared" si="1"/>
        <v>0.28575394204637516</v>
      </c>
      <c r="F97" s="294">
        <f t="shared" si="1"/>
        <v>0.34329069989570943</v>
      </c>
      <c r="G97" s="294">
        <f t="shared" si="1"/>
        <v>0.29360099920831872</v>
      </c>
      <c r="H97" s="294">
        <f t="shared" si="1"/>
        <v>0.35726800435261274</v>
      </c>
      <c r="I97" s="294">
        <f t="shared" si="1"/>
        <v>1.6153030057172448</v>
      </c>
      <c r="J97" s="294">
        <f t="shared" si="1"/>
        <v>1.402371490357617</v>
      </c>
      <c r="K97" s="294">
        <f t="shared" si="1"/>
        <v>0.5509693263440345</v>
      </c>
      <c r="L97" s="294">
        <f t="shared" si="1"/>
        <v>0.76147476145492443</v>
      </c>
      <c r="M97" s="294">
        <f t="shared" si="1"/>
        <v>0.63641824192281837</v>
      </c>
      <c r="N97" s="294">
        <f t="shared" si="1"/>
        <v>0.6420617625145143</v>
      </c>
      <c r="O97" s="294">
        <f t="shared" si="1"/>
        <v>0.699125002832092</v>
      </c>
      <c r="P97" s="294">
        <f t="shared" si="1"/>
        <v>0.72190207218473423</v>
      </c>
      <c r="Q97" s="294">
        <f t="shared" si="1"/>
        <v>0.76191637026146064</v>
      </c>
      <c r="R97" s="294">
        <f t="shared" si="1"/>
        <v>0.80914872339178778</v>
      </c>
      <c r="S97" s="294">
        <f t="shared" si="1"/>
        <v>0.83283591666906442</v>
      </c>
      <c r="T97" s="294">
        <f t="shared" si="1"/>
        <v>0.94613812700450595</v>
      </c>
      <c r="U97" s="294">
        <f t="shared" si="1"/>
        <v>0.79379671263758578</v>
      </c>
      <c r="V97" s="294">
        <f t="shared" si="1"/>
        <v>0.83043745863865415</v>
      </c>
      <c r="W97" s="294">
        <f t="shared" si="1"/>
        <v>0.88347457722306533</v>
      </c>
      <c r="X97" s="294">
        <f t="shared" si="1"/>
        <v>0.87293078106719912</v>
      </c>
      <c r="Y97" s="294">
        <f t="shared" si="1"/>
        <v>0.85574089218896821</v>
      </c>
      <c r="DA97" s="70"/>
    </row>
    <row r="98" spans="1:105" ht="12" customHeight="1" x14ac:dyDescent="0.25">
      <c r="A98" s="60" t="s">
        <v>528</v>
      </c>
      <c r="B98" s="262">
        <v>4.777633707238836E-3</v>
      </c>
      <c r="C98" s="262">
        <v>4.0173208500179159E-3</v>
      </c>
      <c r="D98" s="262">
        <v>3.490763914612797E-3</v>
      </c>
      <c r="E98" s="262">
        <v>4.060260035232236E-3</v>
      </c>
      <c r="F98" s="262">
        <v>3.4208659199687248E-3</v>
      </c>
      <c r="G98" s="262">
        <v>3.0343602924787581E-3</v>
      </c>
      <c r="H98" s="262">
        <v>6.3829377269288877E-3</v>
      </c>
      <c r="I98" s="262">
        <v>1.3574132081203279E-2</v>
      </c>
      <c r="J98" s="262">
        <v>1.444248653163673E-2</v>
      </c>
      <c r="K98" s="262">
        <v>4.2920770390582957E-3</v>
      </c>
      <c r="L98" s="262">
        <v>6.0821160794669428E-3</v>
      </c>
      <c r="M98" s="262">
        <v>5.6016741430345018E-3</v>
      </c>
      <c r="N98" s="262">
        <v>5.8932309324214848E-3</v>
      </c>
      <c r="O98" s="262">
        <v>5.7402602135104754E-3</v>
      </c>
      <c r="P98" s="262">
        <v>5.434196182886329E-3</v>
      </c>
      <c r="Q98" s="262">
        <v>7.9600943695232202E-3</v>
      </c>
      <c r="R98" s="262">
        <v>8.4398019027852079E-3</v>
      </c>
      <c r="S98" s="262">
        <v>8.6978758986444443E-3</v>
      </c>
      <c r="T98" s="262">
        <v>1.123102931082944E-2</v>
      </c>
      <c r="U98" s="262">
        <v>6.4897524937416878E-3</v>
      </c>
      <c r="V98" s="262">
        <v>5.865903048546655E-3</v>
      </c>
      <c r="W98" s="262">
        <v>6.9914510464143664E-3</v>
      </c>
      <c r="X98" s="262">
        <v>7.6257156679866104E-3</v>
      </c>
      <c r="Y98" s="262">
        <v>7.248417518235635E-3</v>
      </c>
      <c r="DA98" s="72" t="s">
        <v>731</v>
      </c>
    </row>
    <row r="99" spans="1:105" ht="12" customHeight="1" x14ac:dyDescent="0.25">
      <c r="A99" s="59" t="s">
        <v>31</v>
      </c>
      <c r="B99" s="230">
        <v>3.9756907522657632E-3</v>
      </c>
      <c r="C99" s="230">
        <v>3.3432227684431662E-3</v>
      </c>
      <c r="D99" s="230">
        <v>2.99620491149461E-3</v>
      </c>
      <c r="E99" s="230">
        <v>3.3137380441821628E-3</v>
      </c>
      <c r="F99" s="230">
        <v>2.8970933478692849E-3</v>
      </c>
      <c r="G99" s="230">
        <v>2.4806073365726111E-3</v>
      </c>
      <c r="H99" s="230">
        <v>5.0947657480494377E-3</v>
      </c>
      <c r="I99" s="230">
        <v>9.8970652361969995E-3</v>
      </c>
      <c r="J99" s="230">
        <v>1.0097127741662919E-2</v>
      </c>
      <c r="K99" s="230">
        <v>2.5152247628271122E-3</v>
      </c>
      <c r="L99" s="230">
        <v>3.3228980192033888E-3</v>
      </c>
      <c r="M99" s="230">
        <v>3.3090487535468258E-3</v>
      </c>
      <c r="N99" s="230">
        <v>3.2115541513846602E-3</v>
      </c>
      <c r="O99" s="230">
        <v>3.5965239970251039E-3</v>
      </c>
      <c r="P99" s="230">
        <v>3.2900910827562582E-3</v>
      </c>
      <c r="Q99" s="230">
        <v>5.7463623913100786E-3</v>
      </c>
      <c r="R99" s="230">
        <v>6.1358125750761621E-3</v>
      </c>
      <c r="S99" s="230">
        <v>6.2305953324317837E-3</v>
      </c>
      <c r="T99" s="230">
        <v>8.1103954162177611E-3</v>
      </c>
      <c r="U99" s="230">
        <v>3.2370706444369711E-3</v>
      </c>
      <c r="V99" s="230">
        <v>3.7684962235987321E-3</v>
      </c>
      <c r="W99" s="230">
        <v>4.2187224863576697E-3</v>
      </c>
      <c r="X99" s="230">
        <v>4.2122853430447233E-3</v>
      </c>
      <c r="Y99" s="230">
        <v>4.453938837006963E-3</v>
      </c>
      <c r="DA99" s="71" t="s">
        <v>732</v>
      </c>
    </row>
    <row r="100" spans="1:105" ht="12" customHeight="1" x14ac:dyDescent="0.25">
      <c r="A100" s="59" t="s">
        <v>159</v>
      </c>
      <c r="B100" s="230">
        <v>7.8417031961347723E-4</v>
      </c>
      <c r="C100" s="230">
        <v>6.5915874040822797E-4</v>
      </c>
      <c r="D100" s="230">
        <v>4.8359860154383798E-4</v>
      </c>
      <c r="E100" s="230">
        <v>7.3541015427933435E-4</v>
      </c>
      <c r="F100" s="230">
        <v>5.1211175922441184E-4</v>
      </c>
      <c r="G100" s="230">
        <v>4.8719254932198168E-4</v>
      </c>
      <c r="H100" s="230">
        <v>1.199360093853272E-3</v>
      </c>
      <c r="I100" s="230">
        <v>3.4914585258132859E-3</v>
      </c>
      <c r="J100" s="230">
        <v>4.1559920615203199E-3</v>
      </c>
      <c r="K100" s="230">
        <v>1.479199285260086E-3</v>
      </c>
      <c r="L100" s="230">
        <v>2.345222265244383E-3</v>
      </c>
      <c r="M100" s="230">
        <v>1.857401184771376E-3</v>
      </c>
      <c r="N100" s="230">
        <v>2.3179144614751978E-3</v>
      </c>
      <c r="O100" s="230">
        <v>1.743790499217698E-3</v>
      </c>
      <c r="P100" s="230">
        <v>1.754824611394173E-3</v>
      </c>
      <c r="Q100" s="230">
        <v>1.800293120809311E-3</v>
      </c>
      <c r="R100" s="230">
        <v>1.9204411276885381E-3</v>
      </c>
      <c r="S100" s="230">
        <v>2.0662742846979179E-3</v>
      </c>
      <c r="T100" s="230">
        <v>2.641301890083974E-3</v>
      </c>
      <c r="U100" s="230">
        <v>2.8631198979538132E-3</v>
      </c>
      <c r="V100" s="230">
        <v>1.666591304178535E-3</v>
      </c>
      <c r="W100" s="230">
        <v>2.2486970262083458E-3</v>
      </c>
      <c r="X100" s="230">
        <v>2.9816598259942099E-3</v>
      </c>
      <c r="Y100" s="230">
        <v>2.7766306678485928E-3</v>
      </c>
      <c r="DA100" s="71" t="s">
        <v>733</v>
      </c>
    </row>
    <row r="101" spans="1:105" ht="12" customHeight="1" x14ac:dyDescent="0.25">
      <c r="A101" s="59" t="s">
        <v>35</v>
      </c>
      <c r="B101" s="230">
        <v>1.7772635359595982E-5</v>
      </c>
      <c r="C101" s="230">
        <v>1.49393411665216E-5</v>
      </c>
      <c r="D101" s="230">
        <v>1.096040157434883E-5</v>
      </c>
      <c r="E101" s="230">
        <v>1.111183677073776E-5</v>
      </c>
      <c r="F101" s="230">
        <v>1.166081287502804E-5</v>
      </c>
      <c r="G101" s="230">
        <v>6.6560406584165261E-5</v>
      </c>
      <c r="H101" s="230">
        <v>8.8811885026178131E-5</v>
      </c>
      <c r="I101" s="230">
        <v>1.8560831919299691E-4</v>
      </c>
      <c r="J101" s="230">
        <v>1.8936672845348891E-4</v>
      </c>
      <c r="K101" s="230">
        <v>2.9765299097109758E-4</v>
      </c>
      <c r="L101" s="230">
        <v>4.1399579501916948E-4</v>
      </c>
      <c r="M101" s="230">
        <v>4.3522420471629947E-4</v>
      </c>
      <c r="N101" s="230">
        <v>3.6376231956162679E-4</v>
      </c>
      <c r="O101" s="230">
        <v>3.9994571726767182E-4</v>
      </c>
      <c r="P101" s="230">
        <v>3.8928048873589782E-4</v>
      </c>
      <c r="Q101" s="230">
        <v>4.1343885740382981E-4</v>
      </c>
      <c r="R101" s="230">
        <v>3.8354820002050769E-4</v>
      </c>
      <c r="S101" s="230">
        <v>4.0100628151474351E-4</v>
      </c>
      <c r="T101" s="230">
        <v>4.7933200452770049E-4</v>
      </c>
      <c r="U101" s="230">
        <v>3.8956195135090432E-4</v>
      </c>
      <c r="V101" s="230">
        <v>4.3081552076938831E-4</v>
      </c>
      <c r="W101" s="230">
        <v>5.2403153384835083E-4</v>
      </c>
      <c r="X101" s="230">
        <v>4.3177049894767668E-4</v>
      </c>
      <c r="Y101" s="230">
        <v>1.7848013380078979E-5</v>
      </c>
      <c r="DA101" s="71" t="s">
        <v>734</v>
      </c>
    </row>
    <row r="102" spans="1:105" ht="12" customHeight="1" x14ac:dyDescent="0.25">
      <c r="A102" s="60" t="s">
        <v>533</v>
      </c>
      <c r="B102" s="262">
        <v>0.28933607215838147</v>
      </c>
      <c r="C102" s="262">
        <v>0.20222853104975411</v>
      </c>
      <c r="D102" s="262">
        <v>0.1774878731138492</v>
      </c>
      <c r="E102" s="262">
        <v>0.20472819731940059</v>
      </c>
      <c r="F102" s="262">
        <v>0.24198789956202299</v>
      </c>
      <c r="G102" s="262">
        <v>0.20728569053847601</v>
      </c>
      <c r="H102" s="262">
        <v>0.25818758188746338</v>
      </c>
      <c r="I102" s="262">
        <v>1.4694097914776449</v>
      </c>
      <c r="J102" s="262">
        <v>1.259154743990653</v>
      </c>
      <c r="K102" s="262">
        <v>0.50047771891830861</v>
      </c>
      <c r="L102" s="262">
        <v>0.69269562220062508</v>
      </c>
      <c r="M102" s="262">
        <v>0.5778321209218017</v>
      </c>
      <c r="N102" s="262">
        <v>0.58238784933365773</v>
      </c>
      <c r="O102" s="262">
        <v>0.63100169413914964</v>
      </c>
      <c r="P102" s="262">
        <v>0.65394692880651406</v>
      </c>
      <c r="Q102" s="262">
        <v>0.69210911086075688</v>
      </c>
      <c r="R102" s="262">
        <v>0.7347463648285586</v>
      </c>
      <c r="S102" s="262">
        <v>0.75051962686366758</v>
      </c>
      <c r="T102" s="262">
        <v>0.85280757114312378</v>
      </c>
      <c r="U102" s="262">
        <v>0.71690145192765653</v>
      </c>
      <c r="V102" s="262">
        <v>0.74987745531547945</v>
      </c>
      <c r="W102" s="262">
        <v>0.79445564485607012</v>
      </c>
      <c r="X102" s="262">
        <v>0.78489763560619197</v>
      </c>
      <c r="Y102" s="262">
        <v>0.76379166340069937</v>
      </c>
      <c r="DA102" s="72" t="s">
        <v>735</v>
      </c>
    </row>
    <row r="103" spans="1:105" ht="12" customHeight="1" x14ac:dyDescent="0.25">
      <c r="A103" s="64" t="s">
        <v>28</v>
      </c>
      <c r="B103" s="229">
        <v>7.8410869633477237E-2</v>
      </c>
      <c r="C103" s="229">
        <v>4.6511434249714878E-2</v>
      </c>
      <c r="D103" s="229">
        <v>5.076509702969028E-2</v>
      </c>
      <c r="E103" s="229">
        <v>6.239005904343433E-2</v>
      </c>
      <c r="F103" s="229">
        <v>8.4468066828346913E-2</v>
      </c>
      <c r="G103" s="229">
        <v>6.3374685078699505E-2</v>
      </c>
      <c r="H103" s="229">
        <v>4.870979000992829E-2</v>
      </c>
      <c r="I103" s="229">
        <v>5.8259463610542067E-3</v>
      </c>
      <c r="J103" s="229">
        <v>9.5371186146661086E-3</v>
      </c>
      <c r="K103" s="229">
        <v>1.9703841646300231E-3</v>
      </c>
      <c r="L103" s="229">
        <v>2.781021822122573E-3</v>
      </c>
      <c r="M103" s="229">
        <v>2.6623751375342989E-3</v>
      </c>
      <c r="N103" s="229">
        <v>2.474268047833331E-3</v>
      </c>
      <c r="O103" s="229">
        <v>3.7432516655361899E-3</v>
      </c>
      <c r="P103" s="229">
        <v>3.0757188158174048E-3</v>
      </c>
      <c r="Q103" s="229">
        <v>2.7496615122780598E-3</v>
      </c>
      <c r="R103" s="229">
        <v>3.5726258458629681E-3</v>
      </c>
      <c r="S103" s="229">
        <v>4.7482435584963179E-3</v>
      </c>
      <c r="T103" s="229">
        <v>4.9964562750342556E-3</v>
      </c>
      <c r="U103" s="229">
        <v>3.8807314778613279E-3</v>
      </c>
      <c r="V103" s="229">
        <v>4.0760537290562117E-3</v>
      </c>
      <c r="W103" s="229">
        <v>4.4362215543743352E-3</v>
      </c>
      <c r="X103" s="229">
        <v>3.645556324541087E-3</v>
      </c>
      <c r="Y103" s="229">
        <v>6.0909518424479983E-3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9.7026507399787409E-2</v>
      </c>
      <c r="C105" s="229">
        <v>5.5756769355824548E-2</v>
      </c>
      <c r="D105" s="229">
        <v>8.7037441842070698E-2</v>
      </c>
      <c r="E105" s="229">
        <v>9.5314623835505263E-2</v>
      </c>
      <c r="F105" s="229">
        <v>0.1108236160042502</v>
      </c>
      <c r="G105" s="229">
        <v>9.117594208713295E-2</v>
      </c>
      <c r="H105" s="229">
        <v>0.11075748130307279</v>
      </c>
      <c r="I105" s="229">
        <v>1.148386498465348E-2</v>
      </c>
      <c r="J105" s="229">
        <v>1.6984278106689791E-2</v>
      </c>
      <c r="K105" s="229">
        <v>3.0399612244861249E-3</v>
      </c>
      <c r="L105" s="229">
        <v>3.6940112787050431E-3</v>
      </c>
      <c r="M105" s="229">
        <v>3.892281951110061E-3</v>
      </c>
      <c r="N105" s="229">
        <v>4.0826009129426924E-3</v>
      </c>
      <c r="O105" s="229">
        <v>5.5048063466242711E-3</v>
      </c>
      <c r="P105" s="229">
        <v>4.6261817809308313E-3</v>
      </c>
      <c r="Q105" s="229">
        <v>7.0139164053425003E-3</v>
      </c>
      <c r="R105" s="229">
        <v>7.3744849561392274E-3</v>
      </c>
      <c r="S105" s="229">
        <v>9.9368083496740884E-3</v>
      </c>
      <c r="T105" s="229">
        <v>1.2307529809476929E-2</v>
      </c>
      <c r="U105" s="229">
        <v>5.0946132729384561E-3</v>
      </c>
      <c r="V105" s="229">
        <v>5.8836035849393056E-3</v>
      </c>
      <c r="W105" s="229">
        <v>7.2684571491145704E-3</v>
      </c>
      <c r="X105" s="229">
        <v>6.9909600965747864E-3</v>
      </c>
      <c r="Y105" s="229">
        <v>8.7398378159488088E-3</v>
      </c>
      <c r="DA105" s="73" t="s">
        <v>738</v>
      </c>
    </row>
    <row r="106" spans="1:105" ht="12" customHeight="1" x14ac:dyDescent="0.25">
      <c r="A106" s="64" t="s">
        <v>159</v>
      </c>
      <c r="B106" s="229">
        <v>1.9501569568307869E-2</v>
      </c>
      <c r="C106" s="229">
        <v>1.120220882985158E-2</v>
      </c>
      <c r="D106" s="229">
        <v>1.4315318195060191E-2</v>
      </c>
      <c r="E106" s="229">
        <v>2.1555214534348329E-2</v>
      </c>
      <c r="F106" s="229">
        <v>1.9962546413035399E-2</v>
      </c>
      <c r="G106" s="229">
        <v>1.8247536315588179E-2</v>
      </c>
      <c r="H106" s="229">
        <v>2.656928138311164E-2</v>
      </c>
      <c r="I106" s="229">
        <v>4.1311048974177669E-3</v>
      </c>
      <c r="J106" s="229">
        <v>7.1327631481554266E-3</v>
      </c>
      <c r="K106" s="229">
        <v>1.821794117399432E-3</v>
      </c>
      <c r="L106" s="229">
        <v>2.6567248378193569E-3</v>
      </c>
      <c r="M106" s="229">
        <v>2.2263231786541458E-3</v>
      </c>
      <c r="N106" s="229">
        <v>3.002620513021555E-3</v>
      </c>
      <c r="O106" s="229">
        <v>2.719786121841409E-3</v>
      </c>
      <c r="P106" s="229">
        <v>2.5143738578250708E-3</v>
      </c>
      <c r="Q106" s="229">
        <v>2.23919625685588E-3</v>
      </c>
      <c r="R106" s="229">
        <v>2.35202519745536E-3</v>
      </c>
      <c r="S106" s="229">
        <v>3.3580464731486331E-3</v>
      </c>
      <c r="T106" s="229">
        <v>4.0844000526698947E-3</v>
      </c>
      <c r="U106" s="229">
        <v>4.5917680690355884E-3</v>
      </c>
      <c r="V106" s="229">
        <v>2.6514643611333789E-3</v>
      </c>
      <c r="W106" s="229">
        <v>3.9344106665685497E-3</v>
      </c>
      <c r="X106" s="229">
        <v>5.0488594523747619E-3</v>
      </c>
      <c r="Y106" s="229">
        <v>5.5397748771572946E-3</v>
      </c>
      <c r="DA106" s="73" t="s">
        <v>739</v>
      </c>
    </row>
    <row r="107" spans="1:105" ht="12" customHeight="1" x14ac:dyDescent="0.25">
      <c r="A107" s="64" t="s">
        <v>32</v>
      </c>
      <c r="B107" s="229">
        <v>9.3964427404009301E-2</v>
      </c>
      <c r="C107" s="229">
        <v>8.850956554016183E-2</v>
      </c>
      <c r="D107" s="229">
        <v>2.5052389728897829E-2</v>
      </c>
      <c r="E107" s="229">
        <v>2.5149452693206179E-2</v>
      </c>
      <c r="F107" s="229">
        <v>2.6288676412808711E-2</v>
      </c>
      <c r="G107" s="229">
        <v>3.2046943902637411E-2</v>
      </c>
      <c r="H107" s="229">
        <v>7.0224944647327356E-2</v>
      </c>
      <c r="I107" s="229">
        <v>8.5671891167849179E-3</v>
      </c>
      <c r="J107" s="229">
        <v>1.07983882059035E-2</v>
      </c>
      <c r="K107" s="229">
        <v>2.9460098488678201E-3</v>
      </c>
      <c r="L107" s="229">
        <v>4.1015975734612397E-3</v>
      </c>
      <c r="M107" s="229">
        <v>3.6495211103989792E-3</v>
      </c>
      <c r="N107" s="229">
        <v>3.2423821153066208E-3</v>
      </c>
      <c r="O107" s="229">
        <v>3.9043252065894809E-3</v>
      </c>
      <c r="P107" s="229">
        <v>2.8871553464597738E-3</v>
      </c>
      <c r="Q107" s="229">
        <v>2.2518947162484069E-3</v>
      </c>
      <c r="R107" s="229">
        <v>2.7092491369617938E-3</v>
      </c>
      <c r="S107" s="229">
        <v>3.8782528017251238E-3</v>
      </c>
      <c r="T107" s="229">
        <v>4.0452367972585498E-3</v>
      </c>
      <c r="U107" s="229">
        <v>2.2086543465748179E-3</v>
      </c>
      <c r="V107" s="229">
        <v>3.2144758464186748E-3</v>
      </c>
      <c r="W107" s="229">
        <v>2.845424373232059E-3</v>
      </c>
      <c r="X107" s="229">
        <v>2.1956560765653459E-3</v>
      </c>
      <c r="Y107" s="229">
        <v>2.063830654265136E-3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9.2891847563200437E-3</v>
      </c>
      <c r="P108" s="229">
        <v>1.8412383614020221E-2</v>
      </c>
      <c r="Q108" s="229">
        <v>2.7993518151696779E-2</v>
      </c>
      <c r="R108" s="229">
        <v>2.9634130436746099E-2</v>
      </c>
      <c r="S108" s="229">
        <v>1.1304304597308371E-2</v>
      </c>
      <c r="T108" s="229">
        <v>2.7247758015719371E-2</v>
      </c>
      <c r="U108" s="229">
        <v>3.3582835113631103E-2</v>
      </c>
      <c r="V108" s="229">
        <v>3.5958911994577201E-2</v>
      </c>
      <c r="W108" s="229">
        <v>2.766016456126064E-2</v>
      </c>
      <c r="X108" s="229">
        <v>4.0445102379437013E-2</v>
      </c>
      <c r="Y108" s="229">
        <v>2.941016789915021E-2</v>
      </c>
      <c r="DA108" s="73" t="s">
        <v>741</v>
      </c>
    </row>
    <row r="109" spans="1:105" ht="12" customHeight="1" x14ac:dyDescent="0.25">
      <c r="A109" s="64" t="s">
        <v>35</v>
      </c>
      <c r="B109" s="229">
        <v>4.326981527996801E-4</v>
      </c>
      <c r="C109" s="229">
        <v>2.4855307420127961E-4</v>
      </c>
      <c r="D109" s="229">
        <v>3.1762631813023152E-4</v>
      </c>
      <c r="E109" s="229">
        <v>3.188472129065004E-4</v>
      </c>
      <c r="F109" s="229">
        <v>4.449939035817657E-4</v>
      </c>
      <c r="G109" s="229">
        <v>2.440583154418001E-3</v>
      </c>
      <c r="H109" s="229">
        <v>1.9260845440232249E-3</v>
      </c>
      <c r="I109" s="229">
        <v>2.144195194014536E-4</v>
      </c>
      <c r="J109" s="229">
        <v>3.1658041284207369E-4</v>
      </c>
      <c r="K109" s="229">
        <v>3.5888631855583697E-4</v>
      </c>
      <c r="L109" s="229">
        <v>4.5912669196316382E-4</v>
      </c>
      <c r="M109" s="229">
        <v>5.1070437049555043E-4</v>
      </c>
      <c r="N109" s="229">
        <v>4.6131204805009962E-4</v>
      </c>
      <c r="O109" s="229">
        <v>6.1068259349738555E-4</v>
      </c>
      <c r="P109" s="229">
        <v>5.4605051017076963E-4</v>
      </c>
      <c r="Q109" s="229">
        <v>5.034244145860578E-4</v>
      </c>
      <c r="R109" s="229">
        <v>4.598698797338067E-4</v>
      </c>
      <c r="S109" s="229">
        <v>6.3800480785204206E-4</v>
      </c>
      <c r="T109" s="229">
        <v>7.2563914483015333E-4</v>
      </c>
      <c r="U109" s="229">
        <v>6.1163310738127682E-4</v>
      </c>
      <c r="V109" s="229">
        <v>6.7099930150716356E-4</v>
      </c>
      <c r="W109" s="229">
        <v>9.0174919021486608E-4</v>
      </c>
      <c r="X109" s="229">
        <v>7.1228747275317518E-4</v>
      </c>
      <c r="Y109" s="229">
        <v>3.4865303205239771E-5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1.7152333923318519E-3</v>
      </c>
      <c r="R111" s="229">
        <v>5.1932168700131814E-4</v>
      </c>
      <c r="S111" s="229">
        <v>0</v>
      </c>
      <c r="T111" s="229">
        <v>2.2358403785160071E-2</v>
      </c>
      <c r="U111" s="229">
        <v>1.8574512278508669E-2</v>
      </c>
      <c r="V111" s="229">
        <v>2.0918680658707861E-2</v>
      </c>
      <c r="W111" s="229">
        <v>9.6496635411615177E-3</v>
      </c>
      <c r="X111" s="229">
        <v>9.3523381916039566E-3</v>
      </c>
      <c r="Y111" s="229">
        <v>9.4002300373685899E-3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1.439187266598333</v>
      </c>
      <c r="J112" s="229">
        <v>1.214385615502396</v>
      </c>
      <c r="K112" s="229">
        <v>0.49034068324436941</v>
      </c>
      <c r="L112" s="229">
        <v>0.67900313999655371</v>
      </c>
      <c r="M112" s="229">
        <v>0.56489091517360868</v>
      </c>
      <c r="N112" s="229">
        <v>0.56912466569650344</v>
      </c>
      <c r="O112" s="229">
        <v>0.6052296574487408</v>
      </c>
      <c r="P112" s="229">
        <v>0.62188506488129003</v>
      </c>
      <c r="Q112" s="229">
        <v>0.64764226601141739</v>
      </c>
      <c r="R112" s="229">
        <v>0.68812465768865805</v>
      </c>
      <c r="S112" s="229">
        <v>0.71665596627546302</v>
      </c>
      <c r="T112" s="229">
        <v>0.7770421472629746</v>
      </c>
      <c r="U112" s="229">
        <v>0.64835670426172531</v>
      </c>
      <c r="V112" s="229">
        <v>0.67650326583913967</v>
      </c>
      <c r="W112" s="229">
        <v>0.73775955382014358</v>
      </c>
      <c r="X112" s="229">
        <v>0.71650687561234183</v>
      </c>
      <c r="Y112" s="229">
        <v>0.70251200497115607</v>
      </c>
      <c r="DA112" s="73" t="s">
        <v>745</v>
      </c>
    </row>
    <row r="113" spans="1:105" ht="12" customHeight="1" x14ac:dyDescent="0.25">
      <c r="A113" s="61" t="s">
        <v>545</v>
      </c>
      <c r="B113" s="263">
        <v>0.11020326518305849</v>
      </c>
      <c r="C113" s="263">
        <v>7.3434069447679787E-2</v>
      </c>
      <c r="D113" s="263">
        <v>6.6927713957477944E-2</v>
      </c>
      <c r="E113" s="263">
        <v>7.6965484691742331E-2</v>
      </c>
      <c r="F113" s="263">
        <v>9.7881934413717689E-2</v>
      </c>
      <c r="G113" s="263">
        <v>8.3280948377363953E-2</v>
      </c>
      <c r="H113" s="263">
        <v>9.2697484738220495E-2</v>
      </c>
      <c r="I113" s="263">
        <v>0.13231908215839661</v>
      </c>
      <c r="J113" s="263">
        <v>0.1287742598353272</v>
      </c>
      <c r="K113" s="263">
        <v>4.619953038666761E-2</v>
      </c>
      <c r="L113" s="263">
        <v>6.2697023174832389E-2</v>
      </c>
      <c r="M113" s="263">
        <v>5.2984446857982238E-2</v>
      </c>
      <c r="N113" s="263">
        <v>5.3780682248435178E-2</v>
      </c>
      <c r="O113" s="263">
        <v>6.238304847943188E-2</v>
      </c>
      <c r="P113" s="263">
        <v>6.2520947195333909E-2</v>
      </c>
      <c r="Q113" s="263">
        <v>6.1847165031180443E-2</v>
      </c>
      <c r="R113" s="263">
        <v>6.5962556660443872E-2</v>
      </c>
      <c r="S113" s="263">
        <v>7.3618413906752431E-2</v>
      </c>
      <c r="T113" s="263">
        <v>8.2099526550552748E-2</v>
      </c>
      <c r="U113" s="263">
        <v>7.0405508216187476E-2</v>
      </c>
      <c r="V113" s="263">
        <v>7.4694100274628125E-2</v>
      </c>
      <c r="W113" s="263">
        <v>8.202748132058077E-2</v>
      </c>
      <c r="X113" s="263">
        <v>8.0407429793020499E-2</v>
      </c>
      <c r="Y113" s="263">
        <v>8.4700811270033149E-2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97.169094756396035</v>
      </c>
      <c r="C115" s="223">
        <v>89.728495013559439</v>
      </c>
      <c r="D115" s="223">
        <v>91.33293630483324</v>
      </c>
      <c r="E115" s="223">
        <v>104.3809856734899</v>
      </c>
      <c r="F115" s="223">
        <v>110.68012383379551</v>
      </c>
      <c r="G115" s="223">
        <v>101.0516068106827</v>
      </c>
      <c r="H115" s="223">
        <v>115.3962642979705</v>
      </c>
      <c r="I115" s="223">
        <v>153.8117013031536</v>
      </c>
      <c r="J115" s="223">
        <v>140.35516161037589</v>
      </c>
      <c r="K115" s="223">
        <v>127.3234238445157</v>
      </c>
      <c r="L115" s="223">
        <v>149.31075399324109</v>
      </c>
      <c r="M115" s="223">
        <v>139.39096239776549</v>
      </c>
      <c r="N115" s="223">
        <v>143.34057541751139</v>
      </c>
      <c r="O115" s="223">
        <v>143.4466768394449</v>
      </c>
      <c r="P115" s="223">
        <v>143.89315801086451</v>
      </c>
      <c r="Q115" s="223">
        <v>146.5649751105282</v>
      </c>
      <c r="R115" s="223">
        <v>147.99412055969589</v>
      </c>
      <c r="S115" s="223">
        <v>145.5749275145559</v>
      </c>
      <c r="T115" s="223">
        <v>151.76102924961211</v>
      </c>
      <c r="U115" s="223">
        <v>148.58032481374741</v>
      </c>
      <c r="V115" s="223">
        <v>150.34209378068309</v>
      </c>
      <c r="W115" s="223">
        <v>146.5773208592351</v>
      </c>
      <c r="X115" s="223">
        <v>144.71639934088719</v>
      </c>
      <c r="Y115" s="223">
        <v>141.06738899296221</v>
      </c>
      <c r="DA115" s="89" t="s">
        <v>747</v>
      </c>
    </row>
    <row r="116" spans="1:105" ht="12" customHeight="1" x14ac:dyDescent="0.25">
      <c r="A116" s="55" t="s">
        <v>91</v>
      </c>
      <c r="B116" s="259">
        <v>0.1601989831353931</v>
      </c>
      <c r="C116" s="259">
        <v>0.15027990161778779</v>
      </c>
      <c r="D116" s="259">
        <v>0.1490408287478443</v>
      </c>
      <c r="E116" s="259">
        <v>0.1697188555238964</v>
      </c>
      <c r="F116" s="259">
        <v>0.17879547055888281</v>
      </c>
      <c r="G116" s="259">
        <v>0.16341904664062309</v>
      </c>
      <c r="H116" s="259">
        <v>0.18806675008702761</v>
      </c>
      <c r="I116" s="259">
        <v>0.24675409318190031</v>
      </c>
      <c r="J116" s="259">
        <v>0.2249243283865528</v>
      </c>
      <c r="K116" s="259">
        <v>0.2022849148944891</v>
      </c>
      <c r="L116" s="259">
        <v>0.23582475455975579</v>
      </c>
      <c r="M116" s="259">
        <v>0.2204805403045674</v>
      </c>
      <c r="N116" s="259">
        <v>0.2262303678969427</v>
      </c>
      <c r="O116" s="259">
        <v>0.22416550976677799</v>
      </c>
      <c r="P116" s="259">
        <v>0.22294012686813591</v>
      </c>
      <c r="Q116" s="259">
        <v>0.22663489721351851</v>
      </c>
      <c r="R116" s="259">
        <v>0.22834958978133191</v>
      </c>
      <c r="S116" s="259">
        <v>0.2242046434130367</v>
      </c>
      <c r="T116" s="259">
        <v>0.23300860552782779</v>
      </c>
      <c r="U116" s="259">
        <v>0.22464013543444239</v>
      </c>
      <c r="V116" s="259">
        <v>0.22609814963364189</v>
      </c>
      <c r="W116" s="259">
        <v>0.21930567074827259</v>
      </c>
      <c r="X116" s="259">
        <v>0.2158055112956615</v>
      </c>
      <c r="Y116" s="259">
        <v>0.20965743674199139</v>
      </c>
      <c r="DA116" s="67" t="s">
        <v>748</v>
      </c>
    </row>
    <row r="117" spans="1:105" ht="12" customHeight="1" x14ac:dyDescent="0.25">
      <c r="A117" s="173" t="s">
        <v>92</v>
      </c>
      <c r="B117" s="224">
        <v>2.2580524450391239E-2</v>
      </c>
      <c r="C117" s="224">
        <v>2.1182400327815411E-2</v>
      </c>
      <c r="D117" s="224">
        <v>2.107330819401259E-2</v>
      </c>
      <c r="E117" s="224">
        <v>2.409256415236204E-2</v>
      </c>
      <c r="F117" s="224">
        <v>2.5381041672091188E-2</v>
      </c>
      <c r="G117" s="224">
        <v>2.319827017895899E-2</v>
      </c>
      <c r="H117" s="224">
        <v>2.691199871418366E-2</v>
      </c>
      <c r="I117" s="224">
        <v>3.531004728564674E-2</v>
      </c>
      <c r="J117" s="224">
        <v>3.242649387026688E-2</v>
      </c>
      <c r="K117" s="224">
        <v>2.9244782644774779E-2</v>
      </c>
      <c r="L117" s="224">
        <v>3.4310836837479611E-2</v>
      </c>
      <c r="M117" s="224">
        <v>3.2261059369651332E-2</v>
      </c>
      <c r="N117" s="224">
        <v>3.311127420793878E-2</v>
      </c>
      <c r="O117" s="224">
        <v>3.2975354555827112E-2</v>
      </c>
      <c r="P117" s="224">
        <v>3.2943944582309488E-2</v>
      </c>
      <c r="Q117" s="224">
        <v>3.3626104763122298E-2</v>
      </c>
      <c r="R117" s="224">
        <v>3.4004007509959258E-2</v>
      </c>
      <c r="S117" s="224">
        <v>3.3495900070116602E-2</v>
      </c>
      <c r="T117" s="224">
        <v>3.4913270379615773E-2</v>
      </c>
      <c r="U117" s="224">
        <v>3.3747928350657028E-2</v>
      </c>
      <c r="V117" s="224">
        <v>3.4047191406046742E-2</v>
      </c>
      <c r="W117" s="224">
        <v>3.3094372442463847E-2</v>
      </c>
      <c r="X117" s="224">
        <v>3.2628203391905343E-2</v>
      </c>
      <c r="Y117" s="224">
        <v>3.1752890514269452E-2</v>
      </c>
      <c r="DA117" s="177" t="s">
        <v>749</v>
      </c>
    </row>
    <row r="118" spans="1:105" ht="12" customHeight="1" x14ac:dyDescent="0.25">
      <c r="A118" s="173" t="s">
        <v>93</v>
      </c>
      <c r="B118" s="224">
        <v>2.8315599065965862</v>
      </c>
      <c r="C118" s="224">
        <v>2.6562374857808608</v>
      </c>
      <c r="D118" s="224">
        <v>2.6343365411480342</v>
      </c>
      <c r="E118" s="224">
        <v>2.9998261992010762</v>
      </c>
      <c r="F118" s="224">
        <v>3.1602577994376251</v>
      </c>
      <c r="G118" s="224">
        <v>2.888475390950179</v>
      </c>
      <c r="H118" s="224">
        <v>3.324130146695643</v>
      </c>
      <c r="I118" s="224">
        <v>4.361444644451689</v>
      </c>
      <c r="J118" s="224">
        <v>3.9755977086275172</v>
      </c>
      <c r="K118" s="224">
        <v>3.5754400153741779</v>
      </c>
      <c r="L118" s="224">
        <v>4.168265658902655</v>
      </c>
      <c r="M118" s="224">
        <v>3.8970525648313972</v>
      </c>
      <c r="N118" s="224">
        <v>3.9986823065548678</v>
      </c>
      <c r="O118" s="224">
        <v>3.962185386413728</v>
      </c>
      <c r="P118" s="224">
        <v>3.940526415687978</v>
      </c>
      <c r="Q118" s="224">
        <v>4.0058324705037291</v>
      </c>
      <c r="R118" s="224">
        <v>4.0361401206032061</v>
      </c>
      <c r="S118" s="224">
        <v>3.9628770840860619</v>
      </c>
      <c r="T118" s="224">
        <v>4.1184894709784841</v>
      </c>
      <c r="U118" s="224">
        <v>3.9705745221304269</v>
      </c>
      <c r="V118" s="224">
        <v>3.9963453133608118</v>
      </c>
      <c r="W118" s="224">
        <v>3.8762864309522969</v>
      </c>
      <c r="X118" s="224">
        <v>3.8144201757568279</v>
      </c>
      <c r="Y118" s="224">
        <v>3.7057513123956558</v>
      </c>
      <c r="DA118" s="177" t="s">
        <v>750</v>
      </c>
    </row>
    <row r="119" spans="1:105" ht="12" customHeight="1" x14ac:dyDescent="0.25">
      <c r="A119" s="173" t="s">
        <v>94</v>
      </c>
      <c r="B119" s="224">
        <v>5.7574397966665677E-2</v>
      </c>
      <c r="C119" s="224">
        <v>5.4009549204325227E-2</v>
      </c>
      <c r="D119" s="224">
        <v>5.3731392957759937E-2</v>
      </c>
      <c r="E119" s="224">
        <v>6.1429701493114879E-2</v>
      </c>
      <c r="F119" s="224">
        <v>6.4714980258670896E-2</v>
      </c>
      <c r="G119" s="224">
        <v>5.9149487088129858E-2</v>
      </c>
      <c r="H119" s="224">
        <v>6.8618518026580144E-2</v>
      </c>
      <c r="I119" s="224">
        <v>9.0031332935244776E-2</v>
      </c>
      <c r="J119" s="224">
        <v>8.2830938472465102E-2</v>
      </c>
      <c r="K119" s="224">
        <v>7.4566503454693997E-2</v>
      </c>
      <c r="L119" s="224">
        <v>8.7642879273908209E-2</v>
      </c>
      <c r="M119" s="224">
        <v>8.227930932831809E-2</v>
      </c>
      <c r="N119" s="224">
        <v>8.4425039932951154E-2</v>
      </c>
      <c r="O119" s="224">
        <v>8.4229876366002168E-2</v>
      </c>
      <c r="P119" s="224">
        <v>8.428447298388686E-2</v>
      </c>
      <c r="Q119" s="224">
        <v>8.6152524673084416E-2</v>
      </c>
      <c r="R119" s="224">
        <v>8.7231643181148621E-2</v>
      </c>
      <c r="S119" s="224">
        <v>8.6025823865359674E-2</v>
      </c>
      <c r="T119" s="224">
        <v>8.9757019059277257E-2</v>
      </c>
      <c r="U119" s="224">
        <v>8.6839849412952849E-2</v>
      </c>
      <c r="V119" s="224">
        <v>8.7681065172254685E-2</v>
      </c>
      <c r="W119" s="224">
        <v>8.5289258325405556E-2</v>
      </c>
      <c r="X119" s="224">
        <v>8.4142635376109151E-2</v>
      </c>
      <c r="Y119" s="224">
        <v>8.1933145194677093E-2</v>
      </c>
      <c r="DA119" s="177" t="s">
        <v>751</v>
      </c>
    </row>
    <row r="120" spans="1:105" ht="12" customHeight="1" x14ac:dyDescent="0.25">
      <c r="A120" s="56" t="s">
        <v>95</v>
      </c>
      <c r="B120" s="260">
        <v>0.52505315656553642</v>
      </c>
      <c r="C120" s="260">
        <v>0.49058800463680952</v>
      </c>
      <c r="D120" s="260">
        <v>0.49048000981244988</v>
      </c>
      <c r="E120" s="260">
        <v>0.55954566231093017</v>
      </c>
      <c r="F120" s="260">
        <v>0.59231088008665733</v>
      </c>
      <c r="G120" s="260">
        <v>0.54120774782643022</v>
      </c>
      <c r="H120" s="260">
        <v>0.624106638675612</v>
      </c>
      <c r="I120" s="260">
        <v>0.65314064245934622</v>
      </c>
      <c r="J120" s="260">
        <v>0.62535409793980656</v>
      </c>
      <c r="K120" s="260">
        <v>0.53959010874156033</v>
      </c>
      <c r="L120" s="260">
        <v>0.63169009394769171</v>
      </c>
      <c r="M120" s="260">
        <v>0.59568669139088226</v>
      </c>
      <c r="N120" s="260">
        <v>0.61302942159258544</v>
      </c>
      <c r="O120" s="260">
        <v>0.62984324620948351</v>
      </c>
      <c r="P120" s="260">
        <v>0.61789241950540774</v>
      </c>
      <c r="Q120" s="260">
        <v>0.63321469250940199</v>
      </c>
      <c r="R120" s="260">
        <v>0.63841147159665945</v>
      </c>
      <c r="S120" s="260">
        <v>0.64554673830390041</v>
      </c>
      <c r="T120" s="260">
        <v>0.69363340524103834</v>
      </c>
      <c r="U120" s="260">
        <v>0.68669802406756664</v>
      </c>
      <c r="V120" s="260">
        <v>0.7094151061171694</v>
      </c>
      <c r="W120" s="260">
        <v>0.6937558710094186</v>
      </c>
      <c r="X120" s="260">
        <v>0.67783906515500791</v>
      </c>
      <c r="Y120" s="260">
        <v>0.67091260929085728</v>
      </c>
      <c r="DA120" s="68" t="s">
        <v>752</v>
      </c>
    </row>
    <row r="121" spans="1:105" ht="12" customHeight="1" x14ac:dyDescent="0.25">
      <c r="A121" s="37" t="s">
        <v>159</v>
      </c>
      <c r="B121" s="226">
        <v>3.6075443996670831E-3</v>
      </c>
      <c r="C121" s="226">
        <v>4.2442819023624824E-3</v>
      </c>
      <c r="D121" s="226">
        <v>3.421729131534781E-3</v>
      </c>
      <c r="E121" s="226">
        <v>5.1504728940106699E-3</v>
      </c>
      <c r="F121" s="226">
        <v>2.9978727299675798E-3</v>
      </c>
      <c r="G121" s="226">
        <v>3.0589206037816572E-3</v>
      </c>
      <c r="H121" s="226">
        <v>7.7474305207597934E-3</v>
      </c>
      <c r="I121" s="226">
        <v>1.6311321090376321E-2</v>
      </c>
      <c r="J121" s="226">
        <v>1.9001657062660691E-2</v>
      </c>
      <c r="K121" s="226">
        <v>1.6191947049845629E-2</v>
      </c>
      <c r="L121" s="226">
        <v>2.2030939161260931E-2</v>
      </c>
      <c r="M121" s="226">
        <v>1.948275581885588E-2</v>
      </c>
      <c r="N121" s="226">
        <v>2.4500701241194699E-2</v>
      </c>
      <c r="O121" s="226">
        <v>1.6564450053303571E-2</v>
      </c>
      <c r="P121" s="226">
        <v>1.6318050705586139E-2</v>
      </c>
      <c r="Q121" s="226">
        <v>1.731828139423407E-2</v>
      </c>
      <c r="R121" s="226">
        <v>1.7478185580550861E-2</v>
      </c>
      <c r="S121" s="226">
        <v>1.706094212232348E-2</v>
      </c>
      <c r="T121" s="226">
        <v>2.0923898621958991E-2</v>
      </c>
      <c r="U121" s="226">
        <v>2.5984542524578769E-2</v>
      </c>
      <c r="V121" s="226">
        <v>1.498103762568475E-2</v>
      </c>
      <c r="W121" s="226">
        <v>1.7684620664634901E-2</v>
      </c>
      <c r="X121" s="226">
        <v>2.3470567775493022E-2</v>
      </c>
      <c r="Y121" s="226">
        <v>2.0478652285915621E-2</v>
      </c>
      <c r="DA121" s="69" t="s">
        <v>753</v>
      </c>
    </row>
    <row r="122" spans="1:105" ht="12" customHeight="1" x14ac:dyDescent="0.25">
      <c r="A122" s="37" t="s">
        <v>35</v>
      </c>
      <c r="B122" s="226">
        <v>8.3768139922286527E-5</v>
      </c>
      <c r="C122" s="226">
        <v>9.8553353993242383E-5</v>
      </c>
      <c r="D122" s="226">
        <v>7.9453460002604814E-5</v>
      </c>
      <c r="E122" s="226">
        <v>7.9731345661329488E-5</v>
      </c>
      <c r="F122" s="226">
        <v>6.9936360288025924E-5</v>
      </c>
      <c r="G122" s="226">
        <v>4.2816315309193221E-4</v>
      </c>
      <c r="H122" s="226">
        <v>5.8776665033904649E-4</v>
      </c>
      <c r="I122" s="226">
        <v>8.8839364742428716E-4</v>
      </c>
      <c r="J122" s="226">
        <v>8.8704611831674199E-4</v>
      </c>
      <c r="K122" s="226">
        <v>3.3381695757130261E-3</v>
      </c>
      <c r="L122" s="226">
        <v>3.9844711768999468E-3</v>
      </c>
      <c r="M122" s="226">
        <v>4.6771733522169619E-3</v>
      </c>
      <c r="N122" s="226">
        <v>3.9393500796394126E-3</v>
      </c>
      <c r="O122" s="226">
        <v>3.8923288227627169E-3</v>
      </c>
      <c r="P122" s="226">
        <v>3.708710684339631E-3</v>
      </c>
      <c r="Q122" s="226">
        <v>4.0747279545484492E-3</v>
      </c>
      <c r="R122" s="226">
        <v>3.5763585616703209E-3</v>
      </c>
      <c r="S122" s="226">
        <v>3.3922821843160441E-3</v>
      </c>
      <c r="T122" s="226">
        <v>3.890332752174428E-3</v>
      </c>
      <c r="U122" s="226">
        <v>3.622245066713672E-3</v>
      </c>
      <c r="V122" s="226">
        <v>3.9676182695855249E-3</v>
      </c>
      <c r="W122" s="226">
        <v>4.2528282523932809E-3</v>
      </c>
      <c r="X122" s="226">
        <v>3.4821239359144529E-3</v>
      </c>
      <c r="Y122" s="226">
        <v>1.3580722184085121E-4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0.5213618440259471</v>
      </c>
      <c r="C125" s="226">
        <v>0.48624516938045381</v>
      </c>
      <c r="D125" s="226">
        <v>0.48697882722091262</v>
      </c>
      <c r="E125" s="226">
        <v>0.55431545807125815</v>
      </c>
      <c r="F125" s="226">
        <v>0.58924307099640172</v>
      </c>
      <c r="G125" s="226">
        <v>0.53772066406955665</v>
      </c>
      <c r="H125" s="226">
        <v>0.61577144150451313</v>
      </c>
      <c r="I125" s="226">
        <v>0.63594092772154565</v>
      </c>
      <c r="J125" s="226">
        <v>0.6054653947588291</v>
      </c>
      <c r="K125" s="226">
        <v>0.52005999211600162</v>
      </c>
      <c r="L125" s="226">
        <v>0.60567468360953081</v>
      </c>
      <c r="M125" s="226">
        <v>0.57152676221980947</v>
      </c>
      <c r="N125" s="226">
        <v>0.58458937027175129</v>
      </c>
      <c r="O125" s="226">
        <v>0.60938646733341717</v>
      </c>
      <c r="P125" s="226">
        <v>0.59786565811548198</v>
      </c>
      <c r="Q125" s="226">
        <v>0.61182168316061947</v>
      </c>
      <c r="R125" s="226">
        <v>0.61735692745443826</v>
      </c>
      <c r="S125" s="226">
        <v>0.62509351399726087</v>
      </c>
      <c r="T125" s="226">
        <v>0.66881917386690493</v>
      </c>
      <c r="U125" s="226">
        <v>0.65709123647627421</v>
      </c>
      <c r="V125" s="226">
        <v>0.69046645022189912</v>
      </c>
      <c r="W125" s="226">
        <v>0.6718184220923904</v>
      </c>
      <c r="X125" s="226">
        <v>0.65088637344360045</v>
      </c>
      <c r="Y125" s="226">
        <v>0.65029814978310074</v>
      </c>
      <c r="DA125" s="69" t="s">
        <v>757</v>
      </c>
    </row>
    <row r="126" spans="1:105" ht="12" customHeight="1" x14ac:dyDescent="0.25">
      <c r="A126" s="57" t="s">
        <v>602</v>
      </c>
      <c r="B126" s="294">
        <v>50.855178998779508</v>
      </c>
      <c r="C126" s="294">
        <v>46.771662003581277</v>
      </c>
      <c r="D126" s="294">
        <v>47.852032941305183</v>
      </c>
      <c r="E126" s="294">
        <v>54.666013174351669</v>
      </c>
      <c r="F126" s="294">
        <v>58.190222223187149</v>
      </c>
      <c r="G126" s="294">
        <v>53.139579418006143</v>
      </c>
      <c r="H126" s="294">
        <v>60.375057743560383</v>
      </c>
      <c r="I126" s="294">
        <v>64.021938796254972</v>
      </c>
      <c r="J126" s="294">
        <v>61.294740613215623</v>
      </c>
      <c r="K126" s="294">
        <v>53.18814344747075</v>
      </c>
      <c r="L126" s="294">
        <v>62.108859330431493</v>
      </c>
      <c r="M126" s="294">
        <v>58.508458825246173</v>
      </c>
      <c r="N126" s="294">
        <v>60.524483299803236</v>
      </c>
      <c r="O126" s="294">
        <v>61.851624227650539</v>
      </c>
      <c r="P126" s="294">
        <v>61.266555439179342</v>
      </c>
      <c r="Q126" s="294">
        <v>61.88580931661739</v>
      </c>
      <c r="R126" s="294">
        <v>62.619133223905422</v>
      </c>
      <c r="S126" s="294">
        <v>63.544321501450547</v>
      </c>
      <c r="T126" s="294">
        <v>66.203734277383475</v>
      </c>
      <c r="U126" s="294">
        <v>64.414794525191084</v>
      </c>
      <c r="V126" s="294">
        <v>65.211116359116957</v>
      </c>
      <c r="W126" s="294">
        <v>64.304694648549685</v>
      </c>
      <c r="X126" s="294">
        <v>63.278433903501814</v>
      </c>
      <c r="Y126" s="294">
        <v>62.833148107990887</v>
      </c>
      <c r="DA126" s="70" t="s">
        <v>758</v>
      </c>
    </row>
    <row r="127" spans="1:105" ht="12" customHeight="1" x14ac:dyDescent="0.25">
      <c r="A127" s="60" t="s">
        <v>604</v>
      </c>
      <c r="B127" s="262">
        <v>4.9637466310442919</v>
      </c>
      <c r="C127" s="262">
        <v>6.6662233446491026</v>
      </c>
      <c r="D127" s="262">
        <v>4.0143052540365431</v>
      </c>
      <c r="E127" s="262">
        <v>4.6384065092669573</v>
      </c>
      <c r="F127" s="262">
        <v>3.54328727791028</v>
      </c>
      <c r="G127" s="262">
        <v>3.3807496017127958</v>
      </c>
      <c r="H127" s="262">
        <v>6.8768716280132347</v>
      </c>
      <c r="I127" s="262">
        <v>10.536006074163261</v>
      </c>
      <c r="J127" s="262">
        <v>10.50748652367931</v>
      </c>
      <c r="K127" s="262">
        <v>8.1877327616271778</v>
      </c>
      <c r="L127" s="262">
        <v>10.22818524933146</v>
      </c>
      <c r="M127" s="262">
        <v>10.08000172208261</v>
      </c>
      <c r="N127" s="262">
        <v>9.8397663630946717</v>
      </c>
      <c r="O127" s="262">
        <v>9.1702381747547737</v>
      </c>
      <c r="P127" s="262">
        <v>8.2447591221438934</v>
      </c>
      <c r="Q127" s="262">
        <v>10.199964356003919</v>
      </c>
      <c r="R127" s="262">
        <v>10.80616310716653</v>
      </c>
      <c r="S127" s="262">
        <v>10.25449818609677</v>
      </c>
      <c r="T127" s="262">
        <v>11.59614316548525</v>
      </c>
      <c r="U127" s="262">
        <v>8.4413526720856922</v>
      </c>
      <c r="V127" s="262">
        <v>8.3045797013979321</v>
      </c>
      <c r="W127" s="262">
        <v>7.9384256128944042</v>
      </c>
      <c r="X127" s="262">
        <v>7.9999582945704066</v>
      </c>
      <c r="Y127" s="262">
        <v>7.7275270654975339</v>
      </c>
      <c r="DA127" s="72" t="s">
        <v>759</v>
      </c>
    </row>
    <row r="128" spans="1:105" ht="12" customHeight="1" x14ac:dyDescent="0.25">
      <c r="A128" s="59" t="s">
        <v>28</v>
      </c>
      <c r="B128" s="230">
        <v>1.351272894027338</v>
      </c>
      <c r="C128" s="230">
        <v>1.5382983257721099</v>
      </c>
      <c r="D128" s="230">
        <v>1.156059280479216</v>
      </c>
      <c r="E128" s="230">
        <v>1.423951498282686</v>
      </c>
      <c r="F128" s="230">
        <v>1.245069053167871</v>
      </c>
      <c r="G128" s="230">
        <v>1.040460318932634</v>
      </c>
      <c r="H128" s="230">
        <v>1.306008370986433</v>
      </c>
      <c r="I128" s="230">
        <v>2.0418623248981498</v>
      </c>
      <c r="J128" s="230">
        <v>2.2538595804061798</v>
      </c>
      <c r="K128" s="230">
        <v>1.6037845580008789</v>
      </c>
      <c r="L128" s="230">
        <v>2.0936103172517031</v>
      </c>
      <c r="M128" s="230">
        <v>2.0894298622734508</v>
      </c>
      <c r="N128" s="230">
        <v>1.852606709413642</v>
      </c>
      <c r="O128" s="230">
        <v>2.098859873704277</v>
      </c>
      <c r="P128" s="230">
        <v>1.873562526871168</v>
      </c>
      <c r="Q128" s="230">
        <v>1.9194539996108171</v>
      </c>
      <c r="R128" s="230">
        <v>2.3639296257515672</v>
      </c>
      <c r="S128" s="230">
        <v>2.17661135319393</v>
      </c>
      <c r="T128" s="230">
        <v>2.2451600627441932</v>
      </c>
      <c r="U128" s="230">
        <v>2.0362433125374459</v>
      </c>
      <c r="V128" s="230">
        <v>2.090037666172146</v>
      </c>
      <c r="W128" s="230">
        <v>1.8560268223514631</v>
      </c>
      <c r="X128" s="230">
        <v>1.6073935042257479</v>
      </c>
      <c r="Y128" s="230">
        <v>2.143521726762418</v>
      </c>
      <c r="DA128" s="71" t="s">
        <v>760</v>
      </c>
    </row>
    <row r="129" spans="1:105" ht="12" customHeight="1" x14ac:dyDescent="0.25">
      <c r="A129" s="59" t="s">
        <v>31</v>
      </c>
      <c r="B129" s="230">
        <v>1.655578380273641</v>
      </c>
      <c r="C129" s="230">
        <v>1.825874783617609</v>
      </c>
      <c r="D129" s="230">
        <v>1.962517576632123</v>
      </c>
      <c r="E129" s="230">
        <v>2.153931520465806</v>
      </c>
      <c r="F129" s="230">
        <v>1.6174309657821779</v>
      </c>
      <c r="G129" s="230">
        <v>1.4821171072916659</v>
      </c>
      <c r="H129" s="230">
        <v>2.9403249394951811</v>
      </c>
      <c r="I129" s="230">
        <v>3.9990329023472109</v>
      </c>
      <c r="J129" s="230">
        <v>3.9822041520261999</v>
      </c>
      <c r="K129" s="230">
        <v>2.4499415112472041</v>
      </c>
      <c r="L129" s="230">
        <v>2.7534818840027881</v>
      </c>
      <c r="M129" s="230">
        <v>3.024512571452409</v>
      </c>
      <c r="N129" s="230">
        <v>3.026676239210019</v>
      </c>
      <c r="O129" s="230">
        <v>3.0561102467002259</v>
      </c>
      <c r="P129" s="230">
        <v>2.7902094750640032</v>
      </c>
      <c r="Q129" s="230">
        <v>4.8390088941503864</v>
      </c>
      <c r="R129" s="230">
        <v>4.8313806423562946</v>
      </c>
      <c r="S129" s="230">
        <v>4.5101124405548152</v>
      </c>
      <c r="T129" s="230">
        <v>5.4351973635226543</v>
      </c>
      <c r="U129" s="230">
        <v>2.610174743404913</v>
      </c>
      <c r="V129" s="230">
        <v>2.9291163905213899</v>
      </c>
      <c r="W129" s="230">
        <v>2.9477522275681061</v>
      </c>
      <c r="X129" s="230">
        <v>2.9836088058554968</v>
      </c>
      <c r="Y129" s="230">
        <v>2.973208725994803</v>
      </c>
      <c r="DA129" s="71" t="s">
        <v>761</v>
      </c>
    </row>
    <row r="130" spans="1:105" ht="12" customHeight="1" x14ac:dyDescent="0.25">
      <c r="A130" s="59" t="s">
        <v>159</v>
      </c>
      <c r="B130" s="230">
        <v>0.32654839334886981</v>
      </c>
      <c r="C130" s="230">
        <v>0.35999435451110562</v>
      </c>
      <c r="D130" s="230">
        <v>0.31675762626364151</v>
      </c>
      <c r="E130" s="230">
        <v>0.47801699791988839</v>
      </c>
      <c r="F130" s="230">
        <v>0.28590912264526841</v>
      </c>
      <c r="G130" s="230">
        <v>0.29108855772910119</v>
      </c>
      <c r="H130" s="230">
        <v>0.69218263798334578</v>
      </c>
      <c r="I130" s="230">
        <v>1.410767453653075</v>
      </c>
      <c r="J130" s="230">
        <v>1.6390808620638959</v>
      </c>
      <c r="K130" s="230">
        <v>1.4408063191508009</v>
      </c>
      <c r="L130" s="230">
        <v>1.9433419214166789</v>
      </c>
      <c r="M130" s="230">
        <v>1.6976882639006821</v>
      </c>
      <c r="N130" s="230">
        <v>2.1844802529776781</v>
      </c>
      <c r="O130" s="230">
        <v>1.48176851236522</v>
      </c>
      <c r="P130" s="230">
        <v>1.488204470523548</v>
      </c>
      <c r="Q130" s="230">
        <v>1.5188043187917839</v>
      </c>
      <c r="R130" s="230">
        <v>1.5121684333690919</v>
      </c>
      <c r="S130" s="230">
        <v>1.495704480839289</v>
      </c>
      <c r="T130" s="230">
        <v>1.776474025500042</v>
      </c>
      <c r="U130" s="230">
        <v>2.324315175215621</v>
      </c>
      <c r="V130" s="230">
        <v>1.307789828553553</v>
      </c>
      <c r="W130" s="230">
        <v>1.583650446001504</v>
      </c>
      <c r="X130" s="230">
        <v>2.1419668645421561</v>
      </c>
      <c r="Y130" s="230">
        <v>1.87600834597876</v>
      </c>
      <c r="DA130" s="71" t="s">
        <v>762</v>
      </c>
    </row>
    <row r="131" spans="1:105" ht="12" customHeight="1" x14ac:dyDescent="0.25">
      <c r="A131" s="59" t="s">
        <v>32</v>
      </c>
      <c r="B131" s="230">
        <v>1.6229459876407171</v>
      </c>
      <c r="C131" s="230">
        <v>2.933896877233082</v>
      </c>
      <c r="D131" s="230">
        <v>0.57179169534061769</v>
      </c>
      <c r="E131" s="230">
        <v>0.57528379268939689</v>
      </c>
      <c r="F131" s="230">
        <v>0.38836796989449429</v>
      </c>
      <c r="G131" s="230">
        <v>0.52731500310916846</v>
      </c>
      <c r="H131" s="230">
        <v>1.887099976463982</v>
      </c>
      <c r="I131" s="230">
        <v>3.0093460321594798</v>
      </c>
      <c r="J131" s="230">
        <v>2.5576576237452122</v>
      </c>
      <c r="K131" s="230">
        <v>2.4032730357972931</v>
      </c>
      <c r="L131" s="230">
        <v>3.0946981906234852</v>
      </c>
      <c r="M131" s="230">
        <v>2.8705705758667599</v>
      </c>
      <c r="N131" s="230">
        <v>2.433181363248889</v>
      </c>
      <c r="O131" s="230">
        <v>2.1940888134955969</v>
      </c>
      <c r="P131" s="230">
        <v>1.7626476835679099</v>
      </c>
      <c r="Q131" s="230">
        <v>1.5755070688208179</v>
      </c>
      <c r="R131" s="230">
        <v>1.796675938788731</v>
      </c>
      <c r="S131" s="230">
        <v>1.7817953354042391</v>
      </c>
      <c r="T131" s="230">
        <v>1.818964651811491</v>
      </c>
      <c r="U131" s="230">
        <v>1.1581128405140819</v>
      </c>
      <c r="V131" s="230">
        <v>1.645203680206204</v>
      </c>
      <c r="W131" s="230">
        <v>1.1870425656125581</v>
      </c>
      <c r="X131" s="230">
        <v>0.9644485484556643</v>
      </c>
      <c r="Y131" s="230">
        <v>0.72298391698508913</v>
      </c>
      <c r="DA131" s="71" t="s">
        <v>763</v>
      </c>
    </row>
    <row r="132" spans="1:105" ht="12" customHeight="1" x14ac:dyDescent="0.25">
      <c r="A132" s="59" t="s">
        <v>35</v>
      </c>
      <c r="B132" s="230">
        <v>7.4009757537265922E-3</v>
      </c>
      <c r="C132" s="230">
        <v>8.1590035151963471E-3</v>
      </c>
      <c r="D132" s="230">
        <v>7.1790753209452704E-3</v>
      </c>
      <c r="E132" s="230">
        <v>7.2226999091806743E-3</v>
      </c>
      <c r="F132" s="230">
        <v>6.5101664204686967E-3</v>
      </c>
      <c r="G132" s="230">
        <v>3.9768614650226207E-2</v>
      </c>
      <c r="H132" s="230">
        <v>5.1255703084293433E-2</v>
      </c>
      <c r="I132" s="230">
        <v>7.4997361105338417E-2</v>
      </c>
      <c r="J132" s="230">
        <v>7.4684305437826198E-2</v>
      </c>
      <c r="K132" s="230">
        <v>0.28992733743099919</v>
      </c>
      <c r="L132" s="230">
        <v>0.34305293603680759</v>
      </c>
      <c r="M132" s="230">
        <v>0.39780044858930991</v>
      </c>
      <c r="N132" s="230">
        <v>0.34282179824444398</v>
      </c>
      <c r="O132" s="230">
        <v>0.33941072848945247</v>
      </c>
      <c r="P132" s="230">
        <v>0.33013496611726362</v>
      </c>
      <c r="Q132" s="230">
        <v>0.3471900746301082</v>
      </c>
      <c r="R132" s="230">
        <v>0.30200846690084548</v>
      </c>
      <c r="S132" s="230">
        <v>0.29027457610449331</v>
      </c>
      <c r="T132" s="230">
        <v>0.32034706190687418</v>
      </c>
      <c r="U132" s="230">
        <v>0.31250660041363088</v>
      </c>
      <c r="V132" s="230">
        <v>0.33243213594463938</v>
      </c>
      <c r="W132" s="230">
        <v>0.36395355136077118</v>
      </c>
      <c r="X132" s="230">
        <v>0.30254057149134139</v>
      </c>
      <c r="Y132" s="230">
        <v>1.180434977646457E-2</v>
      </c>
      <c r="DA132" s="71" t="s">
        <v>764</v>
      </c>
    </row>
    <row r="133" spans="1:105" ht="12" customHeight="1" x14ac:dyDescent="0.25">
      <c r="A133" s="60" t="s">
        <v>611</v>
      </c>
      <c r="B133" s="262">
        <v>45.891432367735213</v>
      </c>
      <c r="C133" s="262">
        <v>40.105438658932172</v>
      </c>
      <c r="D133" s="262">
        <v>43.837727687268632</v>
      </c>
      <c r="E133" s="262">
        <v>50.027606665084711</v>
      </c>
      <c r="F133" s="262">
        <v>54.646934945276868</v>
      </c>
      <c r="G133" s="262">
        <v>49.758829816293343</v>
      </c>
      <c r="H133" s="262">
        <v>53.498186115547149</v>
      </c>
      <c r="I133" s="262">
        <v>53.485932722091718</v>
      </c>
      <c r="J133" s="262">
        <v>50.787254089536312</v>
      </c>
      <c r="K133" s="262">
        <v>45.000410685843583</v>
      </c>
      <c r="L133" s="262">
        <v>51.880674081100032</v>
      </c>
      <c r="M133" s="262">
        <v>48.428457103163552</v>
      </c>
      <c r="N133" s="262">
        <v>50.684716936708568</v>
      </c>
      <c r="O133" s="262">
        <v>52.681386052895768</v>
      </c>
      <c r="P133" s="262">
        <v>53.021796317035452</v>
      </c>
      <c r="Q133" s="262">
        <v>51.685844960613473</v>
      </c>
      <c r="R133" s="262">
        <v>51.812970116738889</v>
      </c>
      <c r="S133" s="262">
        <v>53.289823315353779</v>
      </c>
      <c r="T133" s="262">
        <v>54.607591111898223</v>
      </c>
      <c r="U133" s="262">
        <v>55.973441853105392</v>
      </c>
      <c r="V133" s="262">
        <v>56.90653665771903</v>
      </c>
      <c r="W133" s="262">
        <v>56.366269035655279</v>
      </c>
      <c r="X133" s="262">
        <v>55.278475608931409</v>
      </c>
      <c r="Y133" s="262">
        <v>55.105621042493347</v>
      </c>
      <c r="DA133" s="72" t="s">
        <v>765</v>
      </c>
    </row>
    <row r="134" spans="1:105" ht="12" customHeight="1" x14ac:dyDescent="0.25">
      <c r="A134" s="57" t="s">
        <v>613</v>
      </c>
      <c r="B134" s="294">
        <v>35.172025928154483</v>
      </c>
      <c r="C134" s="294">
        <v>32.324134241747068</v>
      </c>
      <c r="D134" s="294">
        <v>33.105927875329037</v>
      </c>
      <c r="E134" s="294">
        <v>37.854272656559623</v>
      </c>
      <c r="F134" s="294">
        <v>40.306150137541493</v>
      </c>
      <c r="G134" s="294">
        <v>36.749655903405433</v>
      </c>
      <c r="H134" s="294">
        <v>41.621470855295627</v>
      </c>
      <c r="I134" s="294">
        <v>43.969421032546776</v>
      </c>
      <c r="J134" s="294">
        <v>42.137705066295297</v>
      </c>
      <c r="K134" s="294">
        <v>36.528186143959893</v>
      </c>
      <c r="L134" s="294">
        <v>42.669495315632467</v>
      </c>
      <c r="M134" s="294">
        <v>40.209767349454083</v>
      </c>
      <c r="N134" s="294">
        <v>41.567144698240043</v>
      </c>
      <c r="O134" s="294">
        <v>42.508234505323529</v>
      </c>
      <c r="P134" s="294">
        <v>42.094554329923177</v>
      </c>
      <c r="Q134" s="294">
        <v>42.494191215891902</v>
      </c>
      <c r="R134" s="294">
        <v>43.050387288048782</v>
      </c>
      <c r="S134" s="294">
        <v>43.677828887626617</v>
      </c>
      <c r="T134" s="294">
        <v>45.469542672807407</v>
      </c>
      <c r="U134" s="294">
        <v>44.230156427066348</v>
      </c>
      <c r="V134" s="294">
        <v>44.764079599943713</v>
      </c>
      <c r="W134" s="294">
        <v>44.112362460378833</v>
      </c>
      <c r="X134" s="294">
        <v>43.37464017401846</v>
      </c>
      <c r="Y134" s="294">
        <v>43.114590505127182</v>
      </c>
      <c r="DA134" s="70" t="s">
        <v>766</v>
      </c>
    </row>
    <row r="135" spans="1:105" ht="12" customHeight="1" x14ac:dyDescent="0.25">
      <c r="A135" s="60" t="s">
        <v>615</v>
      </c>
      <c r="B135" s="262">
        <v>2.5666261501522278</v>
      </c>
      <c r="C135" s="262">
        <v>3.664457453848625</v>
      </c>
      <c r="D135" s="262">
        <v>2.0264035125992228</v>
      </c>
      <c r="E135" s="262">
        <v>2.2854272091934331</v>
      </c>
      <c r="F135" s="262">
        <v>1.6266938213113999</v>
      </c>
      <c r="G135" s="262">
        <v>1.650792323245402</v>
      </c>
      <c r="H135" s="262">
        <v>3.9253640468917981</v>
      </c>
      <c r="I135" s="262">
        <v>6.0258490160949112</v>
      </c>
      <c r="J135" s="262">
        <v>5.8906454608901084</v>
      </c>
      <c r="K135" s="262">
        <v>4.6622598539912454</v>
      </c>
      <c r="L135" s="262">
        <v>5.7835002381280383</v>
      </c>
      <c r="M135" s="262">
        <v>5.6948700000293604</v>
      </c>
      <c r="N135" s="262">
        <v>5.6586467034341643</v>
      </c>
      <c r="O135" s="262">
        <v>5.0305924813177079</v>
      </c>
      <c r="P135" s="262">
        <v>4.5155609790923856</v>
      </c>
      <c r="Q135" s="262">
        <v>5.8678502068300551</v>
      </c>
      <c r="R135" s="262">
        <v>6.0317018157446238</v>
      </c>
      <c r="S135" s="262">
        <v>5.7493518661322502</v>
      </c>
      <c r="T135" s="262">
        <v>6.6478174418945484</v>
      </c>
      <c r="U135" s="262">
        <v>4.5416089889535272</v>
      </c>
      <c r="V135" s="262">
        <v>4.4072164180733031</v>
      </c>
      <c r="W135" s="262">
        <v>4.296472437550384</v>
      </c>
      <c r="X135" s="262">
        <v>4.496035672094064</v>
      </c>
      <c r="Y135" s="262">
        <v>3.9669399519070709</v>
      </c>
      <c r="DA135" s="72" t="s">
        <v>767</v>
      </c>
    </row>
    <row r="136" spans="1:105" ht="12" customHeight="1" x14ac:dyDescent="0.25">
      <c r="A136" s="59" t="s">
        <v>31</v>
      </c>
      <c r="B136" s="297">
        <v>1.176271738918127</v>
      </c>
      <c r="C136" s="297">
        <v>1.304785158907622</v>
      </c>
      <c r="D136" s="297">
        <v>1.391361187111382</v>
      </c>
      <c r="E136" s="297">
        <v>1.5314116037681329</v>
      </c>
      <c r="F136" s="297">
        <v>1.1448281673645231</v>
      </c>
      <c r="G136" s="297">
        <v>1.0454551755077179</v>
      </c>
      <c r="H136" s="297">
        <v>2.0718235704521</v>
      </c>
      <c r="I136" s="297">
        <v>2.836962640528069</v>
      </c>
      <c r="J136" s="297">
        <v>2.8421144999277441</v>
      </c>
      <c r="K136" s="297">
        <v>1.7348654028328081</v>
      </c>
      <c r="L136" s="297">
        <v>1.9576638318260471</v>
      </c>
      <c r="M136" s="297">
        <v>2.1555661109200441</v>
      </c>
      <c r="N136" s="297">
        <v>2.1443031397870009</v>
      </c>
      <c r="O136" s="297">
        <v>2.174122861853431</v>
      </c>
      <c r="P136" s="297">
        <v>1.9775501886790441</v>
      </c>
      <c r="Q136" s="297">
        <v>3.4290856623916111</v>
      </c>
      <c r="R136" s="297">
        <v>3.4518646584706438</v>
      </c>
      <c r="S136" s="297">
        <v>3.2100255813130678</v>
      </c>
      <c r="T136" s="297">
        <v>3.8640001202412302</v>
      </c>
      <c r="U136" s="297">
        <v>1.8507713782771871</v>
      </c>
      <c r="V136" s="297">
        <v>2.0772648690088809</v>
      </c>
      <c r="W136" s="297">
        <v>2.0822271992697789</v>
      </c>
      <c r="X136" s="297">
        <v>2.0984396815127222</v>
      </c>
      <c r="Y136" s="297">
        <v>2.11220078868678</v>
      </c>
      <c r="DA136" s="71" t="s">
        <v>768</v>
      </c>
    </row>
    <row r="137" spans="1:105" ht="12" customHeight="1" x14ac:dyDescent="0.25">
      <c r="A137" s="59" t="s">
        <v>159</v>
      </c>
      <c r="B137" s="297">
        <v>0.23200933949252731</v>
      </c>
      <c r="C137" s="297">
        <v>0.25725493077130512</v>
      </c>
      <c r="D137" s="297">
        <v>0.22457086354410671</v>
      </c>
      <c r="E137" s="297">
        <v>0.33986260494234027</v>
      </c>
      <c r="F137" s="297">
        <v>0.2023683383312086</v>
      </c>
      <c r="G137" s="297">
        <v>0.20532793104659761</v>
      </c>
      <c r="H137" s="297">
        <v>0.48772851094404002</v>
      </c>
      <c r="I137" s="297">
        <v>1.000815611728916</v>
      </c>
      <c r="J137" s="297">
        <v>1.1698183485283089</v>
      </c>
      <c r="K137" s="297">
        <v>1.0202713100710401</v>
      </c>
      <c r="L137" s="297">
        <v>1.381672497840525</v>
      </c>
      <c r="M137" s="297">
        <v>1.209940181142533</v>
      </c>
      <c r="N137" s="297">
        <v>1.547634267775313</v>
      </c>
      <c r="O137" s="297">
        <v>1.054133044508514</v>
      </c>
      <c r="P137" s="297">
        <v>1.0547591705132939</v>
      </c>
      <c r="Q137" s="297">
        <v>1.0762762018981129</v>
      </c>
      <c r="R137" s="297">
        <v>1.080395265701102</v>
      </c>
      <c r="S137" s="297">
        <v>1.0645520946231819</v>
      </c>
      <c r="T137" s="297">
        <v>1.2629340553861139</v>
      </c>
      <c r="U137" s="297">
        <v>1.6480796970599869</v>
      </c>
      <c r="V137" s="297">
        <v>0.92745575959099291</v>
      </c>
      <c r="W137" s="297">
        <v>1.1186557682700831</v>
      </c>
      <c r="X137" s="297">
        <v>1.506493832642998</v>
      </c>
      <c r="Y137" s="297">
        <v>1.3327373464617791</v>
      </c>
      <c r="DA137" s="71" t="s">
        <v>769</v>
      </c>
    </row>
    <row r="138" spans="1:105" ht="12" customHeight="1" x14ac:dyDescent="0.25">
      <c r="A138" s="59" t="s">
        <v>32</v>
      </c>
      <c r="B138" s="297">
        <v>1.1530867531241931</v>
      </c>
      <c r="C138" s="297">
        <v>2.0965868730573711</v>
      </c>
      <c r="D138" s="297">
        <v>0.4053817308351586</v>
      </c>
      <c r="E138" s="297">
        <v>0.40901777387693378</v>
      </c>
      <c r="F138" s="297">
        <v>0.27488937744083669</v>
      </c>
      <c r="G138" s="297">
        <v>0.37195724711034001</v>
      </c>
      <c r="H138" s="297">
        <v>1.3296959660890191</v>
      </c>
      <c r="I138" s="297">
        <v>2.134866722563558</v>
      </c>
      <c r="J138" s="297">
        <v>1.825410134886821</v>
      </c>
      <c r="K138" s="297">
        <v>1.701818277793572</v>
      </c>
      <c r="L138" s="297">
        <v>2.2002609689931671</v>
      </c>
      <c r="M138" s="297">
        <v>2.0458518541952082</v>
      </c>
      <c r="N138" s="297">
        <v>1.7238310359378251</v>
      </c>
      <c r="O138" s="297">
        <v>1.5608791127572039</v>
      </c>
      <c r="P138" s="297">
        <v>1.2492697377620521</v>
      </c>
      <c r="Q138" s="297">
        <v>1.1164576918263049</v>
      </c>
      <c r="R138" s="297">
        <v>1.283666644159233</v>
      </c>
      <c r="S138" s="297">
        <v>1.268174282282041</v>
      </c>
      <c r="T138" s="297">
        <v>1.293141566575764</v>
      </c>
      <c r="U138" s="297">
        <v>0.82117187880024312</v>
      </c>
      <c r="V138" s="297">
        <v>1.1667422360939861</v>
      </c>
      <c r="W138" s="297">
        <v>0.83850070358477713</v>
      </c>
      <c r="X138" s="297">
        <v>0.67831851846154234</v>
      </c>
      <c r="Y138" s="297">
        <v>0.51361587442967593</v>
      </c>
      <c r="DA138" s="71" t="s">
        <v>770</v>
      </c>
    </row>
    <row r="139" spans="1:105" ht="12" customHeight="1" x14ac:dyDescent="0.25">
      <c r="A139" s="59" t="s">
        <v>35</v>
      </c>
      <c r="B139" s="297">
        <v>5.2583186173813046E-3</v>
      </c>
      <c r="C139" s="297">
        <v>5.8304911123263749E-3</v>
      </c>
      <c r="D139" s="297">
        <v>5.0897311085763728E-3</v>
      </c>
      <c r="E139" s="297">
        <v>5.1352266060261291E-3</v>
      </c>
      <c r="F139" s="297">
        <v>4.6079381748320896E-3</v>
      </c>
      <c r="G139" s="297">
        <v>2.8051969580747321E-2</v>
      </c>
      <c r="H139" s="297">
        <v>3.6115999406638899E-2</v>
      </c>
      <c r="I139" s="297">
        <v>5.3204041274368327E-2</v>
      </c>
      <c r="J139" s="297">
        <v>5.3302477547233933E-2</v>
      </c>
      <c r="K139" s="297">
        <v>0.2053048632938248</v>
      </c>
      <c r="L139" s="297">
        <v>0.24390293946829991</v>
      </c>
      <c r="M139" s="297">
        <v>0.28351185377157562</v>
      </c>
      <c r="N139" s="297">
        <v>0.24287825993402459</v>
      </c>
      <c r="O139" s="297">
        <v>0.24145746219855821</v>
      </c>
      <c r="P139" s="297">
        <v>0.23398188213799559</v>
      </c>
      <c r="Q139" s="297">
        <v>0.24603065071402561</v>
      </c>
      <c r="R139" s="297">
        <v>0.21577524741364609</v>
      </c>
      <c r="S139" s="297">
        <v>0.20659990791395999</v>
      </c>
      <c r="T139" s="297">
        <v>0.2277416996914407</v>
      </c>
      <c r="U139" s="297">
        <v>0.22158603481611069</v>
      </c>
      <c r="V139" s="297">
        <v>0.2357535533794424</v>
      </c>
      <c r="W139" s="297">
        <v>0.25708876642574557</v>
      </c>
      <c r="X139" s="297">
        <v>0.2127836394768019</v>
      </c>
      <c r="Y139" s="297">
        <v>8.3859423288355616E-3</v>
      </c>
      <c r="DA139" s="71" t="s">
        <v>771</v>
      </c>
    </row>
    <row r="140" spans="1:105" ht="12" customHeight="1" x14ac:dyDescent="0.25">
      <c r="A140" s="60" t="s">
        <v>621</v>
      </c>
      <c r="B140" s="262">
        <v>32.605399778002237</v>
      </c>
      <c r="C140" s="262">
        <v>28.659676787898452</v>
      </c>
      <c r="D140" s="262">
        <v>31.079524362729821</v>
      </c>
      <c r="E140" s="262">
        <v>35.568845447366179</v>
      </c>
      <c r="F140" s="262">
        <v>38.679456316230088</v>
      </c>
      <c r="G140" s="262">
        <v>35.098863580160028</v>
      </c>
      <c r="H140" s="262">
        <v>37.696106808403833</v>
      </c>
      <c r="I140" s="262">
        <v>37.943572016451867</v>
      </c>
      <c r="J140" s="262">
        <v>36.247059605405198</v>
      </c>
      <c r="K140" s="262">
        <v>31.865926289968652</v>
      </c>
      <c r="L140" s="262">
        <v>36.88599507750444</v>
      </c>
      <c r="M140" s="262">
        <v>34.514897349424707</v>
      </c>
      <c r="N140" s="262">
        <v>35.908497994805877</v>
      </c>
      <c r="O140" s="262">
        <v>37.477642024005817</v>
      </c>
      <c r="P140" s="262">
        <v>37.578993350830793</v>
      </c>
      <c r="Q140" s="262">
        <v>36.626341009061854</v>
      </c>
      <c r="R140" s="262">
        <v>37.018685472304163</v>
      </c>
      <c r="S140" s="262">
        <v>37.928477021494373</v>
      </c>
      <c r="T140" s="262">
        <v>38.821725230912868</v>
      </c>
      <c r="U140" s="262">
        <v>39.688547438112828</v>
      </c>
      <c r="V140" s="262">
        <v>40.356863181870409</v>
      </c>
      <c r="W140" s="262">
        <v>39.815890022828448</v>
      </c>
      <c r="X140" s="262">
        <v>38.878604501924393</v>
      </c>
      <c r="Y140" s="262">
        <v>39.147650553220103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7.5449228607474854</v>
      </c>
      <c r="C141" s="261">
        <f t="shared" si="2"/>
        <v>7.2604014266634813</v>
      </c>
      <c r="D141" s="261">
        <f t="shared" si="2"/>
        <v>7.0263134073389164</v>
      </c>
      <c r="E141" s="261">
        <f t="shared" si="2"/>
        <v>8.0460868598972031</v>
      </c>
      <c r="F141" s="261">
        <f t="shared" si="2"/>
        <v>8.1622913010529139</v>
      </c>
      <c r="G141" s="261">
        <f t="shared" si="2"/>
        <v>7.486921546586796</v>
      </c>
      <c r="H141" s="261">
        <f t="shared" si="2"/>
        <v>9.1679016469154107</v>
      </c>
      <c r="I141" s="261">
        <f t="shared" si="2"/>
        <v>40.433660714038005</v>
      </c>
      <c r="J141" s="261">
        <f t="shared" si="2"/>
        <v>31.981582363568336</v>
      </c>
      <c r="K141" s="261">
        <f t="shared" si="2"/>
        <v>33.185967927975398</v>
      </c>
      <c r="L141" s="261">
        <f t="shared" si="2"/>
        <v>39.374665123655689</v>
      </c>
      <c r="M141" s="261">
        <f t="shared" si="2"/>
        <v>35.844976057840427</v>
      </c>
      <c r="N141" s="261">
        <f t="shared" si="2"/>
        <v>36.293469009282887</v>
      </c>
      <c r="O141" s="261">
        <f t="shared" si="2"/>
        <v>34.153418733159036</v>
      </c>
      <c r="P141" s="261">
        <f t="shared" si="2"/>
        <v>35.633460862134193</v>
      </c>
      <c r="Q141" s="261">
        <f t="shared" si="2"/>
        <v>37.199513888356009</v>
      </c>
      <c r="R141" s="261">
        <f t="shared" si="2"/>
        <v>37.300463215069385</v>
      </c>
      <c r="S141" s="261">
        <f t="shared" si="2"/>
        <v>33.400626935740242</v>
      </c>
      <c r="T141" s="261">
        <f t="shared" si="2"/>
        <v>34.917950528234961</v>
      </c>
      <c r="U141" s="261">
        <f t="shared" si="2"/>
        <v>34.932873402093861</v>
      </c>
      <c r="V141" s="261">
        <f t="shared" si="2"/>
        <v>35.313310995932525</v>
      </c>
      <c r="W141" s="261">
        <f t="shared" si="2"/>
        <v>33.252532146828742</v>
      </c>
      <c r="X141" s="261">
        <f t="shared" si="2"/>
        <v>33.238489672391381</v>
      </c>
      <c r="Y141" s="261">
        <f t="shared" si="2"/>
        <v>30.41964298570673</v>
      </c>
      <c r="DA141" s="70"/>
    </row>
    <row r="142" spans="1:105" ht="12" customHeight="1" x14ac:dyDescent="0.25">
      <c r="A142" s="60" t="s">
        <v>624</v>
      </c>
      <c r="B142" s="262">
        <v>7.5933012044122256E-2</v>
      </c>
      <c r="C142" s="262">
        <v>8.8474942876888132E-2</v>
      </c>
      <c r="D142" s="262">
        <v>8.4128002980155187E-2</v>
      </c>
      <c r="E142" s="262">
        <v>9.7136524103942454E-2</v>
      </c>
      <c r="F142" s="262">
        <v>6.9559174975715093E-2</v>
      </c>
      <c r="G142" s="262">
        <v>6.6193403385447963E-2</v>
      </c>
      <c r="H142" s="262">
        <v>0.13899559467572409</v>
      </c>
      <c r="I142" s="262">
        <v>0.21168739736919259</v>
      </c>
      <c r="J142" s="262">
        <v>0.2195604599650037</v>
      </c>
      <c r="K142" s="262">
        <v>0.16064076070670921</v>
      </c>
      <c r="L142" s="262">
        <v>0.19577376883796391</v>
      </c>
      <c r="M142" s="262">
        <v>0.19917328415273089</v>
      </c>
      <c r="N142" s="262">
        <v>0.21191143559918621</v>
      </c>
      <c r="O142" s="262">
        <v>0.1856289217043488</v>
      </c>
      <c r="P142" s="262">
        <v>0.1730537803301111</v>
      </c>
      <c r="Q142" s="262">
        <v>0.25033852799663631</v>
      </c>
      <c r="R142" s="262">
        <v>0.25146061486688059</v>
      </c>
      <c r="S142" s="262">
        <v>0.2371480656485267</v>
      </c>
      <c r="T142" s="262">
        <v>0.28294241959074368</v>
      </c>
      <c r="U142" s="262">
        <v>0.1939222255860282</v>
      </c>
      <c r="V142" s="262">
        <v>0.17062819722008429</v>
      </c>
      <c r="W142" s="262">
        <v>0.18028637209759421</v>
      </c>
      <c r="X142" s="262">
        <v>0.19808752872444629</v>
      </c>
      <c r="Y142" s="262">
        <v>0.17828496006808239</v>
      </c>
      <c r="DA142" s="72" t="s">
        <v>773</v>
      </c>
    </row>
    <row r="143" spans="1:105" ht="12" customHeight="1" x14ac:dyDescent="0.25">
      <c r="A143" s="59" t="s">
        <v>31</v>
      </c>
      <c r="B143" s="230">
        <v>6.3187383603330358E-2</v>
      </c>
      <c r="C143" s="230">
        <v>7.3629031512731133E-2</v>
      </c>
      <c r="D143" s="230">
        <v>7.2209047042166907E-2</v>
      </c>
      <c r="E143" s="230">
        <v>7.927694103573367E-2</v>
      </c>
      <c r="F143" s="230">
        <v>5.8908892607887488E-2</v>
      </c>
      <c r="G143" s="230">
        <v>5.4113495512597247E-2</v>
      </c>
      <c r="H143" s="230">
        <v>0.11094421176882829</v>
      </c>
      <c r="I143" s="230">
        <v>0.154343862938008</v>
      </c>
      <c r="J143" s="230">
        <v>0.15350057667899869</v>
      </c>
      <c r="K143" s="230">
        <v>9.4138016529533144E-2</v>
      </c>
      <c r="L143" s="230">
        <v>0.1069588709232047</v>
      </c>
      <c r="M143" s="230">
        <v>0.1176566310064571</v>
      </c>
      <c r="N143" s="230">
        <v>0.11548250162408109</v>
      </c>
      <c r="O143" s="230">
        <v>0.11631510722341321</v>
      </c>
      <c r="P143" s="230">
        <v>0.1047740420734951</v>
      </c>
      <c r="Q143" s="230">
        <v>0.18066961514687849</v>
      </c>
      <c r="R143" s="230">
        <v>0.18281414902966081</v>
      </c>
      <c r="S143" s="230">
        <v>0.1698775250581829</v>
      </c>
      <c r="T143" s="230">
        <v>0.20417473788829291</v>
      </c>
      <c r="U143" s="230">
        <v>9.646869281756143E-2</v>
      </c>
      <c r="V143" s="230">
        <v>0.1093790414127306</v>
      </c>
      <c r="W143" s="230">
        <v>0.10855993527997319</v>
      </c>
      <c r="X143" s="230">
        <v>0.10888044188728301</v>
      </c>
      <c r="Y143" s="230">
        <v>0.1090467111739703</v>
      </c>
      <c r="DA143" s="71" t="s">
        <v>774</v>
      </c>
    </row>
    <row r="144" spans="1:105" ht="12" customHeight="1" x14ac:dyDescent="0.25">
      <c r="A144" s="59" t="s">
        <v>159</v>
      </c>
      <c r="B144" s="230">
        <v>1.2463160211222259E-2</v>
      </c>
      <c r="C144" s="230">
        <v>1.451689672836548E-2</v>
      </c>
      <c r="D144" s="230">
        <v>1.165480839926456E-2</v>
      </c>
      <c r="E144" s="230">
        <v>1.7593746596910431E-2</v>
      </c>
      <c r="F144" s="230">
        <v>1.041317382802826E-2</v>
      </c>
      <c r="G144" s="230">
        <v>1.0627918188749639E-2</v>
      </c>
      <c r="H144" s="230">
        <v>2.6117404964199328E-2</v>
      </c>
      <c r="I144" s="230">
        <v>5.4448988998372458E-2</v>
      </c>
      <c r="J144" s="230">
        <v>6.3181054497746164E-2</v>
      </c>
      <c r="K144" s="230">
        <v>5.5362402924886853E-2</v>
      </c>
      <c r="L144" s="230">
        <v>7.5489023167384206E-2</v>
      </c>
      <c r="M144" s="230">
        <v>6.6041809022415632E-2</v>
      </c>
      <c r="N144" s="230">
        <v>8.3348605673169596E-2</v>
      </c>
      <c r="O144" s="230">
        <v>5.6395891994450068E-2</v>
      </c>
      <c r="P144" s="230">
        <v>5.5882971942463611E-2</v>
      </c>
      <c r="Q144" s="230">
        <v>5.6706197025435882E-2</v>
      </c>
      <c r="R144" s="230">
        <v>5.7218796406209388E-2</v>
      </c>
      <c r="S144" s="230">
        <v>5.6337082228521129E-2</v>
      </c>
      <c r="T144" s="230">
        <v>6.6733753029117507E-2</v>
      </c>
      <c r="U144" s="230">
        <v>8.5903691779875849E-2</v>
      </c>
      <c r="V144" s="230">
        <v>4.883547757931346E-2</v>
      </c>
      <c r="W144" s="230">
        <v>5.8322741075785257E-2</v>
      </c>
      <c r="X144" s="230">
        <v>7.8166513740529353E-2</v>
      </c>
      <c r="Y144" s="230">
        <v>6.8805307368878341E-2</v>
      </c>
      <c r="DA144" s="71" t="s">
        <v>775</v>
      </c>
    </row>
    <row r="145" spans="1:105" ht="12" customHeight="1" x14ac:dyDescent="0.25">
      <c r="A145" s="59" t="s">
        <v>35</v>
      </c>
      <c r="B145" s="230">
        <v>2.8246822956964099E-4</v>
      </c>
      <c r="C145" s="230">
        <v>3.2901463579152422E-4</v>
      </c>
      <c r="D145" s="230">
        <v>2.6414753872371077E-4</v>
      </c>
      <c r="E145" s="230">
        <v>2.6583647129834788E-4</v>
      </c>
      <c r="F145" s="230">
        <v>2.371085397993506E-4</v>
      </c>
      <c r="G145" s="230">
        <v>1.4519896841010749E-3</v>
      </c>
      <c r="H145" s="230">
        <v>1.9339779426964781E-3</v>
      </c>
      <c r="I145" s="230">
        <v>2.8945454328121538E-3</v>
      </c>
      <c r="J145" s="230">
        <v>2.8788287882588119E-3</v>
      </c>
      <c r="K145" s="230">
        <v>1.1140341252289189E-2</v>
      </c>
      <c r="L145" s="230">
        <v>1.3325874747375019E-2</v>
      </c>
      <c r="M145" s="230">
        <v>1.5474844123858191E-2</v>
      </c>
      <c r="N145" s="230">
        <v>1.308032830193547E-2</v>
      </c>
      <c r="O145" s="230">
        <v>1.2917922486485449E-2</v>
      </c>
      <c r="P145" s="230">
        <v>1.239676631415231E-2</v>
      </c>
      <c r="Q145" s="230">
        <v>1.29627158243219E-2</v>
      </c>
      <c r="R145" s="230">
        <v>1.142766943101043E-2</v>
      </c>
      <c r="S145" s="230">
        <v>1.093345836182266E-2</v>
      </c>
      <c r="T145" s="230">
        <v>1.2033928673333289E-2</v>
      </c>
      <c r="U145" s="230">
        <v>1.154984098859096E-2</v>
      </c>
      <c r="V145" s="230">
        <v>1.241367822804024E-2</v>
      </c>
      <c r="W145" s="230">
        <v>1.3403695741835831E-2</v>
      </c>
      <c r="X145" s="230">
        <v>1.104057309663397E-2</v>
      </c>
      <c r="Y145" s="230">
        <v>4.3294152523380632E-4</v>
      </c>
      <c r="DA145" s="71" t="s">
        <v>776</v>
      </c>
    </row>
    <row r="146" spans="1:105" ht="12" customHeight="1" x14ac:dyDescent="0.25">
      <c r="A146" s="60" t="s">
        <v>629</v>
      </c>
      <c r="B146" s="262">
        <v>5.7174813875653943</v>
      </c>
      <c r="C146" s="262">
        <v>5.5546608129174286</v>
      </c>
      <c r="D146" s="262">
        <v>5.3292161354547014</v>
      </c>
      <c r="E146" s="262">
        <v>6.1076496323757681</v>
      </c>
      <c r="F146" s="262">
        <v>6.1024212626489414</v>
      </c>
      <c r="G146" s="262">
        <v>5.6039862671856113</v>
      </c>
      <c r="H146" s="262">
        <v>7.0103148380759626</v>
      </c>
      <c r="I146" s="262">
        <v>38.1576678531342</v>
      </c>
      <c r="J146" s="262">
        <v>29.804344071661941</v>
      </c>
      <c r="K146" s="262">
        <v>31.296204498204169</v>
      </c>
      <c r="L146" s="262">
        <v>37.163589073481333</v>
      </c>
      <c r="M146" s="262">
        <v>33.761886283678621</v>
      </c>
      <c r="N146" s="262">
        <v>34.147687729881952</v>
      </c>
      <c r="O146" s="262">
        <v>31.962743994132879</v>
      </c>
      <c r="P146" s="262">
        <v>33.46940677599158</v>
      </c>
      <c r="Q146" s="262">
        <v>35.019428603980487</v>
      </c>
      <c r="R146" s="262">
        <v>35.088456590320902</v>
      </c>
      <c r="S146" s="262">
        <v>31.156268758388489</v>
      </c>
      <c r="T146" s="262">
        <v>32.583658386404011</v>
      </c>
      <c r="U146" s="262">
        <v>32.670244940761677</v>
      </c>
      <c r="V146" s="262">
        <v>33.017679350613967</v>
      </c>
      <c r="W146" s="262">
        <v>30.996386595911169</v>
      </c>
      <c r="X146" s="262">
        <v>31.023132037966839</v>
      </c>
      <c r="Y146" s="262">
        <v>28.220280026860589</v>
      </c>
      <c r="DA146" s="72" t="s">
        <v>777</v>
      </c>
    </row>
    <row r="147" spans="1:105" ht="12" customHeight="1" x14ac:dyDescent="0.25">
      <c r="A147" s="64" t="s">
        <v>28</v>
      </c>
      <c r="B147" s="229">
        <v>1.549453147573034</v>
      </c>
      <c r="C147" s="229">
        <v>1.277541006891425</v>
      </c>
      <c r="D147" s="229">
        <v>1.5242628663143249</v>
      </c>
      <c r="E147" s="229">
        <v>1.8612805962729211</v>
      </c>
      <c r="F147" s="229">
        <v>2.1301053811413428</v>
      </c>
      <c r="G147" s="229">
        <v>1.713339999233195</v>
      </c>
      <c r="H147" s="229">
        <v>1.3225840387827259</v>
      </c>
      <c r="I147" s="229">
        <v>0.16620600017709439</v>
      </c>
      <c r="J147" s="229">
        <v>0.24601587088093649</v>
      </c>
      <c r="K147" s="229">
        <v>0.1344663883506293</v>
      </c>
      <c r="L147" s="229">
        <v>0.16436182785000719</v>
      </c>
      <c r="M147" s="229">
        <v>0.1717807394010388</v>
      </c>
      <c r="N147" s="229">
        <v>0.16019770256843521</v>
      </c>
      <c r="O147" s="229">
        <v>0.2105899101600483</v>
      </c>
      <c r="P147" s="229">
        <v>0.17590237706777731</v>
      </c>
      <c r="Q147" s="229">
        <v>0.15611801598774699</v>
      </c>
      <c r="R147" s="229">
        <v>0.19251945583382329</v>
      </c>
      <c r="S147" s="229">
        <v>0.22411185707286979</v>
      </c>
      <c r="T147" s="229">
        <v>0.21662930681078429</v>
      </c>
      <c r="U147" s="229">
        <v>0.20123549851622549</v>
      </c>
      <c r="V147" s="229">
        <v>0.20484751343099231</v>
      </c>
      <c r="W147" s="229">
        <v>0.1954208866639689</v>
      </c>
      <c r="X147" s="229">
        <v>0.16025016626378691</v>
      </c>
      <c r="Y147" s="229">
        <v>0.24763559900657561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1.9173110563797731</v>
      </c>
      <c r="C149" s="229">
        <v>1.5314849007110489</v>
      </c>
      <c r="D149" s="229">
        <v>2.6133691914598192</v>
      </c>
      <c r="E149" s="229">
        <v>2.843518063712235</v>
      </c>
      <c r="F149" s="229">
        <v>2.7947363976959521</v>
      </c>
      <c r="G149" s="229">
        <v>2.4649493461255689</v>
      </c>
      <c r="H149" s="229">
        <v>3.0073231052189469</v>
      </c>
      <c r="I149" s="229">
        <v>0.32876279679230419</v>
      </c>
      <c r="J149" s="229">
        <v>0.43778574008596971</v>
      </c>
      <c r="K149" s="229">
        <v>0.20745832915245779</v>
      </c>
      <c r="L149" s="229">
        <v>0.2176438417081106</v>
      </c>
      <c r="M149" s="229">
        <v>0.2510858828549154</v>
      </c>
      <c r="N149" s="229">
        <v>0.26433000552625291</v>
      </c>
      <c r="O149" s="229">
        <v>0.30874285185765971</v>
      </c>
      <c r="P149" s="229">
        <v>0.26304422817317202</v>
      </c>
      <c r="Q149" s="229">
        <v>0.39496670802709238</v>
      </c>
      <c r="R149" s="229">
        <v>0.39328283416439791</v>
      </c>
      <c r="S149" s="229">
        <v>0.463261944428834</v>
      </c>
      <c r="T149" s="229">
        <v>0.52616920925879107</v>
      </c>
      <c r="U149" s="229">
        <v>0.26009552629764959</v>
      </c>
      <c r="V149" s="229">
        <v>0.29071461546430338</v>
      </c>
      <c r="W149" s="229">
        <v>0.31546944835701041</v>
      </c>
      <c r="X149" s="229">
        <v>0.30333320368021433</v>
      </c>
      <c r="Y149" s="229">
        <v>0.3512854285067285</v>
      </c>
      <c r="DA149" s="73" t="s">
        <v>780</v>
      </c>
    </row>
    <row r="150" spans="1:105" ht="12" customHeight="1" x14ac:dyDescent="0.25">
      <c r="A150" s="64" t="s">
        <v>159</v>
      </c>
      <c r="B150" s="229">
        <v>0.385364535446093</v>
      </c>
      <c r="C150" s="229">
        <v>0.30769382580336863</v>
      </c>
      <c r="D150" s="229">
        <v>0.42982894194888088</v>
      </c>
      <c r="E150" s="229">
        <v>0.64305601206999807</v>
      </c>
      <c r="F150" s="229">
        <v>0.50341305457011232</v>
      </c>
      <c r="G150" s="229">
        <v>0.49332369570173368</v>
      </c>
      <c r="H150" s="229">
        <v>0.72141775754048731</v>
      </c>
      <c r="I150" s="229">
        <v>0.1181855781446122</v>
      </c>
      <c r="J150" s="229">
        <v>0.1837325360357609</v>
      </c>
      <c r="K150" s="229">
        <v>0.12432604752034319</v>
      </c>
      <c r="L150" s="229">
        <v>0.15662408677419579</v>
      </c>
      <c r="M150" s="229">
        <v>0.14364596347946221</v>
      </c>
      <c r="N150" s="229">
        <v>0.19440614297716169</v>
      </c>
      <c r="O150" s="229">
        <v>0.1526337389756095</v>
      </c>
      <c r="P150" s="229">
        <v>0.14312954906022859</v>
      </c>
      <c r="Q150" s="229">
        <v>0.12629690999635029</v>
      </c>
      <c r="R150" s="229">
        <v>0.12569007001111041</v>
      </c>
      <c r="S150" s="229">
        <v>0.15693413991132621</v>
      </c>
      <c r="T150" s="229">
        <v>0.17509817962238131</v>
      </c>
      <c r="U150" s="229">
        <v>0.23514333244885999</v>
      </c>
      <c r="V150" s="229">
        <v>0.13144943047635849</v>
      </c>
      <c r="W150" s="229">
        <v>0.17126342877322831</v>
      </c>
      <c r="X150" s="229">
        <v>0.21963024701136491</v>
      </c>
      <c r="Y150" s="229">
        <v>0.22316788013508621</v>
      </c>
      <c r="DA150" s="73" t="s">
        <v>781</v>
      </c>
    </row>
    <row r="151" spans="1:105" ht="12" customHeight="1" x14ac:dyDescent="0.25">
      <c r="A151" s="64" t="s">
        <v>32</v>
      </c>
      <c r="B151" s="229">
        <v>1.8568022326700411</v>
      </c>
      <c r="C151" s="229">
        <v>2.431114011075548</v>
      </c>
      <c r="D151" s="229">
        <v>0.75221815007779413</v>
      </c>
      <c r="E151" s="229">
        <v>0.75028280181880225</v>
      </c>
      <c r="F151" s="229">
        <v>0.66294462739160165</v>
      </c>
      <c r="G151" s="229">
        <v>0.86639185304647148</v>
      </c>
      <c r="H151" s="229">
        <v>1.9067705053958279</v>
      </c>
      <c r="I151" s="229">
        <v>0.24440977441541309</v>
      </c>
      <c r="J151" s="229">
        <v>0.27855109975255221</v>
      </c>
      <c r="K151" s="229">
        <v>0.20104673572476761</v>
      </c>
      <c r="L151" s="229">
        <v>0.24240948737493609</v>
      </c>
      <c r="M151" s="229">
        <v>0.23547299025059359</v>
      </c>
      <c r="N151" s="229">
        <v>0.2099296259255144</v>
      </c>
      <c r="O151" s="229">
        <v>0.21965167398743829</v>
      </c>
      <c r="P151" s="229">
        <v>0.16511830853798251</v>
      </c>
      <c r="Q151" s="229">
        <v>0.1278562229365926</v>
      </c>
      <c r="R151" s="229">
        <v>0.1459943447954741</v>
      </c>
      <c r="S151" s="229">
        <v>0.18304925324174509</v>
      </c>
      <c r="T151" s="229">
        <v>0.17538767379077849</v>
      </c>
      <c r="U151" s="229">
        <v>0.1145298666033842</v>
      </c>
      <c r="V151" s="229">
        <v>0.1615477684773593</v>
      </c>
      <c r="W151" s="229">
        <v>0.12534436054123099</v>
      </c>
      <c r="X151" s="229">
        <v>9.6515927887078579E-2</v>
      </c>
      <c r="Y151" s="229">
        <v>8.3907729618770702E-2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0.5265837968581264</v>
      </c>
      <c r="P152" s="229">
        <v>1.053345201495014</v>
      </c>
      <c r="Q152" s="229">
        <v>1.58983680118958</v>
      </c>
      <c r="R152" s="229">
        <v>1.597304782261852</v>
      </c>
      <c r="S152" s="229">
        <v>0.53358663896507874</v>
      </c>
      <c r="T152" s="229">
        <v>1.1814411506796201</v>
      </c>
      <c r="U152" s="229">
        <v>1.741533529528527</v>
      </c>
      <c r="V152" s="229">
        <v>1.807250670569728</v>
      </c>
      <c r="W152" s="229">
        <v>1.218516452608402</v>
      </c>
      <c r="X152" s="229">
        <v>1.7779418865187759</v>
      </c>
      <c r="Y152" s="229">
        <v>1.1957506498444299</v>
      </c>
      <c r="DA152" s="73" t="s">
        <v>783</v>
      </c>
    </row>
    <row r="153" spans="1:105" ht="12" customHeight="1" x14ac:dyDescent="0.25">
      <c r="A153" s="64" t="s">
        <v>35</v>
      </c>
      <c r="B153" s="229">
        <v>8.5504154964537952E-3</v>
      </c>
      <c r="C153" s="229">
        <v>6.827068436037499E-3</v>
      </c>
      <c r="D153" s="229">
        <v>9.5369856538813722E-3</v>
      </c>
      <c r="E153" s="229">
        <v>9.5121585018122182E-3</v>
      </c>
      <c r="F153" s="229">
        <v>1.1221801849933041E-2</v>
      </c>
      <c r="G153" s="229">
        <v>6.5981373078641534E-2</v>
      </c>
      <c r="H153" s="229">
        <v>5.2219431137974053E-2</v>
      </c>
      <c r="I153" s="229">
        <v>6.1507642140677691E-3</v>
      </c>
      <c r="J153" s="229">
        <v>8.1760048556756854E-3</v>
      </c>
      <c r="K153" s="229">
        <v>2.449174529055264E-2</v>
      </c>
      <c r="L153" s="229">
        <v>2.7002634526681689E-2</v>
      </c>
      <c r="M153" s="229">
        <v>3.2833948619931948E-2</v>
      </c>
      <c r="N153" s="229">
        <v>2.986787560445579E-2</v>
      </c>
      <c r="O153" s="229">
        <v>3.4190410977034111E-2</v>
      </c>
      <c r="P153" s="229">
        <v>3.0944881070347659E-2</v>
      </c>
      <c r="Q153" s="229">
        <v>2.8214534462801501E-2</v>
      </c>
      <c r="R153" s="229">
        <v>2.4378130886749869E-2</v>
      </c>
      <c r="S153" s="229">
        <v>2.953294237128376E-2</v>
      </c>
      <c r="T153" s="229">
        <v>3.0770912868184869E-2</v>
      </c>
      <c r="U153" s="229">
        <v>3.0944644155949001E-2</v>
      </c>
      <c r="V153" s="229">
        <v>3.2829689791463043E-2</v>
      </c>
      <c r="W153" s="229">
        <v>3.8801231923391001E-2</v>
      </c>
      <c r="X153" s="229">
        <v>3.0671410798104579E-2</v>
      </c>
      <c r="Y153" s="229">
        <v>1.3919871344834161E-3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9.8474208418675005E-2</v>
      </c>
      <c r="R155" s="229">
        <v>2.8133132935739581E-2</v>
      </c>
      <c r="S155" s="229">
        <v>0</v>
      </c>
      <c r="T155" s="229">
        <v>0.9680196377831074</v>
      </c>
      <c r="U155" s="229">
        <v>0.95911163161440371</v>
      </c>
      <c r="V155" s="229">
        <v>1.0442076144478249</v>
      </c>
      <c r="W155" s="229">
        <v>0.42258227289529282</v>
      </c>
      <c r="X155" s="229">
        <v>0.40865366072037101</v>
      </c>
      <c r="Y155" s="229">
        <v>0.37983929625608992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37.293952939390707</v>
      </c>
      <c r="J156" s="229">
        <v>28.65008282005104</v>
      </c>
      <c r="K156" s="229">
        <v>30.60441525216541</v>
      </c>
      <c r="L156" s="229">
        <v>36.355547195247397</v>
      </c>
      <c r="M156" s="229">
        <v>32.92706675907268</v>
      </c>
      <c r="N156" s="229">
        <v>33.28895637728013</v>
      </c>
      <c r="O156" s="229">
        <v>30.51035161131697</v>
      </c>
      <c r="P156" s="229">
        <v>31.637922230587058</v>
      </c>
      <c r="Q156" s="229">
        <v>32.497665202961649</v>
      </c>
      <c r="R156" s="229">
        <v>32.581153839431757</v>
      </c>
      <c r="S156" s="229">
        <v>29.56579198239735</v>
      </c>
      <c r="T156" s="229">
        <v>29.310142315590369</v>
      </c>
      <c r="U156" s="229">
        <v>29.127650911596682</v>
      </c>
      <c r="V156" s="229">
        <v>29.34483204795594</v>
      </c>
      <c r="W156" s="229">
        <v>28.508988514148651</v>
      </c>
      <c r="X156" s="229">
        <v>28.02613553508715</v>
      </c>
      <c r="Y156" s="229">
        <v>25.73730145635842</v>
      </c>
      <c r="DA156" s="73" t="s">
        <v>787</v>
      </c>
    </row>
    <row r="157" spans="1:105" ht="12" customHeight="1" x14ac:dyDescent="0.25">
      <c r="A157" s="61" t="s">
        <v>641</v>
      </c>
      <c r="B157" s="263">
        <v>1.751508461137969</v>
      </c>
      <c r="C157" s="263">
        <v>1.617265670869164</v>
      </c>
      <c r="D157" s="263">
        <v>1.61296926890406</v>
      </c>
      <c r="E157" s="263">
        <v>1.841300703417492</v>
      </c>
      <c r="F157" s="263">
        <v>1.990310863428258</v>
      </c>
      <c r="G157" s="263">
        <v>1.816741876015737</v>
      </c>
      <c r="H157" s="263">
        <v>2.018591214163723</v>
      </c>
      <c r="I157" s="263">
        <v>2.064305463534617</v>
      </c>
      <c r="J157" s="263">
        <v>1.9576778319413921</v>
      </c>
      <c r="K157" s="263">
        <v>1.7291226690645169</v>
      </c>
      <c r="L157" s="263">
        <v>2.0153022813363859</v>
      </c>
      <c r="M157" s="263">
        <v>1.883916490009077</v>
      </c>
      <c r="N157" s="263">
        <v>1.9338698438017481</v>
      </c>
      <c r="O157" s="263">
        <v>2.0050458173218049</v>
      </c>
      <c r="P157" s="263">
        <v>1.9910003058124981</v>
      </c>
      <c r="Q157" s="263">
        <v>1.929746756378881</v>
      </c>
      <c r="R157" s="263">
        <v>1.960546009881607</v>
      </c>
      <c r="S157" s="263">
        <v>2.0072101117032282</v>
      </c>
      <c r="T157" s="263">
        <v>2.0513497222402042</v>
      </c>
      <c r="U157" s="263">
        <v>2.068706235746153</v>
      </c>
      <c r="V157" s="263">
        <v>2.1250034480984779</v>
      </c>
      <c r="W157" s="263">
        <v>2.0758591788199792</v>
      </c>
      <c r="X157" s="263">
        <v>2.0172701057000939</v>
      </c>
      <c r="Y157" s="263">
        <v>2.0210779987780572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0.99999999999999978</v>
      </c>
      <c r="D187" s="232">
        <f t="shared" si="25"/>
        <v>1</v>
      </c>
      <c r="E187" s="232">
        <f t="shared" si="25"/>
        <v>1</v>
      </c>
      <c r="F187" s="232">
        <f t="shared" si="25"/>
        <v>0.99999999999999989</v>
      </c>
      <c r="G187" s="232">
        <f t="shared" si="25"/>
        <v>1.0000000000000002</v>
      </c>
      <c r="H187" s="232">
        <f t="shared" si="25"/>
        <v>1</v>
      </c>
      <c r="I187" s="232">
        <f t="shared" si="25"/>
        <v>0.99999999999999989</v>
      </c>
      <c r="J187" s="232">
        <f t="shared" si="25"/>
        <v>1</v>
      </c>
      <c r="K187" s="232">
        <f t="shared" si="25"/>
        <v>1.0000000000000002</v>
      </c>
      <c r="L187" s="232">
        <f t="shared" si="25"/>
        <v>1</v>
      </c>
      <c r="M187" s="232">
        <f t="shared" si="25"/>
        <v>0.99999999999999978</v>
      </c>
      <c r="N187" s="232">
        <f t="shared" si="25"/>
        <v>1</v>
      </c>
      <c r="O187" s="232">
        <f t="shared" si="25"/>
        <v>0.99999999999999978</v>
      </c>
      <c r="P187" s="232">
        <f t="shared" si="25"/>
        <v>1.0000000000000002</v>
      </c>
      <c r="Q187" s="232">
        <f t="shared" si="25"/>
        <v>1.0000000000000002</v>
      </c>
      <c r="R187" s="232">
        <f t="shared" si="25"/>
        <v>0.99999999999999967</v>
      </c>
      <c r="S187" s="232">
        <f t="shared" si="25"/>
        <v>1</v>
      </c>
      <c r="T187" s="232">
        <f t="shared" si="25"/>
        <v>1</v>
      </c>
      <c r="U187" s="232">
        <f t="shared" si="25"/>
        <v>1</v>
      </c>
      <c r="V187" s="232">
        <f t="shared" si="25"/>
        <v>1</v>
      </c>
      <c r="W187" s="232">
        <f t="shared" si="25"/>
        <v>1</v>
      </c>
      <c r="X187" s="232">
        <f t="shared" si="25"/>
        <v>0.99999999999999989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1.6442485838052798E-3</v>
      </c>
      <c r="C188" s="299">
        <f t="shared" si="26"/>
        <v>1.6684676489217337E-3</v>
      </c>
      <c r="D188" s="299">
        <f t="shared" si="26"/>
        <v>1.6320462137790319E-3</v>
      </c>
      <c r="E188" s="299">
        <f t="shared" si="26"/>
        <v>1.6318990138307616E-3</v>
      </c>
      <c r="F188" s="299">
        <f t="shared" si="26"/>
        <v>1.6226903604783459E-3</v>
      </c>
      <c r="G188" s="299">
        <f t="shared" si="26"/>
        <v>1.625033849411708E-3</v>
      </c>
      <c r="H188" s="299">
        <f t="shared" si="26"/>
        <v>1.6500077504421416E-3</v>
      </c>
      <c r="I188" s="299">
        <f t="shared" si="26"/>
        <v>1.5868666525451938E-3</v>
      </c>
      <c r="J188" s="299">
        <f t="shared" si="26"/>
        <v>1.5825899476239989E-3</v>
      </c>
      <c r="K188" s="299">
        <f t="shared" si="26"/>
        <v>1.5806874451481099E-3</v>
      </c>
      <c r="L188" s="299">
        <f t="shared" si="26"/>
        <v>1.587439609248316E-3</v>
      </c>
      <c r="M188" s="299">
        <f t="shared" si="26"/>
        <v>1.5934001565954621E-3</v>
      </c>
      <c r="N188" s="299">
        <f t="shared" si="26"/>
        <v>1.5950131586174332E-3</v>
      </c>
      <c r="O188" s="299">
        <f t="shared" si="26"/>
        <v>1.5946358194653695E-3</v>
      </c>
      <c r="P188" s="299">
        <f t="shared" si="26"/>
        <v>1.5941548198035174E-3</v>
      </c>
      <c r="Q188" s="299">
        <f t="shared" si="26"/>
        <v>1.6052101798418818E-3</v>
      </c>
      <c r="R188" s="299">
        <f t="shared" si="26"/>
        <v>1.608679253506942E-3</v>
      </c>
      <c r="S188" s="299">
        <f t="shared" si="26"/>
        <v>1.6077102608829978E-3</v>
      </c>
      <c r="T188" s="299">
        <f t="shared" si="26"/>
        <v>1.6179487387723156E-3</v>
      </c>
      <c r="U188" s="299">
        <f t="shared" si="26"/>
        <v>1.6063054427670762E-3</v>
      </c>
      <c r="V188" s="299">
        <f t="shared" si="26"/>
        <v>1.6052581604531564E-3</v>
      </c>
      <c r="W188" s="299">
        <f t="shared" si="26"/>
        <v>1.5770593983284982E-3</v>
      </c>
      <c r="X188" s="299">
        <f t="shared" si="26"/>
        <v>1.5632982745054809E-3</v>
      </c>
      <c r="Y188" s="299">
        <f t="shared" si="26"/>
        <v>1.5388072964139566E-3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2.219851980076477E-4</v>
      </c>
      <c r="C189" s="233">
        <f t="shared" si="27"/>
        <v>2.2525494323862372E-4</v>
      </c>
      <c r="D189" s="233">
        <f t="shared" si="27"/>
        <v>2.2033779167680552E-4</v>
      </c>
      <c r="E189" s="233">
        <f t="shared" si="27"/>
        <v>2.2031791864180028E-4</v>
      </c>
      <c r="F189" s="233">
        <f t="shared" si="27"/>
        <v>2.1907468525364125E-4</v>
      </c>
      <c r="G189" s="233">
        <f t="shared" si="27"/>
        <v>2.193910728485736E-4</v>
      </c>
      <c r="H189" s="233">
        <f t="shared" si="27"/>
        <v>2.2276272627121731E-4</v>
      </c>
      <c r="I189" s="233">
        <f t="shared" si="27"/>
        <v>2.1811787432303808E-4</v>
      </c>
      <c r="J189" s="233">
        <f t="shared" si="27"/>
        <v>2.2098750390272309E-4</v>
      </c>
      <c r="K189" s="233">
        <f t="shared" si="27"/>
        <v>2.2023197669577993E-4</v>
      </c>
      <c r="L189" s="233">
        <f t="shared" si="27"/>
        <v>2.2057189604029749E-4</v>
      </c>
      <c r="M189" s="233">
        <f t="shared" si="27"/>
        <v>2.2086011407359985E-4</v>
      </c>
      <c r="N189" s="233">
        <f t="shared" si="27"/>
        <v>2.2059945823824949E-4</v>
      </c>
      <c r="O189" s="233">
        <f t="shared" si="27"/>
        <v>2.2011337314854198E-4</v>
      </c>
      <c r="P189" s="233">
        <f t="shared" si="27"/>
        <v>2.196580462724815E-4</v>
      </c>
      <c r="Q189" s="233">
        <f t="shared" si="27"/>
        <v>2.2083007536232842E-4</v>
      </c>
      <c r="R189" s="233">
        <f t="shared" si="27"/>
        <v>2.2099143347842123E-4</v>
      </c>
      <c r="S189" s="233">
        <f t="shared" si="27"/>
        <v>2.2057496278501471E-4</v>
      </c>
      <c r="T189" s="233">
        <f t="shared" si="27"/>
        <v>2.2172364413119804E-4</v>
      </c>
      <c r="U189" s="233">
        <f t="shared" si="27"/>
        <v>2.2006723900722645E-4</v>
      </c>
      <c r="V189" s="233">
        <f t="shared" si="27"/>
        <v>2.199237591178174E-4</v>
      </c>
      <c r="W189" s="233">
        <f t="shared" si="27"/>
        <v>2.1972801627156949E-4</v>
      </c>
      <c r="X189" s="233">
        <f t="shared" si="27"/>
        <v>2.2108270123796027E-4</v>
      </c>
      <c r="Y189" s="233">
        <f t="shared" si="27"/>
        <v>2.2051782806182182E-4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2.8577119003181915E-2</v>
      </c>
      <c r="C190" s="233">
        <f t="shared" si="28"/>
        <v>2.899804751289483E-2</v>
      </c>
      <c r="D190" s="233">
        <f t="shared" si="28"/>
        <v>2.8365041228692416E-2</v>
      </c>
      <c r="E190" s="233">
        <f t="shared" si="28"/>
        <v>2.8362482886553391E-2</v>
      </c>
      <c r="F190" s="233">
        <f t="shared" si="28"/>
        <v>2.8202436050994005E-2</v>
      </c>
      <c r="G190" s="233">
        <f t="shared" si="28"/>
        <v>2.8243166000705339E-2</v>
      </c>
      <c r="H190" s="233">
        <f t="shared" si="28"/>
        <v>2.8677213594694266E-2</v>
      </c>
      <c r="I190" s="233">
        <f t="shared" si="28"/>
        <v>2.7511027889996383E-2</v>
      </c>
      <c r="J190" s="233">
        <f t="shared" si="28"/>
        <v>2.7375579130687687E-2</v>
      </c>
      <c r="K190" s="233">
        <f t="shared" si="28"/>
        <v>2.7264525409660449E-2</v>
      </c>
      <c r="L190" s="233">
        <f t="shared" si="28"/>
        <v>2.7306607126152668E-2</v>
      </c>
      <c r="M190" s="233">
        <f t="shared" si="28"/>
        <v>2.7342288265696492E-2</v>
      </c>
      <c r="N190" s="233">
        <f t="shared" si="28"/>
        <v>2.7310019302066828E-2</v>
      </c>
      <c r="O190" s="233">
        <f t="shared" si="28"/>
        <v>2.7249842394614851E-2</v>
      </c>
      <c r="P190" s="233">
        <f t="shared" si="28"/>
        <v>2.7193473327014821E-2</v>
      </c>
      <c r="Q190" s="233">
        <f t="shared" si="28"/>
        <v>2.7338569499607113E-2</v>
      </c>
      <c r="R190" s="233">
        <f t="shared" si="28"/>
        <v>2.7358545492749773E-2</v>
      </c>
      <c r="S190" s="233">
        <f t="shared" si="28"/>
        <v>2.730698678645687E-2</v>
      </c>
      <c r="T190" s="233">
        <f t="shared" si="28"/>
        <v>2.7449192528876742E-2</v>
      </c>
      <c r="U190" s="233">
        <f t="shared" si="28"/>
        <v>2.7244131028413526E-2</v>
      </c>
      <c r="V190" s="233">
        <f t="shared" si="28"/>
        <v>2.7226368344041983E-2</v>
      </c>
      <c r="W190" s="233">
        <f t="shared" si="28"/>
        <v>2.6748096435282309E-2</v>
      </c>
      <c r="X190" s="233">
        <f t="shared" si="28"/>
        <v>2.6514697574423887E-2</v>
      </c>
      <c r="Y190" s="233">
        <f t="shared" si="28"/>
        <v>2.6099312431365353E-2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5.4298020772979504E-4</v>
      </c>
      <c r="C191" s="233">
        <f t="shared" si="29"/>
        <v>5.5097806957226671E-4</v>
      </c>
      <c r="D191" s="233">
        <f t="shared" si="29"/>
        <v>5.3895061909161354E-4</v>
      </c>
      <c r="E191" s="233">
        <f t="shared" si="29"/>
        <v>5.3890200925288466E-4</v>
      </c>
      <c r="F191" s="233">
        <f t="shared" si="29"/>
        <v>5.3586103566807884E-4</v>
      </c>
      <c r="G191" s="233">
        <f t="shared" si="29"/>
        <v>5.3663492601554931E-4</v>
      </c>
      <c r="H191" s="233">
        <f t="shared" si="29"/>
        <v>5.4488205732093002E-4</v>
      </c>
      <c r="I191" s="233">
        <f t="shared" si="29"/>
        <v>5.3463432864141538E-4</v>
      </c>
      <c r="J191" s="233">
        <f t="shared" si="29"/>
        <v>5.4097751610639546E-4</v>
      </c>
      <c r="K191" s="233">
        <f t="shared" si="29"/>
        <v>5.3869179354426285E-4</v>
      </c>
      <c r="L191" s="233">
        <f t="shared" si="29"/>
        <v>5.3952324301906535E-4</v>
      </c>
      <c r="M191" s="233">
        <f t="shared" si="29"/>
        <v>5.4022823005873554E-4</v>
      </c>
      <c r="N191" s="233">
        <f t="shared" si="29"/>
        <v>5.3959066070323458E-4</v>
      </c>
      <c r="O191" s="233">
        <f t="shared" si="29"/>
        <v>5.3840168690969979E-4</v>
      </c>
      <c r="P191" s="233">
        <f t="shared" si="29"/>
        <v>5.3728794831826539E-4</v>
      </c>
      <c r="Q191" s="233">
        <f t="shared" si="29"/>
        <v>5.4015475477375071E-4</v>
      </c>
      <c r="R191" s="233">
        <f t="shared" si="29"/>
        <v>5.4054943993375802E-4</v>
      </c>
      <c r="S191" s="233">
        <f t="shared" si="29"/>
        <v>5.3953074433761539E-4</v>
      </c>
      <c r="T191" s="233">
        <f t="shared" si="29"/>
        <v>5.4234044174791081E-4</v>
      </c>
      <c r="U191" s="233">
        <f t="shared" si="29"/>
        <v>5.3828884188282489E-4</v>
      </c>
      <c r="V191" s="233">
        <f t="shared" si="29"/>
        <v>5.3793788722073237E-4</v>
      </c>
      <c r="W191" s="233">
        <f t="shared" si="29"/>
        <v>5.3854046490045245E-4</v>
      </c>
      <c r="X191" s="233">
        <f t="shared" si="29"/>
        <v>5.4280935492155775E-4</v>
      </c>
      <c r="Y191" s="233">
        <f t="shared" si="29"/>
        <v>5.4225042003285884E-4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4.9902392057218862E-3</v>
      </c>
      <c r="C192" s="300">
        <f t="shared" si="30"/>
        <v>5.0381035014076024E-3</v>
      </c>
      <c r="D192" s="300">
        <f t="shared" si="30"/>
        <v>4.9610121849857748E-3</v>
      </c>
      <c r="E192" s="300">
        <f t="shared" si="30"/>
        <v>4.9486305025030521E-3</v>
      </c>
      <c r="F192" s="300">
        <f t="shared" si="30"/>
        <v>4.9525711594060173E-3</v>
      </c>
      <c r="G192" s="300">
        <f t="shared" si="30"/>
        <v>4.9592237896956002E-3</v>
      </c>
      <c r="H192" s="300">
        <f t="shared" si="30"/>
        <v>4.9936879609156788E-3</v>
      </c>
      <c r="I192" s="300">
        <f t="shared" si="30"/>
        <v>3.3081467920095275E-3</v>
      </c>
      <c r="J192" s="300">
        <f t="shared" si="30"/>
        <v>3.5777050914878421E-3</v>
      </c>
      <c r="K192" s="300">
        <f t="shared" si="30"/>
        <v>3.3108943185859714E-3</v>
      </c>
      <c r="L192" s="300">
        <f t="shared" si="30"/>
        <v>3.2774330683495389E-3</v>
      </c>
      <c r="M192" s="300">
        <f t="shared" si="30"/>
        <v>3.3312562501595197E-3</v>
      </c>
      <c r="N192" s="300">
        <f t="shared" si="30"/>
        <v>3.3456747084088874E-3</v>
      </c>
      <c r="O192" s="300">
        <f t="shared" si="30"/>
        <v>3.4479288985461089E-3</v>
      </c>
      <c r="P192" s="300">
        <f t="shared" si="30"/>
        <v>3.357008762335357E-3</v>
      </c>
      <c r="Q192" s="300">
        <f t="shared" si="30"/>
        <v>3.3234724851124997E-3</v>
      </c>
      <c r="R192" s="300">
        <f t="shared" si="30"/>
        <v>3.3346261976363988E-3</v>
      </c>
      <c r="S192" s="300">
        <f t="shared" si="30"/>
        <v>3.4988096959196668E-3</v>
      </c>
      <c r="T192" s="300">
        <f t="shared" si="30"/>
        <v>3.4982126579596608E-3</v>
      </c>
      <c r="U192" s="300">
        <f t="shared" si="30"/>
        <v>3.4008991097189147E-3</v>
      </c>
      <c r="V192" s="300">
        <f t="shared" si="30"/>
        <v>3.4130243823137308E-3</v>
      </c>
      <c r="W192" s="300">
        <f t="shared" si="30"/>
        <v>3.5396315829751422E-3</v>
      </c>
      <c r="X192" s="300">
        <f t="shared" si="30"/>
        <v>3.4708363279703771E-3</v>
      </c>
      <c r="Y192" s="300">
        <f t="shared" si="30"/>
        <v>3.7712123803783589E-3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0.27857443298981194</v>
      </c>
      <c r="C193" s="301">
        <f t="shared" si="31"/>
        <v>0.27663227118438322</v>
      </c>
      <c r="D193" s="301">
        <f t="shared" si="31"/>
        <v>0.27904903624272642</v>
      </c>
      <c r="E193" s="301">
        <f t="shared" si="31"/>
        <v>0.27899099176478809</v>
      </c>
      <c r="F193" s="301">
        <f t="shared" si="31"/>
        <v>0.28085238274504476</v>
      </c>
      <c r="G193" s="301">
        <f t="shared" si="31"/>
        <v>0.28062655115553536</v>
      </c>
      <c r="H193" s="301">
        <f t="shared" si="31"/>
        <v>0.27752735911951404</v>
      </c>
      <c r="I193" s="301">
        <f t="shared" si="31"/>
        <v>0.18552786378274455</v>
      </c>
      <c r="J193" s="301">
        <f t="shared" si="31"/>
        <v>0.20089780810346886</v>
      </c>
      <c r="K193" s="301">
        <f t="shared" si="31"/>
        <v>0.18678208814245101</v>
      </c>
      <c r="L193" s="301">
        <f t="shared" si="31"/>
        <v>0.18471297949010868</v>
      </c>
      <c r="M193" s="301">
        <f t="shared" si="31"/>
        <v>0.18739046315021804</v>
      </c>
      <c r="N193" s="301">
        <f t="shared" si="31"/>
        <v>0.18905073430531324</v>
      </c>
      <c r="O193" s="301">
        <f t="shared" si="31"/>
        <v>0.19498678709269152</v>
      </c>
      <c r="P193" s="301">
        <f t="shared" si="31"/>
        <v>0.19058613547299197</v>
      </c>
      <c r="Q193" s="301">
        <f t="shared" si="31"/>
        <v>0.18741902483814821</v>
      </c>
      <c r="R193" s="301">
        <f t="shared" si="31"/>
        <v>0.18778434285768972</v>
      </c>
      <c r="S193" s="301">
        <f t="shared" si="31"/>
        <v>0.197278361961986</v>
      </c>
      <c r="T193" s="301">
        <f t="shared" si="31"/>
        <v>0.19684848669683283</v>
      </c>
      <c r="U193" s="301">
        <f t="shared" si="31"/>
        <v>0.19435898826873074</v>
      </c>
      <c r="V193" s="301">
        <f t="shared" si="31"/>
        <v>0.19408542268185761</v>
      </c>
      <c r="W193" s="301">
        <f t="shared" si="31"/>
        <v>0.1986289499396782</v>
      </c>
      <c r="X193" s="301">
        <f t="shared" si="31"/>
        <v>0.19826076478790544</v>
      </c>
      <c r="Y193" s="301">
        <f t="shared" si="31"/>
        <v>0.20552025762971984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2.0328553889275416E-2</v>
      </c>
      <c r="C194" s="302">
        <f t="shared" si="32"/>
        <v>3.1360691071733948E-2</v>
      </c>
      <c r="D194" s="302">
        <f t="shared" si="32"/>
        <v>1.7080504414772227E-2</v>
      </c>
      <c r="E194" s="302">
        <f t="shared" si="32"/>
        <v>1.6843900541531558E-2</v>
      </c>
      <c r="F194" s="302">
        <f t="shared" si="32"/>
        <v>1.1334767378004295E-2</v>
      </c>
      <c r="G194" s="302">
        <f t="shared" si="32"/>
        <v>1.2605727726105402E-2</v>
      </c>
      <c r="H194" s="302">
        <f t="shared" si="32"/>
        <v>2.6173892828152218E-2</v>
      </c>
      <c r="I194" s="302">
        <f t="shared" si="32"/>
        <v>2.5434434687109014E-2</v>
      </c>
      <c r="J194" s="302">
        <f t="shared" si="32"/>
        <v>2.808453283218908E-2</v>
      </c>
      <c r="K194" s="302">
        <f t="shared" si="32"/>
        <v>2.3839854176148263E-2</v>
      </c>
      <c r="L194" s="302">
        <f t="shared" si="32"/>
        <v>2.5006119549288296E-2</v>
      </c>
      <c r="M194" s="302">
        <f t="shared" si="32"/>
        <v>2.6539927913815025E-2</v>
      </c>
      <c r="N194" s="302">
        <f t="shared" si="32"/>
        <v>2.5735982642653414E-2</v>
      </c>
      <c r="O194" s="302">
        <f t="shared" si="32"/>
        <v>2.2950793833815732E-2</v>
      </c>
      <c r="P194" s="302">
        <f t="shared" si="32"/>
        <v>2.0444528519122304E-2</v>
      </c>
      <c r="Q194" s="302">
        <f t="shared" si="32"/>
        <v>2.5697734660040647E-2</v>
      </c>
      <c r="R194" s="302">
        <f t="shared" si="32"/>
        <v>2.6255005857185289E-2</v>
      </c>
      <c r="S194" s="302">
        <f t="shared" si="32"/>
        <v>2.5967928062811039E-2</v>
      </c>
      <c r="T194" s="302">
        <f t="shared" si="32"/>
        <v>2.8553644048751145E-2</v>
      </c>
      <c r="U194" s="302">
        <f t="shared" si="32"/>
        <v>1.9631216502542674E-2</v>
      </c>
      <c r="V194" s="302">
        <f t="shared" si="32"/>
        <v>1.8670147897895568E-2</v>
      </c>
      <c r="W194" s="302">
        <f t="shared" si="32"/>
        <v>1.898493740187232E-2</v>
      </c>
      <c r="X194" s="302">
        <f t="shared" si="32"/>
        <v>1.9870617669404581E-2</v>
      </c>
      <c r="Y194" s="302">
        <f t="shared" si="32"/>
        <v>1.8363102520870683E-2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0.25824587910053654</v>
      </c>
      <c r="C195" s="302">
        <f t="shared" si="33"/>
        <v>0.24527158011264935</v>
      </c>
      <c r="D195" s="302">
        <f t="shared" si="33"/>
        <v>0.26196853182795421</v>
      </c>
      <c r="E195" s="302">
        <f t="shared" si="33"/>
        <v>0.26214709122325652</v>
      </c>
      <c r="F195" s="302">
        <f t="shared" si="33"/>
        <v>0.2695176153670405</v>
      </c>
      <c r="G195" s="302">
        <f t="shared" si="33"/>
        <v>0.26802082342942996</v>
      </c>
      <c r="H195" s="302">
        <f t="shared" si="33"/>
        <v>0.25135346629136179</v>
      </c>
      <c r="I195" s="302">
        <f t="shared" si="33"/>
        <v>0.16009342909563554</v>
      </c>
      <c r="J195" s="302">
        <f t="shared" si="33"/>
        <v>0.17281327527127976</v>
      </c>
      <c r="K195" s="302">
        <f t="shared" si="33"/>
        <v>0.16294223396630272</v>
      </c>
      <c r="L195" s="302">
        <f t="shared" si="33"/>
        <v>0.15970685994082043</v>
      </c>
      <c r="M195" s="302">
        <f t="shared" si="33"/>
        <v>0.16085053523640302</v>
      </c>
      <c r="N195" s="302">
        <f t="shared" si="33"/>
        <v>0.16331475166265982</v>
      </c>
      <c r="O195" s="302">
        <f t="shared" si="33"/>
        <v>0.17203599325887578</v>
      </c>
      <c r="P195" s="302">
        <f t="shared" si="33"/>
        <v>0.17014160695386962</v>
      </c>
      <c r="Q195" s="302">
        <f t="shared" si="33"/>
        <v>0.16172129017810755</v>
      </c>
      <c r="R195" s="302">
        <f t="shared" si="33"/>
        <v>0.1615293370005044</v>
      </c>
      <c r="S195" s="302">
        <f t="shared" si="33"/>
        <v>0.17131043389917494</v>
      </c>
      <c r="T195" s="302">
        <f t="shared" si="33"/>
        <v>0.1682948426480817</v>
      </c>
      <c r="U195" s="302">
        <f t="shared" si="33"/>
        <v>0.17472777176618812</v>
      </c>
      <c r="V195" s="302">
        <f t="shared" si="33"/>
        <v>0.17541527478396204</v>
      </c>
      <c r="W195" s="302">
        <f t="shared" si="33"/>
        <v>0.17964401253780587</v>
      </c>
      <c r="X195" s="302">
        <f t="shared" si="33"/>
        <v>0.17839014711850087</v>
      </c>
      <c r="Y195" s="302">
        <f t="shared" si="33"/>
        <v>0.18715715510884917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0.55000062581582332</v>
      </c>
      <c r="C196" s="301">
        <f t="shared" si="34"/>
        <v>0.54616613821781568</v>
      </c>
      <c r="D196" s="301">
        <f t="shared" si="34"/>
        <v>0.5509376539677453</v>
      </c>
      <c r="E196" s="301">
        <f t="shared" si="34"/>
        <v>0.55082305443738444</v>
      </c>
      <c r="F196" s="301">
        <f t="shared" si="34"/>
        <v>0.55449807297028197</v>
      </c>
      <c r="G196" s="301">
        <f t="shared" si="34"/>
        <v>0.55405220464623639</v>
      </c>
      <c r="H196" s="301">
        <f t="shared" si="34"/>
        <v>0.5479333460667144</v>
      </c>
      <c r="I196" s="301">
        <f t="shared" si="34"/>
        <v>0.36629506911897447</v>
      </c>
      <c r="J196" s="301">
        <f t="shared" si="34"/>
        <v>0.39664056387391455</v>
      </c>
      <c r="K196" s="301">
        <f t="shared" si="34"/>
        <v>0.36877133435031106</v>
      </c>
      <c r="L196" s="301">
        <f t="shared" si="34"/>
        <v>0.36468621052377964</v>
      </c>
      <c r="M196" s="301">
        <f t="shared" si="34"/>
        <v>0.36997247341900258</v>
      </c>
      <c r="N196" s="301">
        <f t="shared" si="34"/>
        <v>0.37325041305088436</v>
      </c>
      <c r="O196" s="301">
        <f t="shared" si="34"/>
        <v>0.38497019908039848</v>
      </c>
      <c r="P196" s="301">
        <f t="shared" si="34"/>
        <v>0.37628181688087087</v>
      </c>
      <c r="Q196" s="301">
        <f t="shared" si="34"/>
        <v>0.37002886389987805</v>
      </c>
      <c r="R196" s="301">
        <f t="shared" si="34"/>
        <v>0.37075012585207234</v>
      </c>
      <c r="S196" s="301">
        <f t="shared" si="34"/>
        <v>0.38949454684156531</v>
      </c>
      <c r="T196" s="301">
        <f t="shared" si="34"/>
        <v>0.38864582694175442</v>
      </c>
      <c r="U196" s="301">
        <f t="shared" si="34"/>
        <v>0.38373071079585258</v>
      </c>
      <c r="V196" s="301">
        <f t="shared" si="34"/>
        <v>0.38319059933491539</v>
      </c>
      <c r="W196" s="301">
        <f t="shared" si="34"/>
        <v>0.3921610666114439</v>
      </c>
      <c r="X196" s="301">
        <f t="shared" si="34"/>
        <v>0.39143414396560827</v>
      </c>
      <c r="Y196" s="301">
        <f t="shared" si="34"/>
        <v>0.40576685053616929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4.0135475610717924E-2</v>
      </c>
      <c r="C197" s="302">
        <f t="shared" si="35"/>
        <v>6.1916664535044311E-2</v>
      </c>
      <c r="D197" s="302">
        <f t="shared" si="35"/>
        <v>3.3722721846904814E-2</v>
      </c>
      <c r="E197" s="302">
        <f t="shared" si="35"/>
        <v>3.3255585372978756E-2</v>
      </c>
      <c r="F197" s="302">
        <f t="shared" si="35"/>
        <v>2.2378683802641481E-2</v>
      </c>
      <c r="G197" s="302">
        <f t="shared" si="35"/>
        <v>2.4887991564090904E-2</v>
      </c>
      <c r="H197" s="302">
        <f t="shared" si="35"/>
        <v>5.1676161667163809E-2</v>
      </c>
      <c r="I197" s="302">
        <f t="shared" si="35"/>
        <v>5.0216219934631448E-2</v>
      </c>
      <c r="J197" s="302">
        <f t="shared" si="35"/>
        <v>5.5448414514098425E-2</v>
      </c>
      <c r="K197" s="302">
        <f t="shared" si="35"/>
        <v>4.706797596432348E-2</v>
      </c>
      <c r="L197" s="302">
        <f t="shared" si="35"/>
        <v>4.9370580256504884E-2</v>
      </c>
      <c r="M197" s="302">
        <f t="shared" si="35"/>
        <v>5.23988393516319E-2</v>
      </c>
      <c r="N197" s="302">
        <f t="shared" si="35"/>
        <v>5.0811578103300732E-2</v>
      </c>
      <c r="O197" s="302">
        <f t="shared" si="35"/>
        <v>4.531266863255267E-2</v>
      </c>
      <c r="P197" s="302">
        <f t="shared" si="35"/>
        <v>4.0364448952994715E-2</v>
      </c>
      <c r="Q197" s="302">
        <f t="shared" si="35"/>
        <v>5.0736063584084286E-2</v>
      </c>
      <c r="R197" s="302">
        <f t="shared" si="35"/>
        <v>5.1836306359019403E-2</v>
      </c>
      <c r="S197" s="302">
        <f t="shared" si="35"/>
        <v>5.1269517207304841E-2</v>
      </c>
      <c r="T197" s="302">
        <f t="shared" si="35"/>
        <v>5.6374599519367005E-2</v>
      </c>
      <c r="U197" s="302">
        <f t="shared" si="35"/>
        <v>3.8758694565194603E-2</v>
      </c>
      <c r="V197" s="302">
        <f t="shared" si="35"/>
        <v>3.6861218446030485E-2</v>
      </c>
      <c r="W197" s="302">
        <f t="shared" si="35"/>
        <v>3.7482719932470911E-2</v>
      </c>
      <c r="X197" s="302">
        <f t="shared" si="35"/>
        <v>3.923135384760585E-2</v>
      </c>
      <c r="Y197" s="302">
        <f t="shared" si="35"/>
        <v>3.6255006498634293E-2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0.50986515020510537</v>
      </c>
      <c r="C198" s="302">
        <f t="shared" si="36"/>
        <v>0.48424947368277149</v>
      </c>
      <c r="D198" s="302">
        <f t="shared" si="36"/>
        <v>0.51721493212084035</v>
      </c>
      <c r="E198" s="302">
        <f t="shared" si="36"/>
        <v>0.51756746906440554</v>
      </c>
      <c r="F198" s="302">
        <f t="shared" si="36"/>
        <v>0.53211938916764046</v>
      </c>
      <c r="G198" s="302">
        <f t="shared" si="36"/>
        <v>0.52916421308214556</v>
      </c>
      <c r="H198" s="302">
        <f t="shared" si="36"/>
        <v>0.4962571843995508</v>
      </c>
      <c r="I198" s="302">
        <f t="shared" si="36"/>
        <v>0.31607884918434292</v>
      </c>
      <c r="J198" s="302">
        <f t="shared" si="36"/>
        <v>0.34119214935981618</v>
      </c>
      <c r="K198" s="302">
        <f t="shared" si="36"/>
        <v>0.32170335838598768</v>
      </c>
      <c r="L198" s="302">
        <f t="shared" si="36"/>
        <v>0.31531563026727477</v>
      </c>
      <c r="M198" s="302">
        <f t="shared" si="36"/>
        <v>0.3175736340673706</v>
      </c>
      <c r="N198" s="302">
        <f t="shared" si="36"/>
        <v>0.32243883494758363</v>
      </c>
      <c r="O198" s="302">
        <f t="shared" si="36"/>
        <v>0.3396575304478458</v>
      </c>
      <c r="P198" s="302">
        <f t="shared" si="36"/>
        <v>0.33591736792787613</v>
      </c>
      <c r="Q198" s="302">
        <f t="shared" si="36"/>
        <v>0.31929280031579377</v>
      </c>
      <c r="R198" s="302">
        <f t="shared" si="36"/>
        <v>0.31891381949305297</v>
      </c>
      <c r="S198" s="302">
        <f t="shared" si="36"/>
        <v>0.33822502963426049</v>
      </c>
      <c r="T198" s="302">
        <f t="shared" si="36"/>
        <v>0.33227122742238741</v>
      </c>
      <c r="U198" s="302">
        <f t="shared" si="36"/>
        <v>0.34497201623065799</v>
      </c>
      <c r="V198" s="302">
        <f t="shared" si="36"/>
        <v>0.34632938088888493</v>
      </c>
      <c r="W198" s="302">
        <f t="shared" si="36"/>
        <v>0.35467834667897297</v>
      </c>
      <c r="X198" s="302">
        <f t="shared" si="36"/>
        <v>0.35220279011800243</v>
      </c>
      <c r="Y198" s="302">
        <f t="shared" si="36"/>
        <v>0.36951184403753501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0.13544836899591853</v>
      </c>
      <c r="C199" s="301">
        <f t="shared" si="37"/>
        <v>0.14072073892176573</v>
      </c>
      <c r="D199" s="301">
        <f t="shared" si="37"/>
        <v>0.13429592175130284</v>
      </c>
      <c r="E199" s="301">
        <f t="shared" si="37"/>
        <v>0.13448372146704574</v>
      </c>
      <c r="F199" s="301">
        <f t="shared" si="37"/>
        <v>0.12911691099287315</v>
      </c>
      <c r="G199" s="301">
        <f t="shared" si="37"/>
        <v>0.12973779455955164</v>
      </c>
      <c r="H199" s="301">
        <f t="shared" si="37"/>
        <v>0.13845074072412722</v>
      </c>
      <c r="I199" s="301">
        <f t="shared" si="37"/>
        <v>0.41501827356076543</v>
      </c>
      <c r="J199" s="301">
        <f t="shared" si="37"/>
        <v>0.36916378883280798</v>
      </c>
      <c r="K199" s="301">
        <f t="shared" si="37"/>
        <v>0.41153154656360347</v>
      </c>
      <c r="L199" s="301">
        <f t="shared" si="37"/>
        <v>0.41766923504330183</v>
      </c>
      <c r="M199" s="301">
        <f t="shared" si="37"/>
        <v>0.40960903041419555</v>
      </c>
      <c r="N199" s="301">
        <f t="shared" si="37"/>
        <v>0.40468795535576774</v>
      </c>
      <c r="O199" s="301">
        <f t="shared" si="37"/>
        <v>0.38699209165422527</v>
      </c>
      <c r="P199" s="301">
        <f t="shared" si="37"/>
        <v>0.40023046474239271</v>
      </c>
      <c r="Q199" s="301">
        <f t="shared" si="37"/>
        <v>0.40952387426727632</v>
      </c>
      <c r="R199" s="301">
        <f t="shared" si="37"/>
        <v>0.40840213947293241</v>
      </c>
      <c r="S199" s="301">
        <f t="shared" si="37"/>
        <v>0.38005347874606649</v>
      </c>
      <c r="T199" s="301">
        <f t="shared" si="37"/>
        <v>0.38117626834992491</v>
      </c>
      <c r="U199" s="301">
        <f t="shared" si="37"/>
        <v>0.38890060927362718</v>
      </c>
      <c r="V199" s="301">
        <f t="shared" si="37"/>
        <v>0.38972146545007952</v>
      </c>
      <c r="W199" s="301">
        <f t="shared" si="37"/>
        <v>0.37658692755112011</v>
      </c>
      <c r="X199" s="301">
        <f t="shared" si="37"/>
        <v>0.37799236701342703</v>
      </c>
      <c r="Y199" s="301">
        <f t="shared" si="37"/>
        <v>0.35654079147785855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1.6005330956723853E-3</v>
      </c>
      <c r="C200" s="302">
        <f t="shared" si="38"/>
        <v>2.0213119189132949E-3</v>
      </c>
      <c r="D200" s="302">
        <f t="shared" si="38"/>
        <v>1.8910179415117107E-3</v>
      </c>
      <c r="E200" s="302">
        <f t="shared" si="38"/>
        <v>1.9108708553645512E-3</v>
      </c>
      <c r="F200" s="302">
        <f t="shared" si="38"/>
        <v>1.2866402749662006E-3</v>
      </c>
      <c r="G200" s="302">
        <f t="shared" si="38"/>
        <v>1.340837440290687E-3</v>
      </c>
      <c r="H200" s="302">
        <f t="shared" si="38"/>
        <v>2.4735561134018426E-3</v>
      </c>
      <c r="I200" s="302">
        <f t="shared" si="38"/>
        <v>3.4875889176751267E-3</v>
      </c>
      <c r="J200" s="302">
        <f t="shared" si="38"/>
        <v>3.8018763821462166E-3</v>
      </c>
      <c r="K200" s="302">
        <f t="shared" si="38"/>
        <v>3.2058501578922185E-3</v>
      </c>
      <c r="L200" s="302">
        <f t="shared" si="38"/>
        <v>3.3360432924944656E-3</v>
      </c>
      <c r="M200" s="302">
        <f t="shared" si="38"/>
        <v>3.6053276969123978E-3</v>
      </c>
      <c r="N200" s="302">
        <f t="shared" si="38"/>
        <v>3.7144706564379813E-3</v>
      </c>
      <c r="O200" s="302">
        <f t="shared" si="38"/>
        <v>3.1774508101800329E-3</v>
      </c>
      <c r="P200" s="302">
        <f t="shared" si="38"/>
        <v>3.0127782528671962E-3</v>
      </c>
      <c r="Q200" s="302">
        <f t="shared" si="38"/>
        <v>4.2784862131543724E-3</v>
      </c>
      <c r="R200" s="302">
        <f t="shared" si="38"/>
        <v>4.2598264746396405E-3</v>
      </c>
      <c r="S200" s="302">
        <f t="shared" si="38"/>
        <v>3.9691587824434889E-3</v>
      </c>
      <c r="T200" s="302">
        <f t="shared" si="38"/>
        <v>4.5247112659800963E-3</v>
      </c>
      <c r="U200" s="302">
        <f t="shared" si="38"/>
        <v>3.1794899861263045E-3</v>
      </c>
      <c r="V200" s="302">
        <f t="shared" si="38"/>
        <v>2.7528482831389494E-3</v>
      </c>
      <c r="W200" s="302">
        <f t="shared" si="38"/>
        <v>2.9801526117128789E-3</v>
      </c>
      <c r="X200" s="302">
        <f t="shared" si="38"/>
        <v>3.3020514089212084E-3</v>
      </c>
      <c r="Y200" s="302">
        <f t="shared" si="38"/>
        <v>3.0200222316161332E-3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9.6929146861905457E-2</v>
      </c>
      <c r="C201" s="302">
        <f t="shared" si="39"/>
        <v>0.10175113101891585</v>
      </c>
      <c r="D201" s="302">
        <f t="shared" si="39"/>
        <v>9.6148797417676957E-2</v>
      </c>
      <c r="E201" s="302">
        <f t="shared" si="39"/>
        <v>9.6350761314377129E-2</v>
      </c>
      <c r="F201" s="302">
        <f t="shared" si="39"/>
        <v>9.1015370059818385E-2</v>
      </c>
      <c r="G201" s="302">
        <f t="shared" si="39"/>
        <v>9.15963787818527E-2</v>
      </c>
      <c r="H201" s="302">
        <f t="shared" si="39"/>
        <v>0.10005447317585728</v>
      </c>
      <c r="I201" s="302">
        <f t="shared" si="39"/>
        <v>0.37753406800698186</v>
      </c>
      <c r="J201" s="302">
        <f t="shared" si="39"/>
        <v>0.33146305327403436</v>
      </c>
      <c r="K201" s="302">
        <f t="shared" si="39"/>
        <v>0.37381821426202155</v>
      </c>
      <c r="L201" s="302">
        <f t="shared" si="39"/>
        <v>0.37994384750137944</v>
      </c>
      <c r="M201" s="302">
        <f t="shared" si="39"/>
        <v>0.37190205937192694</v>
      </c>
      <c r="N201" s="302">
        <f t="shared" si="39"/>
        <v>0.36707582000813044</v>
      </c>
      <c r="O201" s="302">
        <f t="shared" si="39"/>
        <v>0.34928326760317091</v>
      </c>
      <c r="P201" s="302">
        <f t="shared" si="39"/>
        <v>0.36255538433489237</v>
      </c>
      <c r="Q201" s="302">
        <f t="shared" si="39"/>
        <v>0.37200303807373619</v>
      </c>
      <c r="R201" s="302">
        <f t="shared" si="39"/>
        <v>0.37084899066280669</v>
      </c>
      <c r="S201" s="302">
        <f t="shared" si="39"/>
        <v>0.34248954607715199</v>
      </c>
      <c r="T201" s="302">
        <f t="shared" si="39"/>
        <v>0.34357563479454928</v>
      </c>
      <c r="U201" s="302">
        <f t="shared" si="39"/>
        <v>0.35122772241953526</v>
      </c>
      <c r="V201" s="302">
        <f t="shared" si="39"/>
        <v>0.35191493080358288</v>
      </c>
      <c r="W201" s="302">
        <f t="shared" si="39"/>
        <v>0.33864201425283569</v>
      </c>
      <c r="X201" s="302">
        <f t="shared" si="39"/>
        <v>0.3398726698390851</v>
      </c>
      <c r="Y201" s="302">
        <f t="shared" si="39"/>
        <v>0.31823053762977127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3.6918689038340689E-2</v>
      </c>
      <c r="C202" s="303">
        <f t="shared" si="40"/>
        <v>3.6948295983936619E-2</v>
      </c>
      <c r="D202" s="303">
        <f t="shared" si="40"/>
        <v>3.6256106392114171E-2</v>
      </c>
      <c r="E202" s="303">
        <f t="shared" si="40"/>
        <v>3.6222089297304048E-2</v>
      </c>
      <c r="F202" s="303">
        <f t="shared" si="40"/>
        <v>3.681490065808856E-2</v>
      </c>
      <c r="G202" s="303">
        <f t="shared" si="40"/>
        <v>3.6800578337408248E-2</v>
      </c>
      <c r="H202" s="303">
        <f t="shared" si="40"/>
        <v>3.5922711434868089E-2</v>
      </c>
      <c r="I202" s="303">
        <f t="shared" si="40"/>
        <v>3.399661663610843E-2</v>
      </c>
      <c r="J202" s="303">
        <f t="shared" si="40"/>
        <v>3.3898859176627348E-2</v>
      </c>
      <c r="K202" s="303">
        <f t="shared" si="40"/>
        <v>3.4507482143689698E-2</v>
      </c>
      <c r="L202" s="303">
        <f t="shared" si="40"/>
        <v>3.4389344249427932E-2</v>
      </c>
      <c r="M202" s="303">
        <f t="shared" si="40"/>
        <v>3.4101643345356203E-2</v>
      </c>
      <c r="N202" s="303">
        <f t="shared" si="40"/>
        <v>3.3897664691199335E-2</v>
      </c>
      <c r="O202" s="303">
        <f t="shared" si="40"/>
        <v>3.4531373240874311E-2</v>
      </c>
      <c r="P202" s="303">
        <f t="shared" si="40"/>
        <v>3.4662302154633201E-2</v>
      </c>
      <c r="Q202" s="303">
        <f t="shared" si="40"/>
        <v>3.3242349980385721E-2</v>
      </c>
      <c r="R202" s="303">
        <f t="shared" si="40"/>
        <v>3.3293322335486021E-2</v>
      </c>
      <c r="S202" s="303">
        <f t="shared" si="40"/>
        <v>3.3594773886471044E-2</v>
      </c>
      <c r="T202" s="303">
        <f t="shared" si="40"/>
        <v>3.3075922289395536E-2</v>
      </c>
      <c r="U202" s="303">
        <f t="shared" si="40"/>
        <v>3.4493396867965577E-2</v>
      </c>
      <c r="V202" s="303">
        <f t="shared" si="40"/>
        <v>3.5053686363357754E-2</v>
      </c>
      <c r="W202" s="303">
        <f t="shared" si="40"/>
        <v>3.4964760686571499E-2</v>
      </c>
      <c r="X202" s="303">
        <f t="shared" si="40"/>
        <v>3.4817645765420728E-2</v>
      </c>
      <c r="Y202" s="303">
        <f t="shared" si="40"/>
        <v>3.5290231616471129E-2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0.99999999999999989</v>
      </c>
      <c r="C204" s="232">
        <f t="shared" si="41"/>
        <v>0.99999999999999989</v>
      </c>
      <c r="D204" s="232">
        <f t="shared" si="41"/>
        <v>1</v>
      </c>
      <c r="E204" s="232">
        <f t="shared" si="41"/>
        <v>0.99999999999999956</v>
      </c>
      <c r="F204" s="232">
        <f t="shared" si="41"/>
        <v>0.99999999999999978</v>
      </c>
      <c r="G204" s="232">
        <f t="shared" si="41"/>
        <v>1</v>
      </c>
      <c r="H204" s="232">
        <f t="shared" si="41"/>
        <v>0.99999999999999978</v>
      </c>
      <c r="I204" s="232">
        <f t="shared" si="41"/>
        <v>0.99999999999999989</v>
      </c>
      <c r="J204" s="232">
        <f t="shared" si="41"/>
        <v>1</v>
      </c>
      <c r="K204" s="232">
        <f t="shared" si="41"/>
        <v>1.0000000000000002</v>
      </c>
      <c r="L204" s="232">
        <f t="shared" si="41"/>
        <v>1.0000000000000002</v>
      </c>
      <c r="M204" s="232">
        <f t="shared" si="41"/>
        <v>0.99999999999999989</v>
      </c>
      <c r="N204" s="232">
        <f t="shared" si="41"/>
        <v>1.0000000000000004</v>
      </c>
      <c r="O204" s="232">
        <f t="shared" si="41"/>
        <v>1</v>
      </c>
      <c r="P204" s="232">
        <f t="shared" si="41"/>
        <v>0.99999999999999944</v>
      </c>
      <c r="Q204" s="232">
        <f t="shared" si="41"/>
        <v>0.99999999999999967</v>
      </c>
      <c r="R204" s="232">
        <f t="shared" si="41"/>
        <v>1</v>
      </c>
      <c r="S204" s="232">
        <f t="shared" si="41"/>
        <v>1</v>
      </c>
      <c r="T204" s="232">
        <f t="shared" si="41"/>
        <v>1</v>
      </c>
      <c r="U204" s="232">
        <f t="shared" si="41"/>
        <v>0.99999999999999956</v>
      </c>
      <c r="V204" s="232">
        <f t="shared" si="41"/>
        <v>1.0000000000000002</v>
      </c>
      <c r="W204" s="232">
        <f t="shared" si="41"/>
        <v>1.0000000000000002</v>
      </c>
      <c r="X204" s="232">
        <f t="shared" si="41"/>
        <v>0.99999999999999967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1.648661887167043E-3</v>
      </c>
      <c r="C205" s="299">
        <f t="shared" si="42"/>
        <v>1.6748291787918436E-3</v>
      </c>
      <c r="D205" s="299">
        <f t="shared" si="42"/>
        <v>1.6318409850571861E-3</v>
      </c>
      <c r="E205" s="299">
        <f t="shared" si="42"/>
        <v>1.6259556702672587E-3</v>
      </c>
      <c r="F205" s="299">
        <f t="shared" si="42"/>
        <v>1.6154252847365238E-3</v>
      </c>
      <c r="G205" s="299">
        <f t="shared" si="42"/>
        <v>1.6171840488076949E-3</v>
      </c>
      <c r="H205" s="299">
        <f t="shared" si="42"/>
        <v>1.6297472992835452E-3</v>
      </c>
      <c r="I205" s="299">
        <f t="shared" si="42"/>
        <v>1.6042608663144741E-3</v>
      </c>
      <c r="J205" s="299">
        <f t="shared" si="42"/>
        <v>1.6025369199526827E-3</v>
      </c>
      <c r="K205" s="299">
        <f t="shared" si="42"/>
        <v>1.5887486276014268E-3</v>
      </c>
      <c r="L205" s="299">
        <f t="shared" si="42"/>
        <v>1.5794224344378501E-3</v>
      </c>
      <c r="M205" s="299">
        <f t="shared" si="42"/>
        <v>1.5817420047320213E-3</v>
      </c>
      <c r="N205" s="299">
        <f t="shared" si="42"/>
        <v>1.5782716599120404E-3</v>
      </c>
      <c r="O205" s="299">
        <f t="shared" si="42"/>
        <v>1.5627096751615862E-3</v>
      </c>
      <c r="P205" s="299">
        <f t="shared" si="42"/>
        <v>1.54934487469726E-3</v>
      </c>
      <c r="Q205" s="299">
        <f t="shared" si="42"/>
        <v>1.5463100719841671E-3</v>
      </c>
      <c r="R205" s="299">
        <f t="shared" si="42"/>
        <v>1.5429639293624729E-3</v>
      </c>
      <c r="S205" s="299">
        <f t="shared" si="42"/>
        <v>1.5401322689349696E-3</v>
      </c>
      <c r="T205" s="299">
        <f t="shared" si="42"/>
        <v>1.5353652164850704E-3</v>
      </c>
      <c r="U205" s="299">
        <f t="shared" si="42"/>
        <v>1.511910380570507E-3</v>
      </c>
      <c r="V205" s="299">
        <f t="shared" si="42"/>
        <v>1.5038911854152481E-3</v>
      </c>
      <c r="W205" s="299">
        <f t="shared" si="42"/>
        <v>1.4961773722067266E-3</v>
      </c>
      <c r="X205" s="299">
        <f t="shared" si="42"/>
        <v>1.4912305189912867E-3</v>
      </c>
      <c r="Y205" s="299">
        <f t="shared" si="42"/>
        <v>1.4862218563671801E-3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2.3238380996551278E-4</v>
      </c>
      <c r="C206" s="233">
        <f t="shared" si="43"/>
        <v>2.3607216776136059E-4</v>
      </c>
      <c r="D206" s="233">
        <f t="shared" si="43"/>
        <v>2.3073065475173399E-4</v>
      </c>
      <c r="E206" s="233">
        <f t="shared" si="43"/>
        <v>2.3081372528637592E-4</v>
      </c>
      <c r="F206" s="233">
        <f t="shared" si="43"/>
        <v>2.2931887671362761E-4</v>
      </c>
      <c r="G206" s="233">
        <f t="shared" si="43"/>
        <v>2.2956854335250983E-4</v>
      </c>
      <c r="H206" s="233">
        <f t="shared" si="43"/>
        <v>2.3321377756816141E-4</v>
      </c>
      <c r="I206" s="233">
        <f t="shared" si="43"/>
        <v>2.2956671687840422E-4</v>
      </c>
      <c r="J206" s="233">
        <f t="shared" si="43"/>
        <v>2.3103171624198906E-4</v>
      </c>
      <c r="K206" s="233">
        <f t="shared" si="43"/>
        <v>2.296889430218889E-4</v>
      </c>
      <c r="L206" s="233">
        <f t="shared" si="43"/>
        <v>2.2979481329946785E-4</v>
      </c>
      <c r="M206" s="233">
        <f t="shared" si="43"/>
        <v>2.3144297746930897E-4</v>
      </c>
      <c r="N206" s="233">
        <f t="shared" si="43"/>
        <v>2.3099721841840534E-4</v>
      </c>
      <c r="O206" s="233">
        <f t="shared" si="43"/>
        <v>2.2987883220700422E-4</v>
      </c>
      <c r="P206" s="233">
        <f t="shared" si="43"/>
        <v>2.2894726224454736E-4</v>
      </c>
      <c r="Q206" s="233">
        <f t="shared" si="43"/>
        <v>2.2942797034396545E-4</v>
      </c>
      <c r="R206" s="233">
        <f t="shared" si="43"/>
        <v>2.297659351693176E-4</v>
      </c>
      <c r="S206" s="233">
        <f t="shared" si="43"/>
        <v>2.3009388115111635E-4</v>
      </c>
      <c r="T206" s="233">
        <f t="shared" si="43"/>
        <v>2.3005425406143922E-4</v>
      </c>
      <c r="U206" s="233">
        <f t="shared" si="43"/>
        <v>2.2713591717450935E-4</v>
      </c>
      <c r="V206" s="233">
        <f t="shared" si="43"/>
        <v>2.2646479472152557E-4</v>
      </c>
      <c r="W206" s="233">
        <f t="shared" si="43"/>
        <v>2.257809888219057E-4</v>
      </c>
      <c r="X206" s="233">
        <f t="shared" si="43"/>
        <v>2.2546306804557701E-4</v>
      </c>
      <c r="Y206" s="233">
        <f t="shared" si="43"/>
        <v>2.2509022631625789E-4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2.9140540144943588E-2</v>
      </c>
      <c r="C207" s="233">
        <f t="shared" si="44"/>
        <v>2.9603054028482925E-2</v>
      </c>
      <c r="D207" s="233">
        <f t="shared" si="44"/>
        <v>2.8843226197783241E-2</v>
      </c>
      <c r="E207" s="233">
        <f t="shared" si="44"/>
        <v>2.8739201683577846E-2</v>
      </c>
      <c r="F207" s="233">
        <f t="shared" si="44"/>
        <v>2.8553074300705285E-2</v>
      </c>
      <c r="G207" s="233">
        <f t="shared" si="44"/>
        <v>2.8584160926423022E-2</v>
      </c>
      <c r="H207" s="233">
        <f t="shared" si="44"/>
        <v>2.8806219741327493E-2</v>
      </c>
      <c r="I207" s="233">
        <f t="shared" si="44"/>
        <v>2.8355740216770273E-2</v>
      </c>
      <c r="J207" s="233">
        <f t="shared" si="44"/>
        <v>2.832526900338532E-2</v>
      </c>
      <c r="K207" s="233">
        <f t="shared" si="44"/>
        <v>2.8081557245432067E-2</v>
      </c>
      <c r="L207" s="233">
        <f t="shared" si="44"/>
        <v>2.7916714284969328E-2</v>
      </c>
      <c r="M207" s="233">
        <f t="shared" si="44"/>
        <v>2.7957713310786846E-2</v>
      </c>
      <c r="N207" s="233">
        <f t="shared" si="44"/>
        <v>2.789637403720345E-2</v>
      </c>
      <c r="O207" s="233">
        <f t="shared" si="44"/>
        <v>2.7621311791338813E-2</v>
      </c>
      <c r="P207" s="233">
        <f t="shared" si="44"/>
        <v>2.7385085365841038E-2</v>
      </c>
      <c r="Q207" s="233">
        <f t="shared" si="44"/>
        <v>2.7331444415576327E-2</v>
      </c>
      <c r="R207" s="233">
        <f t="shared" si="44"/>
        <v>2.7272300449092245E-2</v>
      </c>
      <c r="S207" s="233">
        <f t="shared" si="44"/>
        <v>2.7222250093099431E-2</v>
      </c>
      <c r="T207" s="233">
        <f t="shared" si="44"/>
        <v>2.7137991165073826E-2</v>
      </c>
      <c r="U207" s="233">
        <f t="shared" si="44"/>
        <v>2.6723420662242686E-2</v>
      </c>
      <c r="V207" s="233">
        <f t="shared" si="44"/>
        <v>2.6581679241414739E-2</v>
      </c>
      <c r="W207" s="233">
        <f t="shared" si="44"/>
        <v>2.6445335528235449E-2</v>
      </c>
      <c r="X207" s="233">
        <f t="shared" si="44"/>
        <v>2.6357898573552523E-2</v>
      </c>
      <c r="Y207" s="233">
        <f t="shared" si="44"/>
        <v>2.6269369121027213E-2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5.9251759122594806E-4</v>
      </c>
      <c r="C208" s="233">
        <f t="shared" si="45"/>
        <v>6.0192193345228297E-4</v>
      </c>
      <c r="D208" s="233">
        <f t="shared" si="45"/>
        <v>5.8830248026216724E-4</v>
      </c>
      <c r="E208" s="233">
        <f t="shared" si="45"/>
        <v>5.8851428827536403E-4</v>
      </c>
      <c r="F208" s="233">
        <f t="shared" si="45"/>
        <v>5.8470281760662941E-4</v>
      </c>
      <c r="G208" s="233">
        <f t="shared" si="45"/>
        <v>5.853394018656698E-4</v>
      </c>
      <c r="H208" s="233">
        <f t="shared" si="45"/>
        <v>5.9463379030535004E-4</v>
      </c>
      <c r="I208" s="233">
        <f t="shared" si="45"/>
        <v>5.8533474483712033E-4</v>
      </c>
      <c r="J208" s="233">
        <f t="shared" si="45"/>
        <v>5.9015242134381003E-4</v>
      </c>
      <c r="K208" s="233">
        <f t="shared" si="45"/>
        <v>5.8564638935372027E-4</v>
      </c>
      <c r="L208" s="233">
        <f t="shared" si="45"/>
        <v>5.8698303323734854E-4</v>
      </c>
      <c r="M208" s="233">
        <f t="shared" si="45"/>
        <v>5.9027721677913506E-4</v>
      </c>
      <c r="N208" s="233">
        <f t="shared" si="45"/>
        <v>5.8898214749762516E-4</v>
      </c>
      <c r="O208" s="233">
        <f t="shared" si="45"/>
        <v>5.8718597197115877E-4</v>
      </c>
      <c r="P208" s="233">
        <f t="shared" si="45"/>
        <v>5.8574343734622218E-4</v>
      </c>
      <c r="Q208" s="233">
        <f t="shared" si="45"/>
        <v>5.8781113706132522E-4</v>
      </c>
      <c r="R208" s="233">
        <f t="shared" si="45"/>
        <v>5.8942640999013396E-4</v>
      </c>
      <c r="S208" s="233">
        <f t="shared" si="45"/>
        <v>5.909384626467222E-4</v>
      </c>
      <c r="T208" s="233">
        <f t="shared" si="45"/>
        <v>5.9143654667528336E-4</v>
      </c>
      <c r="U208" s="233">
        <f t="shared" si="45"/>
        <v>5.8446398957473532E-4</v>
      </c>
      <c r="V208" s="233">
        <f t="shared" si="45"/>
        <v>5.8321035025734431E-4</v>
      </c>
      <c r="W208" s="233">
        <f t="shared" si="45"/>
        <v>5.8187213291551918E-4</v>
      </c>
      <c r="X208" s="233">
        <f t="shared" si="45"/>
        <v>5.8143123902569386E-4</v>
      </c>
      <c r="Y208" s="233">
        <f t="shared" si="45"/>
        <v>5.8080854674899172E-4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5.4034995168149944E-3</v>
      </c>
      <c r="C209" s="300">
        <f t="shared" si="46"/>
        <v>5.4674716717657383E-3</v>
      </c>
      <c r="D209" s="300">
        <f t="shared" si="46"/>
        <v>5.3702424301286175E-3</v>
      </c>
      <c r="E209" s="300">
        <f t="shared" si="46"/>
        <v>5.3606091061567784E-3</v>
      </c>
      <c r="F209" s="300">
        <f t="shared" si="46"/>
        <v>5.351555993704073E-3</v>
      </c>
      <c r="G209" s="300">
        <f t="shared" si="46"/>
        <v>5.3557559835774558E-3</v>
      </c>
      <c r="H209" s="300">
        <f t="shared" si="46"/>
        <v>5.4083781868715861E-3</v>
      </c>
      <c r="I209" s="300">
        <f t="shared" si="46"/>
        <v>4.2463651134840861E-3</v>
      </c>
      <c r="J209" s="300">
        <f t="shared" si="46"/>
        <v>4.4555119367521477E-3</v>
      </c>
      <c r="K209" s="300">
        <f t="shared" si="46"/>
        <v>4.2379484657944387E-3</v>
      </c>
      <c r="L209" s="300">
        <f t="shared" si="46"/>
        <v>4.2307072803094052E-3</v>
      </c>
      <c r="M209" s="300">
        <f t="shared" si="46"/>
        <v>4.2734957930129864E-3</v>
      </c>
      <c r="N209" s="300">
        <f t="shared" si="46"/>
        <v>4.2767333660200576E-3</v>
      </c>
      <c r="O209" s="300">
        <f t="shared" si="46"/>
        <v>4.3907831124902676E-3</v>
      </c>
      <c r="P209" s="300">
        <f t="shared" si="46"/>
        <v>4.294105627028871E-3</v>
      </c>
      <c r="Q209" s="300">
        <f t="shared" si="46"/>
        <v>4.3203684374925142E-3</v>
      </c>
      <c r="R209" s="300">
        <f t="shared" si="46"/>
        <v>4.313762392602249E-3</v>
      </c>
      <c r="S209" s="300">
        <f t="shared" si="46"/>
        <v>4.4344637454094065E-3</v>
      </c>
      <c r="T209" s="300">
        <f t="shared" si="46"/>
        <v>4.5705633960887969E-3</v>
      </c>
      <c r="U209" s="300">
        <f t="shared" si="46"/>
        <v>4.6217291887628844E-3</v>
      </c>
      <c r="V209" s="300">
        <f t="shared" si="46"/>
        <v>4.7186725173061252E-3</v>
      </c>
      <c r="W209" s="300">
        <f t="shared" si="46"/>
        <v>4.7330369182805847E-3</v>
      </c>
      <c r="X209" s="300">
        <f t="shared" si="46"/>
        <v>4.6839132830987723E-3</v>
      </c>
      <c r="Y209" s="300">
        <f t="shared" si="46"/>
        <v>4.7559724049640473E-3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0.5233678375441696</v>
      </c>
      <c r="C210" s="301">
        <f t="shared" si="47"/>
        <v>0.52125762274864096</v>
      </c>
      <c r="D210" s="301">
        <f t="shared" si="47"/>
        <v>0.52392964550700538</v>
      </c>
      <c r="E210" s="301">
        <f t="shared" si="47"/>
        <v>0.52371620004959807</v>
      </c>
      <c r="F210" s="301">
        <f t="shared" si="47"/>
        <v>0.52575132921399137</v>
      </c>
      <c r="G210" s="301">
        <f t="shared" si="47"/>
        <v>0.52586575409495095</v>
      </c>
      <c r="H210" s="301">
        <f t="shared" si="47"/>
        <v>0.52319767984570897</v>
      </c>
      <c r="I210" s="301">
        <f t="shared" si="47"/>
        <v>0.41623581466062576</v>
      </c>
      <c r="J210" s="301">
        <f t="shared" si="47"/>
        <v>0.43671169560097139</v>
      </c>
      <c r="K210" s="301">
        <f t="shared" si="47"/>
        <v>0.41774044273599514</v>
      </c>
      <c r="L210" s="301">
        <f t="shared" si="47"/>
        <v>0.41597043527918287</v>
      </c>
      <c r="M210" s="301">
        <f t="shared" si="47"/>
        <v>0.41974356026244131</v>
      </c>
      <c r="N210" s="301">
        <f t="shared" si="47"/>
        <v>0.42224250267945546</v>
      </c>
      <c r="O210" s="301">
        <f t="shared" si="47"/>
        <v>0.43118199452524791</v>
      </c>
      <c r="P210" s="301">
        <f t="shared" si="47"/>
        <v>0.42577810012727269</v>
      </c>
      <c r="Q210" s="301">
        <f t="shared" si="47"/>
        <v>0.42224146164489712</v>
      </c>
      <c r="R210" s="301">
        <f t="shared" si="47"/>
        <v>0.42311906031866281</v>
      </c>
      <c r="S210" s="301">
        <f t="shared" si="47"/>
        <v>0.43650594636289147</v>
      </c>
      <c r="T210" s="301">
        <f t="shared" si="47"/>
        <v>0.43623672430748678</v>
      </c>
      <c r="U210" s="301">
        <f t="shared" si="47"/>
        <v>0.43353515753810695</v>
      </c>
      <c r="V210" s="301">
        <f t="shared" si="47"/>
        <v>0.43375155100770385</v>
      </c>
      <c r="W210" s="301">
        <f t="shared" si="47"/>
        <v>0.43870835045691975</v>
      </c>
      <c r="X210" s="301">
        <f t="shared" si="47"/>
        <v>0.43725821117512803</v>
      </c>
      <c r="Y210" s="301">
        <f t="shared" si="47"/>
        <v>0.44541228526690607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5.1083594464767401E-2</v>
      </c>
      <c r="C211" s="302">
        <f t="shared" si="48"/>
        <v>7.4293270422531074E-2</v>
      </c>
      <c r="D211" s="302">
        <f t="shared" si="48"/>
        <v>4.3952438369422163E-2</v>
      </c>
      <c r="E211" s="302">
        <f t="shared" si="48"/>
        <v>4.4437274464682451E-2</v>
      </c>
      <c r="F211" s="302">
        <f t="shared" si="48"/>
        <v>3.2013763223025585E-2</v>
      </c>
      <c r="G211" s="302">
        <f t="shared" si="48"/>
        <v>3.345567387212886E-2</v>
      </c>
      <c r="H211" s="302">
        <f t="shared" si="48"/>
        <v>5.959353770981804E-2</v>
      </c>
      <c r="I211" s="302">
        <f t="shared" si="48"/>
        <v>6.8499379337840019E-2</v>
      </c>
      <c r="J211" s="302">
        <f t="shared" si="48"/>
        <v>7.4863556160819772E-2</v>
      </c>
      <c r="K211" s="302">
        <f t="shared" si="48"/>
        <v>6.4306570734587218E-2</v>
      </c>
      <c r="L211" s="302">
        <f t="shared" si="48"/>
        <v>6.8502669605395361E-2</v>
      </c>
      <c r="M211" s="302">
        <f t="shared" si="48"/>
        <v>7.2314600234399395E-2</v>
      </c>
      <c r="N211" s="302">
        <f t="shared" si="48"/>
        <v>6.8646064343150279E-2</v>
      </c>
      <c r="O211" s="302">
        <f t="shared" si="48"/>
        <v>6.3927853727965528E-2</v>
      </c>
      <c r="P211" s="302">
        <f t="shared" si="48"/>
        <v>5.7297784245734472E-2</v>
      </c>
      <c r="Q211" s="302">
        <f t="shared" si="48"/>
        <v>6.9593464252369161E-2</v>
      </c>
      <c r="R211" s="302">
        <f t="shared" si="48"/>
        <v>7.3017516279017883E-2</v>
      </c>
      <c r="S211" s="302">
        <f t="shared" si="48"/>
        <v>7.0441375868598194E-2</v>
      </c>
      <c r="T211" s="302">
        <f t="shared" si="48"/>
        <v>7.6410546388771872E-2</v>
      </c>
      <c r="U211" s="302">
        <f t="shared" si="48"/>
        <v>5.6813394927405995E-2</v>
      </c>
      <c r="V211" s="302">
        <f t="shared" si="48"/>
        <v>5.5237887756921462E-2</v>
      </c>
      <c r="W211" s="302">
        <f t="shared" si="48"/>
        <v>5.4158621308940669E-2</v>
      </c>
      <c r="X211" s="302">
        <f t="shared" si="48"/>
        <v>5.5280246958923286E-2</v>
      </c>
      <c r="Y211" s="302">
        <f t="shared" si="48"/>
        <v>5.4778975641798094E-2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0.4722842430794022</v>
      </c>
      <c r="C212" s="302">
        <f t="shared" si="49"/>
        <v>0.44696435232610987</v>
      </c>
      <c r="D212" s="302">
        <f t="shared" si="49"/>
        <v>0.47997720713758313</v>
      </c>
      <c r="E212" s="302">
        <f t="shared" si="49"/>
        <v>0.47927892558491564</v>
      </c>
      <c r="F212" s="302">
        <f t="shared" si="49"/>
        <v>0.49373756599096574</v>
      </c>
      <c r="G212" s="302">
        <f t="shared" si="49"/>
        <v>0.49241008022282207</v>
      </c>
      <c r="H212" s="302">
        <f t="shared" si="49"/>
        <v>0.46360414213589091</v>
      </c>
      <c r="I212" s="302">
        <f t="shared" si="49"/>
        <v>0.34773643532278581</v>
      </c>
      <c r="J212" s="302">
        <f t="shared" si="49"/>
        <v>0.36184813944015165</v>
      </c>
      <c r="K212" s="302">
        <f t="shared" si="49"/>
        <v>0.35343387200140802</v>
      </c>
      <c r="L212" s="302">
        <f t="shared" si="49"/>
        <v>0.34746776567378751</v>
      </c>
      <c r="M212" s="302">
        <f t="shared" si="49"/>
        <v>0.34742896002804186</v>
      </c>
      <c r="N212" s="302">
        <f t="shared" si="49"/>
        <v>0.35359643833630516</v>
      </c>
      <c r="O212" s="302">
        <f t="shared" si="49"/>
        <v>0.36725414079728241</v>
      </c>
      <c r="P212" s="302">
        <f t="shared" si="49"/>
        <v>0.36848031588153823</v>
      </c>
      <c r="Q212" s="302">
        <f t="shared" si="49"/>
        <v>0.35264799739252795</v>
      </c>
      <c r="R212" s="302">
        <f t="shared" si="49"/>
        <v>0.35010154403964494</v>
      </c>
      <c r="S212" s="302">
        <f t="shared" si="49"/>
        <v>0.36606457049429325</v>
      </c>
      <c r="T212" s="302">
        <f t="shared" si="49"/>
        <v>0.35982617791871491</v>
      </c>
      <c r="U212" s="302">
        <f t="shared" si="49"/>
        <v>0.37672176261070095</v>
      </c>
      <c r="V212" s="302">
        <f t="shared" si="49"/>
        <v>0.37851366325078245</v>
      </c>
      <c r="W212" s="302">
        <f t="shared" si="49"/>
        <v>0.38454972914797908</v>
      </c>
      <c r="X212" s="302">
        <f t="shared" si="49"/>
        <v>0.38197796421620478</v>
      </c>
      <c r="Y212" s="302">
        <f t="shared" si="49"/>
        <v>0.39063330962510789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0.36196720795157278</v>
      </c>
      <c r="C213" s="301">
        <f t="shared" si="50"/>
        <v>0.36024380256085164</v>
      </c>
      <c r="D213" s="301">
        <f t="shared" si="50"/>
        <v>0.36247523855835023</v>
      </c>
      <c r="E213" s="301">
        <f t="shared" si="50"/>
        <v>0.36265486872264358</v>
      </c>
      <c r="F213" s="301">
        <f t="shared" si="50"/>
        <v>0.36416791688874361</v>
      </c>
      <c r="G213" s="301">
        <f t="shared" si="50"/>
        <v>0.36367215785351009</v>
      </c>
      <c r="H213" s="301">
        <f t="shared" si="50"/>
        <v>0.36068300051570762</v>
      </c>
      <c r="I213" s="301">
        <f t="shared" si="50"/>
        <v>0.28586525381372446</v>
      </c>
      <c r="J213" s="301">
        <f t="shared" si="50"/>
        <v>0.30022198387879045</v>
      </c>
      <c r="K213" s="301">
        <f t="shared" si="50"/>
        <v>0.28689289873768425</v>
      </c>
      <c r="L213" s="301">
        <f t="shared" si="50"/>
        <v>0.28577643722543927</v>
      </c>
      <c r="M213" s="301">
        <f t="shared" si="50"/>
        <v>0.28846753518145352</v>
      </c>
      <c r="N213" s="301">
        <f t="shared" si="50"/>
        <v>0.28998868308688219</v>
      </c>
      <c r="O213" s="301">
        <f t="shared" si="50"/>
        <v>0.29633474571810109</v>
      </c>
      <c r="P213" s="301">
        <f t="shared" si="50"/>
        <v>0.29254034668378653</v>
      </c>
      <c r="Q213" s="301">
        <f t="shared" si="50"/>
        <v>0.28993414820864266</v>
      </c>
      <c r="R213" s="301">
        <f t="shared" si="50"/>
        <v>0.29089255117188045</v>
      </c>
      <c r="S213" s="301">
        <f t="shared" si="50"/>
        <v>0.30003675518409112</v>
      </c>
      <c r="T213" s="301">
        <f t="shared" si="50"/>
        <v>0.2996127721170132</v>
      </c>
      <c r="U213" s="301">
        <f t="shared" si="50"/>
        <v>0.2976851509949987</v>
      </c>
      <c r="V213" s="301">
        <f t="shared" si="50"/>
        <v>0.2977481454079316</v>
      </c>
      <c r="W213" s="301">
        <f t="shared" si="50"/>
        <v>0.30094943884765057</v>
      </c>
      <c r="X213" s="301">
        <f t="shared" si="50"/>
        <v>0.29972166507437198</v>
      </c>
      <c r="Y213" s="301">
        <f t="shared" si="50"/>
        <v>0.305631165451557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2.6414017302381864E-2</v>
      </c>
      <c r="C214" s="302">
        <f t="shared" si="51"/>
        <v>4.0839395036045861E-2</v>
      </c>
      <c r="D214" s="302">
        <f t="shared" si="51"/>
        <v>2.2186996220464092E-2</v>
      </c>
      <c r="E214" s="302">
        <f t="shared" si="51"/>
        <v>2.1895052958614408E-2</v>
      </c>
      <c r="F214" s="302">
        <f t="shared" si="51"/>
        <v>1.4697253354668717E-2</v>
      </c>
      <c r="G214" s="302">
        <f t="shared" si="51"/>
        <v>1.6336131362444481E-2</v>
      </c>
      <c r="H214" s="302">
        <f t="shared" si="51"/>
        <v>3.4016387538819436E-2</v>
      </c>
      <c r="I214" s="302">
        <f t="shared" si="51"/>
        <v>3.9176791915319406E-2</v>
      </c>
      <c r="J214" s="302">
        <f t="shared" si="51"/>
        <v>4.1969567725927061E-2</v>
      </c>
      <c r="K214" s="302">
        <f t="shared" si="51"/>
        <v>3.661745587115757E-2</v>
      </c>
      <c r="L214" s="302">
        <f t="shared" si="51"/>
        <v>3.8734652953328751E-2</v>
      </c>
      <c r="M214" s="302">
        <f t="shared" si="51"/>
        <v>4.0855374710582038E-2</v>
      </c>
      <c r="N214" s="302">
        <f t="shared" si="51"/>
        <v>3.9476935870754626E-2</v>
      </c>
      <c r="O214" s="302">
        <f t="shared" si="51"/>
        <v>3.5069425044598854E-2</v>
      </c>
      <c r="P214" s="302">
        <f t="shared" si="51"/>
        <v>3.1381346003619179E-2</v>
      </c>
      <c r="Q214" s="302">
        <f t="shared" si="51"/>
        <v>4.0035828494529253E-2</v>
      </c>
      <c r="R214" s="302">
        <f t="shared" si="51"/>
        <v>4.0756361083355584E-2</v>
      </c>
      <c r="S214" s="302">
        <f t="shared" si="51"/>
        <v>3.9494107703109647E-2</v>
      </c>
      <c r="T214" s="302">
        <f t="shared" si="51"/>
        <v>4.3804509463100785E-2</v>
      </c>
      <c r="U214" s="302">
        <f t="shared" si="51"/>
        <v>3.0566691751728586E-2</v>
      </c>
      <c r="V214" s="302">
        <f t="shared" si="51"/>
        <v>2.9314587200724287E-2</v>
      </c>
      <c r="W214" s="302">
        <f t="shared" si="51"/>
        <v>2.9311986413481268E-2</v>
      </c>
      <c r="X214" s="302">
        <f t="shared" si="51"/>
        <v>3.1067907248738355E-2</v>
      </c>
      <c r="Y214" s="302">
        <f t="shared" si="51"/>
        <v>2.812088591293754E-2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0.3355531906491907</v>
      </c>
      <c r="C215" s="302">
        <f t="shared" si="52"/>
        <v>0.31940440752480587</v>
      </c>
      <c r="D215" s="302">
        <f t="shared" si="52"/>
        <v>0.34028824233788624</v>
      </c>
      <c r="E215" s="302">
        <f t="shared" si="52"/>
        <v>0.34075981576402908</v>
      </c>
      <c r="F215" s="302">
        <f t="shared" si="52"/>
        <v>0.34947066353407485</v>
      </c>
      <c r="G215" s="302">
        <f t="shared" si="52"/>
        <v>0.3473360264910656</v>
      </c>
      <c r="H215" s="302">
        <f t="shared" si="52"/>
        <v>0.3266666129768882</v>
      </c>
      <c r="I215" s="302">
        <f t="shared" si="52"/>
        <v>0.24668846189840507</v>
      </c>
      <c r="J215" s="302">
        <f t="shared" si="52"/>
        <v>0.25825241615286343</v>
      </c>
      <c r="K215" s="302">
        <f t="shared" si="52"/>
        <v>0.2502754428665267</v>
      </c>
      <c r="L215" s="302">
        <f t="shared" si="52"/>
        <v>0.24704178427211057</v>
      </c>
      <c r="M215" s="302">
        <f t="shared" si="52"/>
        <v>0.24761216047087137</v>
      </c>
      <c r="N215" s="302">
        <f t="shared" si="52"/>
        <v>0.25051174721612751</v>
      </c>
      <c r="O215" s="302">
        <f t="shared" si="52"/>
        <v>0.26126532067350222</v>
      </c>
      <c r="P215" s="302">
        <f t="shared" si="52"/>
        <v>0.26115900068016734</v>
      </c>
      <c r="Q215" s="302">
        <f t="shared" si="52"/>
        <v>0.24989831971411344</v>
      </c>
      <c r="R215" s="302">
        <f t="shared" si="52"/>
        <v>0.25013619008852489</v>
      </c>
      <c r="S215" s="302">
        <f t="shared" si="52"/>
        <v>0.26054264748098149</v>
      </c>
      <c r="T215" s="302">
        <f t="shared" si="52"/>
        <v>0.25580826265391249</v>
      </c>
      <c r="U215" s="302">
        <f t="shared" si="52"/>
        <v>0.26711845924327016</v>
      </c>
      <c r="V215" s="302">
        <f t="shared" si="52"/>
        <v>0.26843355820720727</v>
      </c>
      <c r="W215" s="302">
        <f t="shared" si="52"/>
        <v>0.27163745243416931</v>
      </c>
      <c r="X215" s="302">
        <f t="shared" si="52"/>
        <v>0.26865375782563361</v>
      </c>
      <c r="Y215" s="302">
        <f t="shared" si="52"/>
        <v>0.2775102795386194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7.7647351554140626E-2</v>
      </c>
      <c r="C216" s="301">
        <f t="shared" si="53"/>
        <v>8.09152257102531E-2</v>
      </c>
      <c r="D216" s="301">
        <f t="shared" si="53"/>
        <v>7.6930773186661375E-2</v>
      </c>
      <c r="E216" s="301">
        <f t="shared" si="53"/>
        <v>7.7083836754194432E-2</v>
      </c>
      <c r="F216" s="301">
        <f t="shared" si="53"/>
        <v>7.3746676623798718E-2</v>
      </c>
      <c r="G216" s="301">
        <f t="shared" si="53"/>
        <v>7.4090079147512519E-2</v>
      </c>
      <c r="H216" s="301">
        <f t="shared" si="53"/>
        <v>7.9447126843227009E-2</v>
      </c>
      <c r="I216" s="301">
        <f t="shared" si="53"/>
        <v>0.26287766386736533</v>
      </c>
      <c r="J216" s="301">
        <f t="shared" si="53"/>
        <v>0.22786181852256204</v>
      </c>
      <c r="K216" s="301">
        <f t="shared" si="53"/>
        <v>0.26064306885511734</v>
      </c>
      <c r="L216" s="301">
        <f t="shared" si="53"/>
        <v>0.26370950564912476</v>
      </c>
      <c r="M216" s="301">
        <f t="shared" si="53"/>
        <v>0.25715423325332487</v>
      </c>
      <c r="N216" s="301">
        <f t="shared" si="53"/>
        <v>0.25319745580461128</v>
      </c>
      <c r="O216" s="301">
        <f t="shared" si="53"/>
        <v>0.23809139037348229</v>
      </c>
      <c r="P216" s="301">
        <f t="shared" si="53"/>
        <v>0.24763832662178228</v>
      </c>
      <c r="Q216" s="301">
        <f t="shared" si="53"/>
        <v>0.25380902811400169</v>
      </c>
      <c r="R216" s="301">
        <f t="shared" si="53"/>
        <v>0.25204016939324037</v>
      </c>
      <c r="S216" s="301">
        <f t="shared" si="53"/>
        <v>0.2294394200017757</v>
      </c>
      <c r="T216" s="301">
        <f t="shared" si="53"/>
        <v>0.23008509299711546</v>
      </c>
      <c r="U216" s="301">
        <f t="shared" si="53"/>
        <v>0.23511103132856856</v>
      </c>
      <c r="V216" s="301">
        <f t="shared" si="53"/>
        <v>0.23488638549524982</v>
      </c>
      <c r="W216" s="301">
        <f t="shared" si="53"/>
        <v>0.22686000775496959</v>
      </c>
      <c r="X216" s="301">
        <f t="shared" si="53"/>
        <v>0.22968018706778592</v>
      </c>
      <c r="Y216" s="301">
        <f t="shared" si="53"/>
        <v>0.21563908712611354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7.8145229442022829E-4</v>
      </c>
      <c r="C217" s="302">
        <f t="shared" si="54"/>
        <v>9.8602949780354754E-4</v>
      </c>
      <c r="D217" s="302">
        <f t="shared" si="54"/>
        <v>9.2111352578624179E-4</v>
      </c>
      <c r="E217" s="302">
        <f t="shared" si="54"/>
        <v>9.305959651290459E-4</v>
      </c>
      <c r="F217" s="302">
        <f t="shared" si="54"/>
        <v>6.2847033926497669E-4</v>
      </c>
      <c r="G217" s="302">
        <f t="shared" si="54"/>
        <v>6.5504553044326563E-4</v>
      </c>
      <c r="H217" s="302">
        <f t="shared" si="54"/>
        <v>1.2045068834881567E-3</v>
      </c>
      <c r="I217" s="302">
        <f t="shared" si="54"/>
        <v>1.3762762883167744E-3</v>
      </c>
      <c r="J217" s="302">
        <f t="shared" si="54"/>
        <v>1.5643205240609584E-3</v>
      </c>
      <c r="K217" s="302">
        <f t="shared" si="54"/>
        <v>1.2616748423517094E-3</v>
      </c>
      <c r="L217" s="302">
        <f t="shared" si="54"/>
        <v>1.3111833113295113E-3</v>
      </c>
      <c r="M217" s="302">
        <f t="shared" si="54"/>
        <v>1.4288823373237844E-3</v>
      </c>
      <c r="N217" s="302">
        <f t="shared" si="54"/>
        <v>1.4783771795386402E-3</v>
      </c>
      <c r="O217" s="302">
        <f t="shared" si="54"/>
        <v>1.2940621964503025E-3</v>
      </c>
      <c r="P217" s="302">
        <f t="shared" si="54"/>
        <v>1.2026546829769684E-3</v>
      </c>
      <c r="Q217" s="302">
        <f t="shared" si="54"/>
        <v>1.7080378706293912E-3</v>
      </c>
      <c r="R217" s="302">
        <f t="shared" si="54"/>
        <v>1.6991257079395244E-3</v>
      </c>
      <c r="S217" s="302">
        <f t="shared" si="54"/>
        <v>1.6290447104966924E-3</v>
      </c>
      <c r="T217" s="302">
        <f t="shared" si="54"/>
        <v>1.8643944429591885E-3</v>
      </c>
      <c r="U217" s="302">
        <f t="shared" si="54"/>
        <v>1.3051675975881668E-3</v>
      </c>
      <c r="V217" s="302">
        <f t="shared" si="54"/>
        <v>1.1349329580908609E-3</v>
      </c>
      <c r="W217" s="302">
        <f t="shared" si="54"/>
        <v>1.2299745352197524E-3</v>
      </c>
      <c r="X217" s="302">
        <f t="shared" si="54"/>
        <v>1.3687980742102389E-3</v>
      </c>
      <c r="Y217" s="302">
        <f t="shared" si="54"/>
        <v>1.2638283117083634E-3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5.8840533627478792E-2</v>
      </c>
      <c r="C218" s="302">
        <f t="shared" si="55"/>
        <v>6.190520427293502E-2</v>
      </c>
      <c r="D218" s="302">
        <f t="shared" si="55"/>
        <v>5.8349335421209764E-2</v>
      </c>
      <c r="E218" s="302">
        <f t="shared" si="55"/>
        <v>5.8513048070659816E-2</v>
      </c>
      <c r="F218" s="302">
        <f t="shared" si="55"/>
        <v>5.5135656261215749E-2</v>
      </c>
      <c r="G218" s="302">
        <f t="shared" si="55"/>
        <v>5.5456676484961984E-2</v>
      </c>
      <c r="H218" s="302">
        <f t="shared" si="55"/>
        <v>6.0749928784299946E-2</v>
      </c>
      <c r="I218" s="302">
        <f t="shared" si="55"/>
        <v>0.24808039654881481</v>
      </c>
      <c r="J218" s="302">
        <f t="shared" si="55"/>
        <v>0.21234946923005521</v>
      </c>
      <c r="K218" s="302">
        <f t="shared" si="55"/>
        <v>0.2458008397293992</v>
      </c>
      <c r="L218" s="302">
        <f t="shared" si="55"/>
        <v>0.24890095374619589</v>
      </c>
      <c r="M218" s="302">
        <f t="shared" si="55"/>
        <v>0.24221000919224475</v>
      </c>
      <c r="N218" s="302">
        <f t="shared" si="55"/>
        <v>0.23822764510620387</v>
      </c>
      <c r="O218" s="302">
        <f t="shared" si="55"/>
        <v>0.22281968950669881</v>
      </c>
      <c r="P218" s="302">
        <f t="shared" si="55"/>
        <v>0.2325990147041217</v>
      </c>
      <c r="Q218" s="302">
        <f t="shared" si="55"/>
        <v>0.23893449698723374</v>
      </c>
      <c r="R218" s="302">
        <f t="shared" si="55"/>
        <v>0.23709358491824267</v>
      </c>
      <c r="S218" s="302">
        <f t="shared" si="55"/>
        <v>0.21402221722056639</v>
      </c>
      <c r="T218" s="302">
        <f t="shared" si="55"/>
        <v>0.21470372563704324</v>
      </c>
      <c r="U218" s="302">
        <f t="shared" si="55"/>
        <v>0.2198827131500446</v>
      </c>
      <c r="V218" s="302">
        <f t="shared" si="55"/>
        <v>0.21961699827581016</v>
      </c>
      <c r="W218" s="302">
        <f t="shared" si="55"/>
        <v>0.21146782063016703</v>
      </c>
      <c r="X218" s="302">
        <f t="shared" si="55"/>
        <v>0.21437191762137611</v>
      </c>
      <c r="Y218" s="302">
        <f t="shared" si="55"/>
        <v>0.20004821970773476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1.8025365632241604E-2</v>
      </c>
      <c r="C219" s="303">
        <f t="shared" si="56"/>
        <v>1.8023991939514518E-2</v>
      </c>
      <c r="D219" s="303">
        <f t="shared" si="56"/>
        <v>1.7660324239665372E-2</v>
      </c>
      <c r="E219" s="303">
        <f t="shared" si="56"/>
        <v>1.7640192718405563E-2</v>
      </c>
      <c r="F219" s="303">
        <f t="shared" si="56"/>
        <v>1.7982550023317997E-2</v>
      </c>
      <c r="G219" s="303">
        <f t="shared" si="56"/>
        <v>1.797835713210727E-2</v>
      </c>
      <c r="H219" s="303">
        <f t="shared" si="56"/>
        <v>1.7492691175438894E-2</v>
      </c>
      <c r="I219" s="303">
        <f t="shared" si="56"/>
        <v>1.3420991030233748E-2</v>
      </c>
      <c r="J219" s="303">
        <f t="shared" si="56"/>
        <v>1.3948028768445869E-2</v>
      </c>
      <c r="K219" s="303">
        <f t="shared" si="56"/>
        <v>1.3580554283366429E-2</v>
      </c>
      <c r="L219" s="303">
        <f t="shared" si="56"/>
        <v>1.3497368591599326E-2</v>
      </c>
      <c r="M219" s="303">
        <f t="shared" si="56"/>
        <v>1.3515341723756383E-2</v>
      </c>
      <c r="N219" s="303">
        <f t="shared" si="56"/>
        <v>1.3491433518868758E-2</v>
      </c>
      <c r="O219" s="303">
        <f t="shared" si="56"/>
        <v>1.397763867033313E-2</v>
      </c>
      <c r="P219" s="303">
        <f t="shared" si="56"/>
        <v>1.3836657234683594E-2</v>
      </c>
      <c r="Q219" s="303">
        <f t="shared" si="56"/>
        <v>1.316649325613853E-2</v>
      </c>
      <c r="R219" s="303">
        <f t="shared" si="56"/>
        <v>1.3247458767058169E-2</v>
      </c>
      <c r="S219" s="303">
        <f t="shared" si="56"/>
        <v>1.3788158070712618E-2</v>
      </c>
      <c r="T219" s="303">
        <f t="shared" si="56"/>
        <v>1.3516972917113023E-2</v>
      </c>
      <c r="U219" s="303">
        <f t="shared" si="56"/>
        <v>1.3923150580935772E-2</v>
      </c>
      <c r="V219" s="303">
        <f t="shared" si="56"/>
        <v>1.4134454261348807E-2</v>
      </c>
      <c r="W219" s="303">
        <f t="shared" si="56"/>
        <v>1.4162212589582815E-2</v>
      </c>
      <c r="X219" s="303">
        <f t="shared" si="56"/>
        <v>1.3939471372199544E-2</v>
      </c>
      <c r="Y219" s="303">
        <f t="shared" si="56"/>
        <v>1.4327039106670415E-2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0.62535683268399767</v>
      </c>
      <c r="C243" s="304">
        <f>IF(C$72=0,0,C$72/NFM_fec!C$72)</f>
        <v>0.6162793070493926</v>
      </c>
      <c r="D243" s="304">
        <f>IF(D$72=0,0,D$72/NFM_fec!D$72)</f>
        <v>0.63003245731128232</v>
      </c>
      <c r="E243" s="304">
        <f>IF(E$72=0,0,E$72/NFM_fec!E$72)</f>
        <v>0.63008928726471469</v>
      </c>
      <c r="F243" s="304">
        <f>IF(F$72=0,0,F$72/NFM_fec!F$72)</f>
        <v>0.633664999531383</v>
      </c>
      <c r="G243" s="304">
        <f>IF(G$72=0,0,G$72/NFM_fec!G$72)</f>
        <v>0.63275118046746182</v>
      </c>
      <c r="H243" s="304">
        <f>IF(H$72=0,0,H$72/NFM_fec!H$72)</f>
        <v>0.6231740949335759</v>
      </c>
      <c r="I243" s="304">
        <f>IF(I$72=0,0,I$72/NFM_fec!I$72)</f>
        <v>0.65041605261448598</v>
      </c>
      <c r="J243" s="304">
        <f>IF(J$72=0,0,J$72/NFM_fec!J$72)</f>
        <v>0.65438104016043996</v>
      </c>
      <c r="K243" s="304">
        <f>IF(K$72=0,0,K$72/NFM_fec!K$72)</f>
        <v>0.65715764363861817</v>
      </c>
      <c r="L243" s="304">
        <f>IF(L$72=0,0,L$72/NFM_fec!L$72)</f>
        <v>0.6561449099245843</v>
      </c>
      <c r="M243" s="304">
        <f>IF(M$72=0,0,M$72/NFM_fec!M$72)</f>
        <v>0.65528865393542035</v>
      </c>
      <c r="N243" s="304">
        <f>IF(N$72=0,0,N$72/NFM_fec!N$72)</f>
        <v>0.65606292968777358</v>
      </c>
      <c r="O243" s="304">
        <f>IF(O$72=0,0,O$72/NFM_fec!O$72)</f>
        <v>0.65751173946828001</v>
      </c>
      <c r="P243" s="304">
        <f>IF(P$72=0,0,P$72/NFM_fec!P$72)</f>
        <v>0.65887468870481258</v>
      </c>
      <c r="Q243" s="304">
        <f>IF(Q$72=0,0,Q$72/NFM_fec!Q$72)</f>
        <v>0.65537779046543931</v>
      </c>
      <c r="R243" s="304">
        <f>IF(R$72=0,0,R$72/NFM_fec!R$72)</f>
        <v>0.6548992627509802</v>
      </c>
      <c r="S243" s="304">
        <f>IF(S$72=0,0,S$72/NFM_fec!S$72)</f>
        <v>0.65613578727099131</v>
      </c>
      <c r="T243" s="304">
        <f>IF(T$72=0,0,T$72/NFM_fec!T$72)</f>
        <v>0.65273655151354182</v>
      </c>
      <c r="U243" s="304">
        <f>IF(U$72=0,0,U$72/NFM_fec!U$72)</f>
        <v>0.65764957797403478</v>
      </c>
      <c r="V243" s="304">
        <f>IF(V$72=0,0,V$72/NFM_fec!V$72)</f>
        <v>0.65807863342975159</v>
      </c>
      <c r="W243" s="304">
        <f>IF(W$72=0,0,W$72/NFM_fec!W$72)</f>
        <v>0.66984547167542963</v>
      </c>
      <c r="X243" s="304">
        <f>IF(X$72=0,0,X$72/NFM_fec!X$72)</f>
        <v>0.67574186817763182</v>
      </c>
      <c r="Y243" s="304">
        <f>IF(Y$72=0,0,Y$72/NFM_fec!Y$72)</f>
        <v>0.68649667765172506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0.52999354870356763</v>
      </c>
      <c r="C244" s="305">
        <f>IF(C$73=0,0,C$73/NFM_fec!C$73)</f>
        <v>0.52999354870356763</v>
      </c>
      <c r="D244" s="305">
        <f>IF(D$73=0,0,D$73/NFM_fec!D$73)</f>
        <v>0.52999354870356774</v>
      </c>
      <c r="E244" s="305">
        <f>IF(E$73=0,0,E$73/NFM_fec!E$73)</f>
        <v>0.52999354870356741</v>
      </c>
      <c r="F244" s="305">
        <f>IF(F$73=0,0,F$73/NFM_fec!F$73)</f>
        <v>0.52999354870356774</v>
      </c>
      <c r="G244" s="305">
        <f>IF(G$73=0,0,G$73/NFM_fec!G$73)</f>
        <v>0.52999354870356774</v>
      </c>
      <c r="H244" s="305">
        <f>IF(H$73=0,0,H$73/NFM_fec!H$73)</f>
        <v>0.52999354870356774</v>
      </c>
      <c r="I244" s="305">
        <f>IF(I$73=0,0,I$73/NFM_fec!I$73)</f>
        <v>0.53199419383321089</v>
      </c>
      <c r="J244" s="305">
        <f>IF(J$73=0,0,J$73/NFM_fec!J$73)</f>
        <v>0.53379477444988999</v>
      </c>
      <c r="K244" s="305">
        <f>IF(K$73=0,0,K$73/NFM_fec!K$73)</f>
        <v>0.53541529700490098</v>
      </c>
      <c r="L244" s="305">
        <f>IF(L$73=0,0,L$73/NFM_fec!L$73)</f>
        <v>0.53687376730441061</v>
      </c>
      <c r="M244" s="305">
        <f>IF(M$73=0,0,M$73/NFM_fec!M$73)</f>
        <v>0.53818639057396966</v>
      </c>
      <c r="N244" s="305">
        <f>IF(N$73=0,0,N$73/NFM_fec!N$73)</f>
        <v>0.53936775151657279</v>
      </c>
      <c r="O244" s="305">
        <f>IF(O$73=0,0,O$73/NFM_fec!O$73)</f>
        <v>0.54043097636491555</v>
      </c>
      <c r="P244" s="305">
        <f>IF(P$73=0,0,P$73/NFM_fec!P$73)</f>
        <v>0.54138787872842398</v>
      </c>
      <c r="Q244" s="305">
        <f>IF(Q$73=0,0,Q$73/NFM_fec!Q$73)</f>
        <v>0.54224909085558159</v>
      </c>
      <c r="R244" s="305">
        <f>IF(R$73=0,0,R$73/NFM_fec!R$73)</f>
        <v>0.54302418177002332</v>
      </c>
      <c r="S244" s="305">
        <f>IF(S$73=0,0,S$73/NFM_fec!S$73)</f>
        <v>0.54372176359302138</v>
      </c>
      <c r="T244" s="305">
        <f>IF(T$73=0,0,T$73/NFM_fec!T$73)</f>
        <v>0.54434958723371907</v>
      </c>
      <c r="U244" s="305">
        <f>IF(U$73=0,0,U$73/NFM_fec!U$73)</f>
        <v>0.54449999999999998</v>
      </c>
      <c r="V244" s="305">
        <f>IF(V$73=0,0,V$73/NFM_fec!V$73)</f>
        <v>0.54449999999999998</v>
      </c>
      <c r="W244" s="305">
        <f>IF(W$73=0,0,W$73/NFM_fec!W$73)</f>
        <v>0.54449999999999998</v>
      </c>
      <c r="X244" s="305">
        <f>IF(X$73=0,0,X$73/NFM_fec!X$73)</f>
        <v>0.54449999999999998</v>
      </c>
      <c r="Y244" s="305">
        <f>IF(Y$73=0,0,Y$73/NFM_fec!Y$73)</f>
        <v>0.54449999999999998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0.13755703645779591</v>
      </c>
      <c r="C245" s="306">
        <f>IF(C$74=0,0,C$74/NFM_fec!C$74)</f>
        <v>0.13755703645779591</v>
      </c>
      <c r="D245" s="306">
        <f>IF(D$74=0,0,D$74/NFM_fec!D$74)</f>
        <v>0.13755703645779596</v>
      </c>
      <c r="E245" s="306">
        <f>IF(E$74=0,0,E$74/NFM_fec!E$74)</f>
        <v>0.13755703645779593</v>
      </c>
      <c r="F245" s="306">
        <f>IF(F$74=0,0,F$74/NFM_fec!F$74)</f>
        <v>0.13755703645779596</v>
      </c>
      <c r="G245" s="306">
        <f>IF(G$74=0,0,G$74/NFM_fec!G$74)</f>
        <v>0.13755703645779596</v>
      </c>
      <c r="H245" s="306">
        <f>IF(H$74=0,0,H$74/NFM_fec!H$74)</f>
        <v>0.13755703645779593</v>
      </c>
      <c r="I245" s="306">
        <f>IF(I$74=0,0,I$74/NFM_fec!I$74)</f>
        <v>0.14057671896727375</v>
      </c>
      <c r="J245" s="306">
        <f>IF(J$74=0,0,J$74/NFM_fec!J$74)</f>
        <v>0.14329443322580379</v>
      </c>
      <c r="K245" s="306">
        <f>IF(K$74=0,0,K$74/NFM_fec!K$74)</f>
        <v>0.1434104621465481</v>
      </c>
      <c r="L245" s="306">
        <f>IF(L$74=0,0,L$74/NFM_fec!L$74)</f>
        <v>0.14341046214654815</v>
      </c>
      <c r="M245" s="306">
        <f>IF(M$74=0,0,M$74/NFM_fec!M$74)</f>
        <v>0.14341046214654815</v>
      </c>
      <c r="N245" s="306">
        <f>IF(N$74=0,0,N$74/NFM_fec!N$74)</f>
        <v>0.14341046214654818</v>
      </c>
      <c r="O245" s="306">
        <f>IF(O$74=0,0,O$74/NFM_fec!O$74)</f>
        <v>0.14341046214654812</v>
      </c>
      <c r="P245" s="306">
        <f>IF(P$74=0,0,P$74/NFM_fec!P$74)</f>
        <v>0.14341046214654815</v>
      </c>
      <c r="Q245" s="306">
        <f>IF(Q$74=0,0,Q$74/NFM_fec!Q$74)</f>
        <v>0.14341046214654815</v>
      </c>
      <c r="R245" s="306">
        <f>IF(R$74=0,0,R$74/NFM_fec!R$74)</f>
        <v>0.14341046214654815</v>
      </c>
      <c r="S245" s="306">
        <f>IF(S$74=0,0,S$74/NFM_fec!S$74)</f>
        <v>0.14341046214654815</v>
      </c>
      <c r="T245" s="306">
        <f>IF(T$74=0,0,T$74/NFM_fec!T$74)</f>
        <v>0.14341046214654818</v>
      </c>
      <c r="U245" s="306">
        <f>IF(U$74=0,0,U$74/NFM_fec!U$74)</f>
        <v>0.14341046214654818</v>
      </c>
      <c r="V245" s="306">
        <f>IF(V$74=0,0,V$74/NFM_fec!V$74)</f>
        <v>0.14341046214654818</v>
      </c>
      <c r="W245" s="306">
        <f>IF(W$74=0,0,W$74/NFM_fec!W$74)</f>
        <v>0.14584480208715078</v>
      </c>
      <c r="X245" s="306">
        <f>IF(X$74=0,0,X$74/NFM_fec!X$74)</f>
        <v>0.14803570803369312</v>
      </c>
      <c r="Y245" s="306">
        <f>IF(Y$74=0,0,Y$74/NFM_fec!Y$74)</f>
        <v>0.15000752338558121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0.75654282441366627</v>
      </c>
      <c r="C246" s="306">
        <f>IF(C$75=0,0,C$75/NFM_fec!C$75)</f>
        <v>0.75654282441366649</v>
      </c>
      <c r="D246" s="306">
        <f>IF(D$75=0,0,D$75/NFM_fec!D$75)</f>
        <v>0.75654282441366649</v>
      </c>
      <c r="E246" s="306">
        <f>IF(E$75=0,0,E$75/NFM_fec!E$75)</f>
        <v>0.75654282441366638</v>
      </c>
      <c r="F246" s="306">
        <f>IF(F$75=0,0,F$75/NFM_fec!F$75)</f>
        <v>0.75654282441366671</v>
      </c>
      <c r="G246" s="306">
        <f>IF(G$75=0,0,G$75/NFM_fec!G$75)</f>
        <v>0.7565428244136666</v>
      </c>
      <c r="H246" s="306">
        <f>IF(H$75=0,0,H$75/NFM_fec!H$75)</f>
        <v>0.75654282441366649</v>
      </c>
      <c r="I246" s="306">
        <f>IF(I$75=0,0,I$75/NFM_fec!I$75)</f>
        <v>0.75750454388803323</v>
      </c>
      <c r="J246" s="306">
        <f>IF(J$75=0,0,J$75/NFM_fec!J$75)</f>
        <v>0.75837009141496292</v>
      </c>
      <c r="K246" s="306">
        <f>IF(K$75=0,0,K$75/NFM_fec!K$75)</f>
        <v>0.75849841896575687</v>
      </c>
      <c r="L246" s="306">
        <f>IF(L$75=0,0,L$75/NFM_fec!L$75)</f>
        <v>0.7584984189657572</v>
      </c>
      <c r="M246" s="306">
        <f>IF(M$75=0,0,M$75/NFM_fec!M$75)</f>
        <v>0.75849841896575709</v>
      </c>
      <c r="N246" s="306">
        <f>IF(N$75=0,0,N$75/NFM_fec!N$75)</f>
        <v>0.7584984189657572</v>
      </c>
      <c r="O246" s="306">
        <f>IF(O$75=0,0,O$75/NFM_fec!O$75)</f>
        <v>0.75849841896575709</v>
      </c>
      <c r="P246" s="306">
        <f>IF(P$75=0,0,P$75/NFM_fec!P$75)</f>
        <v>0.75849841896575709</v>
      </c>
      <c r="Q246" s="306">
        <f>IF(Q$75=0,0,Q$75/NFM_fec!Q$75)</f>
        <v>0.7584984189657572</v>
      </c>
      <c r="R246" s="306">
        <f>IF(R$75=0,0,R$75/NFM_fec!R$75)</f>
        <v>0.75849841896575709</v>
      </c>
      <c r="S246" s="306">
        <f>IF(S$75=0,0,S$75/NFM_fec!S$75)</f>
        <v>0.75849841896575709</v>
      </c>
      <c r="T246" s="306">
        <f>IF(T$75=0,0,T$75/NFM_fec!T$75)</f>
        <v>0.7584984189657572</v>
      </c>
      <c r="U246" s="306">
        <f>IF(U$75=0,0,U$75/NFM_fec!U$75)</f>
        <v>0.75849841896575709</v>
      </c>
      <c r="V246" s="306">
        <f>IF(V$75=0,0,V$75/NFM_fec!V$75)</f>
        <v>0.75849841896575709</v>
      </c>
      <c r="W246" s="306">
        <f>IF(W$75=0,0,W$75/NFM_fec!W$75)</f>
        <v>0.75849841896575709</v>
      </c>
      <c r="X246" s="306">
        <f>IF(X$75=0,0,X$75/NFM_fec!X$75)</f>
        <v>0.75849841896575709</v>
      </c>
      <c r="Y246" s="306">
        <f>IF(Y$75=0,0,Y$75/NFM_fec!Y$75)</f>
        <v>0.75849841896575709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0.52505930673423218</v>
      </c>
      <c r="C247" s="306">
        <f>IF(C$76=0,0,C$76/NFM_fec!C$76)</f>
        <v>0.52505930673423229</v>
      </c>
      <c r="D247" s="306">
        <f>IF(D$76=0,0,D$76/NFM_fec!D$76)</f>
        <v>0.52505930673423229</v>
      </c>
      <c r="E247" s="306">
        <f>IF(E$76=0,0,E$76/NFM_fec!E$76)</f>
        <v>0.5250593067342324</v>
      </c>
      <c r="F247" s="306">
        <f>IF(F$76=0,0,F$76/NFM_fec!F$76)</f>
        <v>0.52505930673423251</v>
      </c>
      <c r="G247" s="306">
        <f>IF(G$76=0,0,G$76/NFM_fec!G$76)</f>
        <v>0.5250593067342324</v>
      </c>
      <c r="H247" s="306">
        <f>IF(H$76=0,0,H$76/NFM_fec!H$76)</f>
        <v>0.52505930673423262</v>
      </c>
      <c r="I247" s="306">
        <f>IF(I$76=0,0,I$76/NFM_fec!I$76)</f>
        <v>0.53770559398603779</v>
      </c>
      <c r="J247" s="306">
        <f>IF(J$76=0,0,J$76/NFM_fec!J$76)</f>
        <v>0.54740200699369557</v>
      </c>
      <c r="K247" s="306">
        <f>IF(K$76=0,0,K$76/NFM_fec!K$76)</f>
        <v>0.54740200699369557</v>
      </c>
      <c r="L247" s="306">
        <f>IF(L$76=0,0,L$76/NFM_fec!L$76)</f>
        <v>0.54740200699369568</v>
      </c>
      <c r="M247" s="306">
        <f>IF(M$76=0,0,M$76/NFM_fec!M$76)</f>
        <v>0.54740200699369568</v>
      </c>
      <c r="N247" s="306">
        <f>IF(N$76=0,0,N$76/NFM_fec!N$76)</f>
        <v>0.54740200699369557</v>
      </c>
      <c r="O247" s="306">
        <f>IF(O$76=0,0,O$76/NFM_fec!O$76)</f>
        <v>0.54740200699369579</v>
      </c>
      <c r="P247" s="306">
        <f>IF(P$76=0,0,P$76/NFM_fec!P$76)</f>
        <v>0.54740200699369579</v>
      </c>
      <c r="Q247" s="306">
        <f>IF(Q$76=0,0,Q$76/NFM_fec!Q$76)</f>
        <v>0.54740200699369568</v>
      </c>
      <c r="R247" s="306">
        <f>IF(R$76=0,0,R$76/NFM_fec!R$76)</f>
        <v>0.54740200699369546</v>
      </c>
      <c r="S247" s="306">
        <f>IF(S$76=0,0,S$76/NFM_fec!S$76)</f>
        <v>0.54740200699369557</v>
      </c>
      <c r="T247" s="306">
        <f>IF(T$76=0,0,T$76/NFM_fec!T$76)</f>
        <v>0.54740200699369557</v>
      </c>
      <c r="U247" s="306">
        <f>IF(U$76=0,0,U$76/NFM_fec!U$76)</f>
        <v>0.54740200699369557</v>
      </c>
      <c r="V247" s="306">
        <f>IF(V$76=0,0,V$76/NFM_fec!V$76)</f>
        <v>0.54740200699369579</v>
      </c>
      <c r="W247" s="306">
        <f>IF(W$76=0,0,W$76/NFM_fec!W$76)</f>
        <v>0.55781402421955462</v>
      </c>
      <c r="X247" s="306">
        <f>IF(X$76=0,0,X$76/NFM_fec!X$76)</f>
        <v>0.56718483972282785</v>
      </c>
      <c r="Y247" s="306">
        <f>IF(Y$76=0,0,Y$76/NFM_fec!Y$76)</f>
        <v>0.57561857367577351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0.93555098647508317</v>
      </c>
      <c r="C248" s="307">
        <f>IF(C$77=0,0,C$77/NFM_fec!C$77)</f>
        <v>0.93490670181817359</v>
      </c>
      <c r="D248" s="307">
        <f>IF(D$77=0,0,D$77/NFM_fec!D$77)</f>
        <v>0.93551279923989528</v>
      </c>
      <c r="E248" s="307">
        <f>IF(E$77=0,0,E$77/NFM_fec!E$77)</f>
        <v>0.93472299491877298</v>
      </c>
      <c r="F248" s="307">
        <f>IF(F$77=0,0,F$77/NFM_fec!F$77)</f>
        <v>0.93620651266515686</v>
      </c>
      <c r="G248" s="307">
        <f>IF(G$77=0,0,G$77/NFM_fec!G$77)</f>
        <v>0.93584090923667762</v>
      </c>
      <c r="H248" s="307">
        <f>IF(H$77=0,0,H$77/NFM_fec!H$77)</f>
        <v>0.93339896493648256</v>
      </c>
      <c r="I248" s="307">
        <f>IF(I$77=0,0,I$77/NFM_fec!I$77)</f>
        <v>0.95497924109049626</v>
      </c>
      <c r="J248" s="307">
        <f>IF(J$77=0,0,J$77/NFM_fec!J$77)</f>
        <v>0.96639716691233557</v>
      </c>
      <c r="K248" s="307">
        <f>IF(K$77=0,0,K$77/NFM_fec!K$77)</f>
        <v>0.96541585718350054</v>
      </c>
      <c r="L248" s="307">
        <f>IF(L$77=0,0,L$77/NFM_fec!L$77)</f>
        <v>0.96361684886942611</v>
      </c>
      <c r="M248" s="307">
        <f>IF(M$77=0,0,M$77/NFM_fec!M$77)</f>
        <v>0.96404407049550134</v>
      </c>
      <c r="N248" s="307">
        <f>IF(N$77=0,0,N$77/NFM_fec!N$77)</f>
        <v>0.96174484838151686</v>
      </c>
      <c r="O248" s="307">
        <f>IF(O$77=0,0,O$77/NFM_fec!O$77)</f>
        <v>0.96677066996969874</v>
      </c>
      <c r="P248" s="307">
        <f>IF(P$77=0,0,P$77/NFM_fec!P$77)</f>
        <v>0.96677228181443176</v>
      </c>
      <c r="Q248" s="307">
        <f>IF(Q$77=0,0,Q$77/NFM_fec!Q$77)</f>
        <v>0.96632703369623185</v>
      </c>
      <c r="R248" s="307">
        <f>IF(R$77=0,0,R$77/NFM_fec!R$77)</f>
        <v>0.96651258219329761</v>
      </c>
      <c r="S248" s="307">
        <f>IF(S$77=0,0,S$77/NFM_fec!S$77)</f>
        <v>0.9669409017998406</v>
      </c>
      <c r="T248" s="307">
        <f>IF(T$77=0,0,T$77/NFM_fec!T$77)</f>
        <v>0.96549385410958732</v>
      </c>
      <c r="U248" s="307">
        <f>IF(U$77=0,0,U$77/NFM_fec!U$77)</f>
        <v>0.96278290416274148</v>
      </c>
      <c r="V248" s="307">
        <f>IF(V$77=0,0,V$77/NFM_fec!V$77)</f>
        <v>0.96880649208673342</v>
      </c>
      <c r="W248" s="307">
        <f>IF(W$77=0,0,W$77/NFM_fec!W$77)</f>
        <v>1.0059010973894951</v>
      </c>
      <c r="X248" s="307">
        <f>IF(X$77=0,0,X$77/NFM_fec!X$77)</f>
        <v>1.0026804045223985</v>
      </c>
      <c r="Y248" s="307">
        <f>IF(Y$77=0,0,Y$77/NFM_fec!Y$77)</f>
        <v>1.0743986304325635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0.61604778899159018</v>
      </c>
      <c r="C249" s="308">
        <f>IF(C$83=0,0,C$83/NFM_fec!C$83)</f>
        <v>0.6062262695029913</v>
      </c>
      <c r="D249" s="308">
        <f>IF(D$83=0,0,D$83/NFM_fec!D$83)</f>
        <v>0.62001496587424654</v>
      </c>
      <c r="E249" s="308">
        <f>IF(E$83=0,0,E$83/NFM_fec!E$83)</f>
        <v>0.62021769966913176</v>
      </c>
      <c r="F249" s="308">
        <f>IF(F$83=0,0,F$83/NFM_fec!F$83)</f>
        <v>0.62423674262537876</v>
      </c>
      <c r="G249" s="308">
        <f>IF(G$83=0,0,G$83/NFM_fec!G$83)</f>
        <v>0.6231148478202031</v>
      </c>
      <c r="H249" s="308">
        <f>IF(H$83=0,0,H$83/NFM_fec!H$83)</f>
        <v>0.6123359090171433</v>
      </c>
      <c r="I249" s="308">
        <f>IF(I$83=0,0,I$83/NFM_fec!I$83)</f>
        <v>0.6200766055952206</v>
      </c>
      <c r="J249" s="308">
        <f>IF(J$83=0,0,J$83/NFM_fec!J$83)</f>
        <v>0.62884233371830744</v>
      </c>
      <c r="K249" s="308">
        <f>IF(K$83=0,0,K$83/NFM_fec!K$83)</f>
        <v>0.63072683512208572</v>
      </c>
      <c r="L249" s="308">
        <f>IF(L$83=0,0,L$83/NFM_fec!L$83)</f>
        <v>0.62877996627322896</v>
      </c>
      <c r="M249" s="308">
        <f>IF(M$83=0,0,M$83/NFM_fec!M$83)</f>
        <v>0.62788663566540137</v>
      </c>
      <c r="N249" s="308">
        <f>IF(N$83=0,0,N$83/NFM_fec!N$83)</f>
        <v>0.62942628921580357</v>
      </c>
      <c r="O249" s="308">
        <f>IF(O$83=0,0,O$83/NFM_fec!O$83)</f>
        <v>0.63351925109922935</v>
      </c>
      <c r="P249" s="308">
        <f>IF(P$83=0,0,P$83/NFM_fec!P$83)</f>
        <v>0.63597619157972096</v>
      </c>
      <c r="Q249" s="308">
        <f>IF(Q$83=0,0,Q$83/NFM_fec!Q$83)</f>
        <v>0.63114743741970147</v>
      </c>
      <c r="R249" s="308">
        <f>IF(R$83=0,0,R$83/NFM_fec!R$83)</f>
        <v>0.63031471725280752</v>
      </c>
      <c r="S249" s="308">
        <f>IF(S$83=0,0,S$83/NFM_fec!S$83)</f>
        <v>0.63180892548689505</v>
      </c>
      <c r="T249" s="308">
        <f>IF(T$83=0,0,T$83/NFM_fec!T$83)</f>
        <v>0.62948448399502632</v>
      </c>
      <c r="U249" s="308">
        <f>IF(U$83=0,0,U$83/NFM_fec!U$83)</f>
        <v>0.63775507746081106</v>
      </c>
      <c r="V249" s="308">
        <f>IF(V$83=0,0,V$83/NFM_fec!V$83)</f>
        <v>0.63852150257214191</v>
      </c>
      <c r="W249" s="308">
        <f>IF(W$83=0,0,W$83/NFM_fec!W$83)</f>
        <v>0.65437858048909614</v>
      </c>
      <c r="X249" s="308">
        <f>IF(X$83=0,0,X$83/NFM_fec!X$83)</f>
        <v>0.66394570090909166</v>
      </c>
      <c r="Y249" s="308">
        <f>IF(Y$83=0,0,Y$83/NFM_fec!Y$83)</f>
        <v>0.6789574481878059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0.63416684160898973</v>
      </c>
      <c r="C250" s="308">
        <f>IF(C$90=0,0,C$90/NFM_fec!C$90)</f>
        <v>0.62405645390013775</v>
      </c>
      <c r="D250" s="308">
        <f>IF(D$90=0,0,D$90/NFM_fec!D$90)</f>
        <v>0.63825070016466567</v>
      </c>
      <c r="E250" s="308">
        <f>IF(E$90=0,0,E$90/NFM_fec!E$90)</f>
        <v>0.63845939671822383</v>
      </c>
      <c r="F250" s="308">
        <f>IF(F$90=0,0,F$90/NFM_fec!F$90)</f>
        <v>0.64259664682024253</v>
      </c>
      <c r="G250" s="308">
        <f>IF(G$90=0,0,G$90/NFM_fec!G$90)</f>
        <v>0.64144175510903267</v>
      </c>
      <c r="H250" s="308">
        <f>IF(H$90=0,0,H$90/NFM_fec!H$90)</f>
        <v>0.63034578869411773</v>
      </c>
      <c r="I250" s="308">
        <f>IF(I$90=0,0,I$90/NFM_fec!I$90)</f>
        <v>0.63831415281860937</v>
      </c>
      <c r="J250" s="308">
        <f>IF(J$90=0,0,J$90/NFM_fec!J$90)</f>
        <v>0.64733769647472794</v>
      </c>
      <c r="K250" s="308">
        <f>IF(K$90=0,0,K$90/NFM_fec!K$90)</f>
        <v>0.64927762439038217</v>
      </c>
      <c r="L250" s="308">
        <f>IF(L$90=0,0,L$90/NFM_fec!L$90)</f>
        <v>0.64727349469302964</v>
      </c>
      <c r="M250" s="308">
        <f>IF(M$90=0,0,M$90/NFM_fec!M$90)</f>
        <v>0.64635388965556018</v>
      </c>
      <c r="N250" s="308">
        <f>IF(N$90=0,0,N$90/NFM_fec!N$90)</f>
        <v>0.64793882713391537</v>
      </c>
      <c r="O250" s="308">
        <f>IF(O$90=0,0,O$90/NFM_fec!O$90)</f>
        <v>0.65215217024920669</v>
      </c>
      <c r="P250" s="308">
        <f>IF(P$90=0,0,P$90/NFM_fec!P$90)</f>
        <v>0.65468137368500667</v>
      </c>
      <c r="Q250" s="308">
        <f>IF(Q$90=0,0,Q$90/NFM_fec!Q$90)</f>
        <v>0.64971059734381009</v>
      </c>
      <c r="R250" s="308">
        <f>IF(R$90=0,0,R$90/NFM_fec!R$90)</f>
        <v>0.64885338540730142</v>
      </c>
      <c r="S250" s="308">
        <f>IF(S$90=0,0,S$90/NFM_fec!S$90)</f>
        <v>0.65039154094239171</v>
      </c>
      <c r="T250" s="308">
        <f>IF(T$90=0,0,T$90/NFM_fec!T$90)</f>
        <v>0.64799873352429149</v>
      </c>
      <c r="U250" s="308">
        <f>IF(U$90=0,0,U$90/NFM_fec!U$90)</f>
        <v>0.65651257973907018</v>
      </c>
      <c r="V250" s="308">
        <f>IF(V$90=0,0,V$90/NFM_fec!V$90)</f>
        <v>0.65730154676544006</v>
      </c>
      <c r="W250" s="308">
        <f>IF(W$90=0,0,W$90/NFM_fec!W$90)</f>
        <v>0.67362500932701053</v>
      </c>
      <c r="X250" s="308">
        <f>IF(X$90=0,0,X$90/NFM_fec!X$90)</f>
        <v>0.6834735156417121</v>
      </c>
      <c r="Y250" s="308">
        <f>IF(Y$90=0,0,Y$90/NFM_fec!Y$90)</f>
        <v>0.69892678489921212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0.58698512789749646</v>
      </c>
      <c r="C251" s="309">
        <f>IF(C$97=0,0,C$97/NFM_fec!C$97)</f>
        <v>0.58249741200163174</v>
      </c>
      <c r="D251" s="309">
        <f>IF(D$97=0,0,D$97/NFM_fec!D$97)</f>
        <v>0.59568322012409858</v>
      </c>
      <c r="E251" s="309">
        <f>IF(E$97=0,0,E$97/NFM_fec!E$97)</f>
        <v>0.59500696182316071</v>
      </c>
      <c r="F251" s="309">
        <f>IF(F$97=0,0,F$97/NFM_fec!F$97)</f>
        <v>0.59483754492896912</v>
      </c>
      <c r="G251" s="309">
        <f>IF(G$97=0,0,G$97/NFM_fec!G$97)</f>
        <v>0.59522512804501271</v>
      </c>
      <c r="H251" s="309">
        <f>IF(H$97=0,0,H$97/NFM_fec!H$97)</f>
        <v>0.59375992638076447</v>
      </c>
      <c r="I251" s="309">
        <f>IF(I$97=0,0,I$97/NFM_fec!I$97)</f>
        <v>0.67033851895956875</v>
      </c>
      <c r="J251" s="309">
        <f>IF(J$97=0,0,J$97/NFM_fec!J$97)</f>
        <v>0.67039264322564984</v>
      </c>
      <c r="K251" s="309">
        <f>IF(K$97=0,0,K$97/NFM_fec!K$97)</f>
        <v>0.67161587645708409</v>
      </c>
      <c r="L251" s="309">
        <f>IF(L$97=0,0,L$97/NFM_fec!L$97)</f>
        <v>0.67150699240458867</v>
      </c>
      <c r="M251" s="309">
        <f>IF(M$97=0,0,M$97/NFM_fec!M$97)</f>
        <v>0.67126086672791574</v>
      </c>
      <c r="N251" s="309">
        <f>IF(N$97=0,0,N$97/NFM_fec!N$97)</f>
        <v>0.67127282758874318</v>
      </c>
      <c r="O251" s="309">
        <f>IF(O$97=0,0,O$97/NFM_fec!O$97)</f>
        <v>0.66973000229871837</v>
      </c>
      <c r="P251" s="309">
        <f>IF(P$97=0,0,P$97/NFM_fec!P$97)</f>
        <v>0.66869262773628491</v>
      </c>
      <c r="Q251" s="309">
        <f>IF(Q$97=0,0,Q$97/NFM_fec!Q$97)</f>
        <v>0.66655374618552332</v>
      </c>
      <c r="R251" s="309">
        <f>IF(R$97=0,0,R$97/NFM_fec!R$97)</f>
        <v>0.66664004899897356</v>
      </c>
      <c r="S251" s="309">
        <f>IF(S$97=0,0,S$97/NFM_fec!S$97)</f>
        <v>0.669262518928186</v>
      </c>
      <c r="T251" s="309">
        <f>IF(T$97=0,0,T$97/NFM_fec!T$97)</f>
        <v>0.66382335086322519</v>
      </c>
      <c r="U251" s="309">
        <f>IF(U$97=0,0,U$97/NFM_fec!U$97)</f>
        <v>0.66320669654731335</v>
      </c>
      <c r="V251" s="309">
        <f>IF(V$97=0,0,V$97/NFM_fec!V$97)</f>
        <v>0.66306579912781693</v>
      </c>
      <c r="W251" s="309">
        <f>IF(W$97=0,0,W$97/NFM_fec!W$97)</f>
        <v>0.66886202790795501</v>
      </c>
      <c r="X251" s="309">
        <f>IF(X$97=0,0,X$97/NFM_fec!X$97)</f>
        <v>0.66925914692846444</v>
      </c>
      <c r="Y251" s="309">
        <f>IF(Y$97=0,0,Y$97/NFM_fec!Y$97)</f>
        <v>0.67239231739641259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0.5506263780149262</v>
      </c>
      <c r="C253" s="304">
        <f>IF(C$115=0,0,C$115/NFM_fec!C$115)</f>
        <v>0.54202347021252395</v>
      </c>
      <c r="D253" s="304">
        <f>IF(D$115=0,0,D$115/NFM_fec!D$115)</f>
        <v>0.5563021959949952</v>
      </c>
      <c r="E253" s="304">
        <f>IF(E$115=0,0,E$115/NFM_fec!E$115)</f>
        <v>0.55831578935527204</v>
      </c>
      <c r="F253" s="304">
        <f>IF(F$115=0,0,F$115/NFM_fec!F$115)</f>
        <v>0.56195525232844779</v>
      </c>
      <c r="G253" s="304">
        <f>IF(G$115=0,0,G$115/NFM_fec!G$115)</f>
        <v>0.56134409943711305</v>
      </c>
      <c r="H253" s="304">
        <f>IF(H$115=0,0,H$115/NFM_fec!H$115)</f>
        <v>0.55701686016062457</v>
      </c>
      <c r="I253" s="304">
        <f>IF(I$115=0,0,I$115/NFM_fec!I$115)</f>
        <v>0.56586602750416137</v>
      </c>
      <c r="J253" s="304">
        <f>IF(J$115=0,0,J$115/NFM_fec!J$115)</f>
        <v>0.56647476398145624</v>
      </c>
      <c r="K253" s="304">
        <f>IF(K$115=0,0,K$115/NFM_fec!K$115)</f>
        <v>0.57139103551721504</v>
      </c>
      <c r="L253" s="304">
        <f>IF(L$115=0,0,L$115/NFM_fec!L$115)</f>
        <v>0.57476499238459688</v>
      </c>
      <c r="M253" s="304">
        <f>IF(M$115=0,0,M$115/NFM_fec!M$115)</f>
        <v>0.57392211927478021</v>
      </c>
      <c r="N253" s="304">
        <f>IF(N$115=0,0,N$115/NFM_fec!N$115)</f>
        <v>0.5751840741741101</v>
      </c>
      <c r="O253" s="304">
        <f>IF(O$115=0,0,O$115/NFM_fec!O$115)</f>
        <v>0.58091194924473166</v>
      </c>
      <c r="P253" s="304">
        <f>IF(P$115=0,0,P$115/NFM_fec!P$115)</f>
        <v>0.5859229525505889</v>
      </c>
      <c r="Q253" s="304">
        <f>IF(Q$115=0,0,Q$115/NFM_fec!Q$115)</f>
        <v>0.58707289045649702</v>
      </c>
      <c r="R253" s="304">
        <f>IF(R$115=0,0,R$115/NFM_fec!R$115)</f>
        <v>0.58834604375802202</v>
      </c>
      <c r="S253" s="304">
        <f>IF(S$115=0,0,S$115/NFM_fec!S$115)</f>
        <v>0.58942776657065654</v>
      </c>
      <c r="T253" s="304">
        <f>IF(T$115=0,0,T$115/NFM_fec!T$115)</f>
        <v>0.59125784129717929</v>
      </c>
      <c r="U253" s="304">
        <f>IF(U$115=0,0,U$115/NFM_fec!U$115)</f>
        <v>0.60043024716792803</v>
      </c>
      <c r="V253" s="304">
        <f>IF(V$115=0,0,V$115/NFM_fec!V$115)</f>
        <v>0.60363191985266285</v>
      </c>
      <c r="W253" s="304">
        <f>IF(W$115=0,0,W$115/NFM_fec!W$115)</f>
        <v>0.6067440534559092</v>
      </c>
      <c r="X253" s="304">
        <f>IF(X$115=0,0,X$115/NFM_fec!X$115)</f>
        <v>0.60875680315057823</v>
      </c>
      <c r="Y253" s="304">
        <f>IF(Y$115=0,0,Y$115/NFM_fec!Y$115)</f>
        <v>0.61080835247618737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0.54449999999999987</v>
      </c>
      <c r="C254" s="305">
        <f>IF(C$116=0,0,C$116/NFM_fec!C$116)</f>
        <v>0.54450000000000021</v>
      </c>
      <c r="D254" s="305">
        <f>IF(D$116=0,0,D$116/NFM_fec!D$116)</f>
        <v>0.54449999999999998</v>
      </c>
      <c r="E254" s="305">
        <f>IF(E$116=0,0,E$116/NFM_fec!E$116)</f>
        <v>0.5445000000000001</v>
      </c>
      <c r="F254" s="305">
        <f>IF(F$116=0,0,F$116/NFM_fec!F$116)</f>
        <v>0.5445000000000001</v>
      </c>
      <c r="G254" s="305">
        <f>IF(G$116=0,0,G$116/NFM_fec!G$116)</f>
        <v>0.54449999999999998</v>
      </c>
      <c r="H254" s="305">
        <f>IF(H$116=0,0,H$116/NFM_fec!H$116)</f>
        <v>0.54450000000000021</v>
      </c>
      <c r="I254" s="305">
        <f>IF(I$116=0,0,I$116/NFM_fec!I$116)</f>
        <v>0.54449999999999987</v>
      </c>
      <c r="J254" s="305">
        <f>IF(J$116=0,0,J$116/NFM_fec!J$116)</f>
        <v>0.54449999999999998</v>
      </c>
      <c r="K254" s="305">
        <f>IF(K$116=0,0,K$116/NFM_fec!K$116)</f>
        <v>0.5445000000000001</v>
      </c>
      <c r="L254" s="305">
        <f>IF(L$116=0,0,L$116/NFM_fec!L$116)</f>
        <v>0.54449999999999998</v>
      </c>
      <c r="M254" s="305">
        <f>IF(M$116=0,0,M$116/NFM_fec!M$116)</f>
        <v>0.54449999999999998</v>
      </c>
      <c r="N254" s="305">
        <f>IF(N$116=0,0,N$116/NFM_fec!N$116)</f>
        <v>0.54449999999999998</v>
      </c>
      <c r="O254" s="305">
        <f>IF(O$116=0,0,O$116/NFM_fec!O$116)</f>
        <v>0.54449999999999998</v>
      </c>
      <c r="P254" s="305">
        <f>IF(P$116=0,0,P$116/NFM_fec!P$116)</f>
        <v>0.54450000000000021</v>
      </c>
      <c r="Q254" s="305">
        <f>IF(Q$116=0,0,Q$116/NFM_fec!Q$116)</f>
        <v>0.54449999999999998</v>
      </c>
      <c r="R254" s="305">
        <f>IF(R$116=0,0,R$116/NFM_fec!R$116)</f>
        <v>0.5445000000000001</v>
      </c>
      <c r="S254" s="305">
        <f>IF(S$116=0,0,S$116/NFM_fec!S$116)</f>
        <v>0.5445000000000001</v>
      </c>
      <c r="T254" s="305">
        <f>IF(T$116=0,0,T$116/NFM_fec!T$116)</f>
        <v>0.54449999999999998</v>
      </c>
      <c r="U254" s="305">
        <f>IF(U$116=0,0,U$116/NFM_fec!U$116)</f>
        <v>0.54449999999999998</v>
      </c>
      <c r="V254" s="305">
        <f>IF(V$116=0,0,V$116/NFM_fec!V$116)</f>
        <v>0.54449999999999987</v>
      </c>
      <c r="W254" s="305">
        <f>IF(W$116=0,0,W$116/NFM_fec!W$116)</f>
        <v>0.54449999999999998</v>
      </c>
      <c r="X254" s="305">
        <f>IF(X$116=0,0,X$116/NFM_fec!X$116)</f>
        <v>0.54449999999999987</v>
      </c>
      <c r="Y254" s="305">
        <f>IF(Y$116=0,0,Y$116/NFM_fec!Y$116)</f>
        <v>0.54449999999999987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0.15376199699748416</v>
      </c>
      <c r="C255" s="306">
        <f>IF(C$117=0,0,C$117/NFM_fec!C$117)</f>
        <v>0.15376199699748416</v>
      </c>
      <c r="D255" s="306">
        <f>IF(D$117=0,0,D$117/NFM_fec!D$117)</f>
        <v>0.15424184205676164</v>
      </c>
      <c r="E255" s="306">
        <f>IF(E$117=0,0,E$117/NFM_fec!E$117)</f>
        <v>0.15485586944406582</v>
      </c>
      <c r="F255" s="306">
        <f>IF(F$117=0,0,F$117/NFM_fec!F$117)</f>
        <v>0.15485586944406574</v>
      </c>
      <c r="G255" s="306">
        <f>IF(G$117=0,0,G$117/NFM_fec!G$117)</f>
        <v>0.15485586944406587</v>
      </c>
      <c r="H255" s="306">
        <f>IF(H$117=0,0,H$117/NFM_fec!H$117)</f>
        <v>0.1561020746274917</v>
      </c>
      <c r="I255" s="306">
        <f>IF(I$117=0,0,I$117/NFM_fec!I$117)</f>
        <v>0.15610207462749162</v>
      </c>
      <c r="J255" s="306">
        <f>IF(J$117=0,0,J$117/NFM_fec!J$117)</f>
        <v>0.15726725331999988</v>
      </c>
      <c r="K255" s="306">
        <f>IF(K$117=0,0,K$117/NFM_fec!K$117)</f>
        <v>0.15771014903843547</v>
      </c>
      <c r="L255" s="306">
        <f>IF(L$117=0,0,L$117/NFM_fec!L$117)</f>
        <v>0.15871452028984931</v>
      </c>
      <c r="M255" s="306">
        <f>IF(M$117=0,0,M$117/NFM_fec!M$117)</f>
        <v>0.15961845441612188</v>
      </c>
      <c r="N255" s="306">
        <f>IF(N$117=0,0,N$117/NFM_fec!N$117)</f>
        <v>0.15966132659763518</v>
      </c>
      <c r="O255" s="306">
        <f>IF(O$117=0,0,O$117/NFM_fec!O$117)</f>
        <v>0.16047058009312912</v>
      </c>
      <c r="P255" s="306">
        <f>IF(P$117=0,0,P$117/NFM_fec!P$117)</f>
        <v>0.16119890823907354</v>
      </c>
      <c r="Q255" s="306">
        <f>IF(Q$117=0,0,Q$117/NFM_fec!Q$117)</f>
        <v>0.16185440357042366</v>
      </c>
      <c r="R255" s="306">
        <f>IF(R$117=0,0,R$117/NFM_fec!R$117)</f>
        <v>0.16244434936863869</v>
      </c>
      <c r="S255" s="306">
        <f>IF(S$117=0,0,S$117/NFM_fec!S$117)</f>
        <v>0.16297530058703227</v>
      </c>
      <c r="T255" s="306">
        <f>IF(T$117=0,0,T$117/NFM_fec!T$117)</f>
        <v>0.16345315668358645</v>
      </c>
      <c r="U255" s="306">
        <f>IF(U$117=0,0,U$117/NFM_fec!U$117)</f>
        <v>0.16388322717048523</v>
      </c>
      <c r="V255" s="306">
        <f>IF(V$117=0,0,V$117/NFM_fec!V$117)</f>
        <v>0.16427029060869419</v>
      </c>
      <c r="W255" s="306">
        <f>IF(W$117=0,0,W$117/NFM_fec!W$117)</f>
        <v>0.1646186477030821</v>
      </c>
      <c r="X255" s="306">
        <f>IF(X$117=0,0,X$117/NFM_fec!X$117)</f>
        <v>0.16493216908803135</v>
      </c>
      <c r="Y255" s="306">
        <f>IF(Y$117=0,0,Y$117/NFM_fec!Y$117)</f>
        <v>0.16521433833448571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0.75849841896575732</v>
      </c>
      <c r="C256" s="306">
        <f>IF(C$118=0,0,C$118/NFM_fec!C$118)</f>
        <v>0.75849841896575687</v>
      </c>
      <c r="D256" s="306">
        <f>IF(D$118=0,0,D$118/NFM_fec!D$118)</f>
        <v>0.75849841896575709</v>
      </c>
      <c r="E256" s="306">
        <f>IF(E$118=0,0,E$118/NFM_fec!E$118)</f>
        <v>0.75849841896575732</v>
      </c>
      <c r="F256" s="306">
        <f>IF(F$118=0,0,F$118/NFM_fec!F$118)</f>
        <v>0.7584984189657572</v>
      </c>
      <c r="G256" s="306">
        <f>IF(G$118=0,0,G$118/NFM_fec!G$118)</f>
        <v>0.75849841896575709</v>
      </c>
      <c r="H256" s="306">
        <f>IF(H$118=0,0,H$118/NFM_fec!H$118)</f>
        <v>0.75849841896575698</v>
      </c>
      <c r="I256" s="306">
        <f>IF(I$118=0,0,I$118/NFM_fec!I$118)</f>
        <v>0.75849841896575709</v>
      </c>
      <c r="J256" s="306">
        <f>IF(J$118=0,0,J$118/NFM_fec!J$118)</f>
        <v>0.7584984189657572</v>
      </c>
      <c r="K256" s="306">
        <f>IF(K$118=0,0,K$118/NFM_fec!K$118)</f>
        <v>0.75849841896575709</v>
      </c>
      <c r="L256" s="306">
        <f>IF(L$118=0,0,L$118/NFM_fec!L$118)</f>
        <v>0.75849841896575698</v>
      </c>
      <c r="M256" s="306">
        <f>IF(M$118=0,0,M$118/NFM_fec!M$118)</f>
        <v>0.75849841896575709</v>
      </c>
      <c r="N256" s="306">
        <f>IF(N$118=0,0,N$118/NFM_fec!N$118)</f>
        <v>0.75849841896575709</v>
      </c>
      <c r="O256" s="306">
        <f>IF(O$118=0,0,O$118/NFM_fec!O$118)</f>
        <v>0.75849841896575709</v>
      </c>
      <c r="P256" s="306">
        <f>IF(P$118=0,0,P$118/NFM_fec!P$118)</f>
        <v>0.75849841896575709</v>
      </c>
      <c r="Q256" s="306">
        <f>IF(Q$118=0,0,Q$118/NFM_fec!Q$118)</f>
        <v>0.75849841896575709</v>
      </c>
      <c r="R256" s="306">
        <f>IF(R$118=0,0,R$118/NFM_fec!R$118)</f>
        <v>0.75849841896575709</v>
      </c>
      <c r="S256" s="306">
        <f>IF(S$118=0,0,S$118/NFM_fec!S$118)</f>
        <v>0.75849841896575698</v>
      </c>
      <c r="T256" s="306">
        <f>IF(T$118=0,0,T$118/NFM_fec!T$118)</f>
        <v>0.75849841896575698</v>
      </c>
      <c r="U256" s="306">
        <f>IF(U$118=0,0,U$118/NFM_fec!U$118)</f>
        <v>0.75849841896575709</v>
      </c>
      <c r="V256" s="306">
        <f>IF(V$118=0,0,V$118/NFM_fec!V$118)</f>
        <v>0.75849841896575709</v>
      </c>
      <c r="W256" s="306">
        <f>IF(W$118=0,0,W$118/NFM_fec!W$118)</f>
        <v>0.75849841896575709</v>
      </c>
      <c r="X256" s="306">
        <f>IF(X$118=0,0,X$118/NFM_fec!X$118)</f>
        <v>0.75849841896575698</v>
      </c>
      <c r="Y256" s="306">
        <f>IF(Y$118=0,0,Y$118/NFM_fec!Y$118)</f>
        <v>0.75849841896575709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0.58706851465507315</v>
      </c>
      <c r="C257" s="306">
        <f>IF(C$119=0,0,C$119/NFM_fec!C$119)</f>
        <v>0.58706851465507337</v>
      </c>
      <c r="D257" s="306">
        <f>IF(D$119=0,0,D$119/NFM_fec!D$119)</f>
        <v>0.58890057935061191</v>
      </c>
      <c r="E257" s="306">
        <f>IF(E$119=0,0,E$119/NFM_fec!E$119)</f>
        <v>0.59124495672123178</v>
      </c>
      <c r="F257" s="306">
        <f>IF(F$119=0,0,F$119/NFM_fec!F$119)</f>
        <v>0.59124495672123178</v>
      </c>
      <c r="G257" s="306">
        <f>IF(G$119=0,0,G$119/NFM_fec!G$119)</f>
        <v>0.59124495672123178</v>
      </c>
      <c r="H257" s="306">
        <f>IF(H$119=0,0,H$119/NFM_fec!H$119)</f>
        <v>0.5960030103383499</v>
      </c>
      <c r="I257" s="306">
        <f>IF(I$119=0,0,I$119/NFM_fec!I$119)</f>
        <v>0.59600301033835001</v>
      </c>
      <c r="J257" s="306">
        <f>IF(J$119=0,0,J$119/NFM_fec!J$119)</f>
        <v>0.60155492722974346</v>
      </c>
      <c r="K257" s="306">
        <f>IF(K$119=0,0,K$119/NFM_fec!K$119)</f>
        <v>0.60214269292782052</v>
      </c>
      <c r="L257" s="306">
        <f>IF(L$119=0,0,L$119/NFM_fec!L$119)</f>
        <v>0.60708064156026709</v>
      </c>
      <c r="M257" s="306">
        <f>IF(M$119=0,0,M$119/NFM_fec!M$119)</f>
        <v>0.60959235496314401</v>
      </c>
      <c r="N257" s="306">
        <f>IF(N$119=0,0,N$119/NFM_fec!N$119)</f>
        <v>0.60959235496314401</v>
      </c>
      <c r="O257" s="306">
        <f>IF(O$119=0,0,O$119/NFM_fec!O$119)</f>
        <v>0.61378533739205798</v>
      </c>
      <c r="P257" s="306">
        <f>IF(P$119=0,0,P$119/NFM_fec!P$119)</f>
        <v>0.61755902157808085</v>
      </c>
      <c r="Q257" s="306">
        <f>IF(Q$119=0,0,Q$119/NFM_fec!Q$119)</f>
        <v>0.62095533734550135</v>
      </c>
      <c r="R257" s="306">
        <f>IF(R$119=0,0,R$119/NFM_fec!R$119)</f>
        <v>0.62401202153617985</v>
      </c>
      <c r="S257" s="306">
        <f>IF(S$119=0,0,S$119/NFM_fec!S$119)</f>
        <v>0.62676303730779037</v>
      </c>
      <c r="T257" s="306">
        <f>IF(T$119=0,0,T$119/NFM_fec!T$119)</f>
        <v>0.62923895150223996</v>
      </c>
      <c r="U257" s="306">
        <f>IF(U$119=0,0,U$119/NFM_fec!U$119)</f>
        <v>0.63146727427724447</v>
      </c>
      <c r="V257" s="306">
        <f>IF(V$119=0,0,V$119/NFM_fec!V$119)</f>
        <v>0.63347276477474856</v>
      </c>
      <c r="W257" s="306">
        <f>IF(W$119=0,0,W$119/NFM_fec!W$119)</f>
        <v>0.63527770622250257</v>
      </c>
      <c r="X257" s="306">
        <f>IF(X$119=0,0,X$119/NFM_fec!X$119)</f>
        <v>0.63690215352548063</v>
      </c>
      <c r="Y257" s="306">
        <f>IF(Y$119=0,0,Y$119/NFM_fec!Y$119)</f>
        <v>0.63836415609816155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1.0453308320756376</v>
      </c>
      <c r="C258" s="307">
        <f>IF(C$120=0,0,C$120/NFM_fec!C$120)</f>
        <v>1.0446109454780743</v>
      </c>
      <c r="D258" s="307">
        <f>IF(D$120=0,0,D$120/NFM_fec!D$120)</f>
        <v>1.0485501945973226</v>
      </c>
      <c r="E258" s="307">
        <f>IF(E$120=0,0,E$120/NFM_fec!E$120)</f>
        <v>1.0518356491885259</v>
      </c>
      <c r="F258" s="307">
        <f>IF(F$120=0,0,F$120/NFM_fec!F$120)</f>
        <v>1.0535050387941445</v>
      </c>
      <c r="G258" s="307">
        <f>IF(G$120=0,0,G$120/NFM_fec!G$120)</f>
        <v>1.053093628438744</v>
      </c>
      <c r="H258" s="307">
        <f>IF(H$120=0,0,H$120/NFM_fec!H$120)</f>
        <v>1.0587984044950851</v>
      </c>
      <c r="I258" s="307">
        <f>IF(I$120=0,0,I$120/NFM_fec!I$120)</f>
        <v>1.0536555702332235</v>
      </c>
      <c r="J258" s="307">
        <f>IF(J$120=0,0,J$120/NFM_fec!J$120)</f>
        <v>1.0623180335149029</v>
      </c>
      <c r="K258" s="307">
        <f>IF(K$120=0,0,K$120/NFM_fec!K$120)</f>
        <v>1.0612393227559136</v>
      </c>
      <c r="L258" s="307">
        <f>IF(L$120=0,0,L$120/NFM_fec!L$120)</f>
        <v>1.0723668548713812</v>
      </c>
      <c r="M258" s="307">
        <f>IF(M$120=0,0,M$120/NFM_fec!M$120)</f>
        <v>1.0728422910491779</v>
      </c>
      <c r="N258" s="307">
        <f>IF(N$120=0,0,N$120/NFM_fec!N$120)</f>
        <v>1.0702835877742023</v>
      </c>
      <c r="O258" s="307">
        <f>IF(O$120=0,0,O$120/NFM_fec!O$120)</f>
        <v>1.092970846383897</v>
      </c>
      <c r="P258" s="307">
        <f>IF(P$120=0,0,P$120/NFM_fec!P$120)</f>
        <v>1.0929726686353958</v>
      </c>
      <c r="Q258" s="307">
        <f>IF(Q$120=0,0,Q$120/NFM_fec!Q$120)</f>
        <v>1.1115491236670141</v>
      </c>
      <c r="R258" s="307">
        <f>IF(R$120=0,0,R$120/NFM_fec!R$120)</f>
        <v>1.1117625568652165</v>
      </c>
      <c r="S258" s="307">
        <f>IF(S$120=0,0,S$120/NFM_fec!S$120)</f>
        <v>1.1122552454340968</v>
      </c>
      <c r="T258" s="307">
        <f>IF(T$120=0,0,T$120/NFM_fec!T$120)</f>
        <v>1.1524496433283204</v>
      </c>
      <c r="U258" s="307">
        <f>IF(U$120=0,0,U$120/NFM_fec!U$120)</f>
        <v>1.1948929079962913</v>
      </c>
      <c r="V258" s="307">
        <f>IF(V$120=0,0,V$120/NFM_fec!V$120)</f>
        <v>1.2279323435209941</v>
      </c>
      <c r="W258" s="307">
        <f>IF(W$120=0,0,W$120/NFM_fec!W$120)</f>
        <v>1.2257412458817583</v>
      </c>
      <c r="X258" s="307">
        <f>IF(X$120=0,0,X$120/NFM_fec!X$120)</f>
        <v>1.2218166691040189</v>
      </c>
      <c r="Y258" s="307">
        <f>IF(Y$120=0,0,Y$120/NFM_fec!Y$120)</f>
        <v>1.225176845282925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0.48218881676534925</v>
      </c>
      <c r="C259" s="308">
        <f>IF(C$126=0,0,C$126/NFM_fec!C$126)</f>
        <v>0.4735182252333095</v>
      </c>
      <c r="D259" s="308">
        <f>IF(D$126=0,0,D$126/NFM_fec!D$126)</f>
        <v>0.48722578638017633</v>
      </c>
      <c r="E259" s="308">
        <f>IF(E$126=0,0,E$126/NFM_fec!E$126)</f>
        <v>0.48889687429902678</v>
      </c>
      <c r="F259" s="308">
        <f>IF(F$126=0,0,F$126/NFM_fec!F$126)</f>
        <v>0.49301527084525981</v>
      </c>
      <c r="G259" s="308">
        <f>IF(G$126=0,0,G$126/NFM_fec!G$126)</f>
        <v>0.49257305269107893</v>
      </c>
      <c r="H259" s="308">
        <f>IF(H$126=0,0,H$126/NFM_fec!H$126)</f>
        <v>0.48774762480119294</v>
      </c>
      <c r="I259" s="308">
        <f>IF(I$126=0,0,I$126/NFM_fec!I$126)</f>
        <v>0.47872739479666687</v>
      </c>
      <c r="J259" s="308">
        <f>IF(J$126=0,0,J$126/NFM_fec!J$126)</f>
        <v>0.48256450104359216</v>
      </c>
      <c r="K259" s="308">
        <f>IF(K$126=0,0,K$126/NFM_fec!K$126)</f>
        <v>0.48528620784608517</v>
      </c>
      <c r="L259" s="308">
        <f>IF(L$126=0,0,L$126/NFM_fec!L$126)</f>
        <v>0.48854979408137994</v>
      </c>
      <c r="M259" s="308">
        <f>IF(M$126=0,0,M$126/NFM_fec!M$126)</f>
        <v>0.48804461910749986</v>
      </c>
      <c r="N259" s="308">
        <f>IF(N$126=0,0,N$126/NFM_fec!N$126)</f>
        <v>0.49022640870325235</v>
      </c>
      <c r="O259" s="308">
        <f>IF(O$126=0,0,O$126/NFM_fec!O$126)</f>
        <v>0.49779721471913962</v>
      </c>
      <c r="P259" s="308">
        <f>IF(P$126=0,0,P$126/NFM_fec!P$126)</f>
        <v>0.50297889529836204</v>
      </c>
      <c r="Q259" s="308">
        <f>IF(Q$126=0,0,Q$126/NFM_fec!Q$126)</f>
        <v>0.50392128600431652</v>
      </c>
      <c r="R259" s="308">
        <f>IF(R$126=0,0,R$126/NFM_fec!R$126)</f>
        <v>0.50487499937654501</v>
      </c>
      <c r="S259" s="308">
        <f>IF(S$126=0,0,S$126/NFM_fec!S$126)</f>
        <v>0.5077640665309584</v>
      </c>
      <c r="T259" s="308">
        <f>IF(T$126=0,0,T$126/NFM_fec!T$126)</f>
        <v>0.51012684460558178</v>
      </c>
      <c r="U259" s="308">
        <f>IF(U$126=0,0,U$126/NFM_fec!U$126)</f>
        <v>0.52035913144370338</v>
      </c>
      <c r="V259" s="308">
        <f>IF(V$126=0,0,V$126/NFM_fec!V$126)</f>
        <v>0.5239692195561847</v>
      </c>
      <c r="W259" s="308">
        <f>IF(W$126=0,0,W$126/NFM_fec!W$126)</f>
        <v>0.52800675080059722</v>
      </c>
      <c r="X259" s="308">
        <f>IF(X$126=0,0,X$126/NFM_fec!X$126)</f>
        <v>0.53050975229963238</v>
      </c>
      <c r="Y259" s="308">
        <f>IF(Y$126=0,0,Y$126/NFM_fec!Y$126)</f>
        <v>0.53281958159741527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0.65065956603749042</v>
      </c>
      <c r="C260" s="308">
        <f>IF(C$134=0,0,C$134/NFM_fec!C$134)</f>
        <v>0.64028623831442322</v>
      </c>
      <c r="D260" s="308">
        <f>IF(D$134=0,0,D$134/NFM_fec!D$134)</f>
        <v>0.65689322239373049</v>
      </c>
      <c r="E260" s="308">
        <f>IF(E$134=0,0,E$134/NFM_fec!E$134)</f>
        <v>0.65972392173859673</v>
      </c>
      <c r="F260" s="308">
        <f>IF(F$134=0,0,F$134/NFM_fec!F$134)</f>
        <v>0.66399896706888217</v>
      </c>
      <c r="G260" s="308">
        <f>IF(G$134=0,0,G$134/NFM_fec!G$134)</f>
        <v>0.6628056105409349</v>
      </c>
      <c r="H260" s="308">
        <f>IF(H$134=0,0,H$134/NFM_fec!H$134)</f>
        <v>0.65658175206815916</v>
      </c>
      <c r="I260" s="308">
        <f>IF(I$134=0,0,I$134/NFM_fec!I$134)</f>
        <v>0.64691712265332857</v>
      </c>
      <c r="J260" s="308">
        <f>IF(J$134=0,0,J$134/NFM_fec!J$134)</f>
        <v>0.65342206154980587</v>
      </c>
      <c r="K260" s="308">
        <f>IF(K$134=0,0,K$134/NFM_fec!K$134)</f>
        <v>0.6553802229620147</v>
      </c>
      <c r="L260" s="308">
        <f>IF(L$134=0,0,L$134/NFM_fec!L$134)</f>
        <v>0.66064240705701327</v>
      </c>
      <c r="M260" s="308">
        <f>IF(M$134=0,0,M$134/NFM_fec!M$134)</f>
        <v>0.66050080824103874</v>
      </c>
      <c r="N260" s="308">
        <f>IF(N$134=0,0,N$134/NFM_fec!N$134)</f>
        <v>0.66212043566530143</v>
      </c>
      <c r="O260" s="308">
        <f>IF(O$134=0,0,O$134/NFM_fec!O$134)</f>
        <v>0.67331382947929774</v>
      </c>
      <c r="P260" s="308">
        <f>IF(P$134=0,0,P$134/NFM_fec!P$134)</f>
        <v>0.67964024252774324</v>
      </c>
      <c r="Q260" s="308">
        <f>IF(Q$134=0,0,Q$134/NFM_fec!Q$134)</f>
        <v>0.68056756931674367</v>
      </c>
      <c r="R260" s="308">
        <f>IF(R$134=0,0,R$134/NFM_fec!R$134)</f>
        <v>0.6839195774922574</v>
      </c>
      <c r="S260" s="308">
        <f>IF(S$134=0,0,S$134/NFM_fec!S$134)</f>
        <v>0.68697891056328908</v>
      </c>
      <c r="T260" s="308">
        <f>IF(T$134=0,0,T$134/NFM_fec!T$134)</f>
        <v>0.68951081651012969</v>
      </c>
      <c r="U260" s="308">
        <f>IF(U$134=0,0,U$134/NFM_fec!U$134)</f>
        <v>0.70270854080525746</v>
      </c>
      <c r="V260" s="308">
        <f>IF(V$134=0,0,V$134/NFM_fec!V$134)</f>
        <v>0.70740401938512476</v>
      </c>
      <c r="W260" s="308">
        <f>IF(W$134=0,0,W$134/NFM_fec!W$134)</f>
        <v>0.71173881612999912</v>
      </c>
      <c r="X260" s="308">
        <f>IF(X$134=0,0,X$134/NFM_fec!X$134)</f>
        <v>0.71393985489660416</v>
      </c>
      <c r="Y260" s="308">
        <f>IF(Y$134=0,0,Y$134/NFM_fec!Y$134)</f>
        <v>0.71918307000474113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0.61984577741432811</v>
      </c>
      <c r="C261" s="309">
        <f>IF(C$141=0,0,C$141/NFM_fec!C$141)</f>
        <v>0.61489583323833519</v>
      </c>
      <c r="D261" s="309">
        <f>IF(D$141=0,0,D$141/NFM_fec!D$141)</f>
        <v>0.63156760406408252</v>
      </c>
      <c r="E261" s="309">
        <f>IF(E$141=0,0,E$141/NFM_fec!E$141)</f>
        <v>0.63331008102120612</v>
      </c>
      <c r="F261" s="309">
        <f>IF(F$141=0,0,F$141/NFM_fec!F$141)</f>
        <v>0.63304935473563084</v>
      </c>
      <c r="G261" s="309">
        <f>IF(G$141=0,0,G$141/NFM_fec!G$141)</f>
        <v>0.63352085956994098</v>
      </c>
      <c r="H261" s="309">
        <f>IF(H$141=0,0,H$141/NFM_fec!H$141)</f>
        <v>0.63715011530537713</v>
      </c>
      <c r="I261" s="309">
        <f>IF(I$141=0,0,I$141/NFM_fec!I$141)</f>
        <v>0.64267310570006275</v>
      </c>
      <c r="J261" s="309">
        <f>IF(J$141=0,0,J$141/NFM_fec!J$141)</f>
        <v>0.64380394997970136</v>
      </c>
      <c r="K261" s="309">
        <f>IF(K$141=0,0,K$141/NFM_fec!K$141)</f>
        <v>0.64326238452254192</v>
      </c>
      <c r="L261" s="309">
        <f>IF(L$141=0,0,L$141/NFM_fec!L$141)</f>
        <v>0.64356606216659562</v>
      </c>
      <c r="M261" s="309">
        <f>IF(M$141=0,0,M$141/NFM_fec!M$141)</f>
        <v>0.64378915841158391</v>
      </c>
      <c r="N261" s="309">
        <f>IF(N$141=0,0,N$141/NFM_fec!N$141)</f>
        <v>0.6439457099477488</v>
      </c>
      <c r="O261" s="309">
        <f>IF(O$141=0,0,O$141/NFM_fec!O$141)</f>
        <v>0.64445664732012198</v>
      </c>
      <c r="P261" s="309">
        <f>IF(P$141=0,0,P$141/NFM_fec!P$141)</f>
        <v>0.64402825378877515</v>
      </c>
      <c r="Q261" s="309">
        <f>IF(Q$141=0,0,Q$141/NFM_fec!Q$141)</f>
        <v>0.64367583691817909</v>
      </c>
      <c r="R261" s="309">
        <f>IF(R$141=0,0,R$141/NFM_fec!R$141)</f>
        <v>0.64418715194951026</v>
      </c>
      <c r="S261" s="309">
        <f>IF(S$141=0,0,S$141/NFM_fec!S$141)</f>
        <v>0.64614461180581229</v>
      </c>
      <c r="T261" s="309">
        <f>IF(T$141=0,0,T$141/NFM_fec!T$141)</f>
        <v>0.64501116864733554</v>
      </c>
      <c r="U261" s="309">
        <f>IF(U$141=0,0,U$141/NFM_fec!U$141)</f>
        <v>0.645000653044695</v>
      </c>
      <c r="V261" s="309">
        <f>IF(V$141=0,0,V$141/NFM_fec!V$141)</f>
        <v>0.64534854779522155</v>
      </c>
      <c r="W261" s="309">
        <f>IF(W$141=0,0,W$141/NFM_fec!W$141)</f>
        <v>0.64694026839788554</v>
      </c>
      <c r="X261" s="309">
        <f>IF(X$141=0,0,X$141/NFM_fec!X$141)</f>
        <v>0.64688903278604171</v>
      </c>
      <c r="Y261" s="309">
        <f>IF(Y$141=0,0,Y$141/NFM_fec!Y$141)</f>
        <v>0.64808153621532139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FI: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2.9245779075095339</v>
      </c>
      <c r="C72" s="223">
        <v>2.4610276753968159</v>
      </c>
      <c r="D72" s="223">
        <v>1.6043814365666349</v>
      </c>
      <c r="E72" s="223">
        <v>1.8560198371692751</v>
      </c>
      <c r="F72" s="223">
        <v>2.006983040606972</v>
      </c>
      <c r="G72" s="223">
        <v>1.75246687287604</v>
      </c>
      <c r="H72" s="223">
        <v>2.7269716828837942</v>
      </c>
      <c r="I72" s="223">
        <v>2.0057470195839451</v>
      </c>
      <c r="J72" s="223">
        <v>2.184887063419906</v>
      </c>
      <c r="K72" s="223">
        <v>0.64540651570757568</v>
      </c>
      <c r="L72" s="223">
        <v>0.92577197803453215</v>
      </c>
      <c r="M72" s="223">
        <v>0.83062166376176272</v>
      </c>
      <c r="N72" s="223">
        <v>0.82270590818640854</v>
      </c>
      <c r="O72" s="223">
        <v>0.8935372364281936</v>
      </c>
      <c r="P72" s="223">
        <v>0.8410502255774539</v>
      </c>
      <c r="Q72" s="223">
        <v>1.083719911007043</v>
      </c>
      <c r="R72" s="223">
        <v>1.169746236641237</v>
      </c>
      <c r="S72" s="223">
        <v>1.1846540855772221</v>
      </c>
      <c r="T72" s="223">
        <v>1.6779068836383231</v>
      </c>
      <c r="U72" s="223">
        <v>1.1203720308673499</v>
      </c>
      <c r="V72" s="223">
        <v>1.1448197380137211</v>
      </c>
      <c r="W72" s="223">
        <v>1.0294104380043241</v>
      </c>
      <c r="X72" s="223">
        <v>1.0998163909431891</v>
      </c>
      <c r="Y72" s="223">
        <v>0.98958372250666005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4.7533493971005429E-4</v>
      </c>
      <c r="C77" s="260">
        <v>4.0232714564524582E-4</v>
      </c>
      <c r="D77" s="260">
        <v>2.9671616687964469E-4</v>
      </c>
      <c r="E77" s="260">
        <v>4.4717437747728819E-4</v>
      </c>
      <c r="F77" s="260">
        <v>3.0954693755325189E-4</v>
      </c>
      <c r="G77" s="260">
        <v>3.1770412491445018E-4</v>
      </c>
      <c r="H77" s="260">
        <v>7.6919201510929427E-4</v>
      </c>
      <c r="I77" s="260">
        <v>1.483049634086314E-3</v>
      </c>
      <c r="J77" s="260">
        <v>1.8686562074052141E-3</v>
      </c>
      <c r="K77" s="260">
        <v>6.6537688889700014E-4</v>
      </c>
      <c r="L77" s="260">
        <v>1.026653879927441E-3</v>
      </c>
      <c r="M77" s="260">
        <v>8.6396599879159865E-4</v>
      </c>
      <c r="N77" s="260">
        <v>1.032384767777087E-3</v>
      </c>
      <c r="O77" s="260">
        <v>8.3345224123841264E-4</v>
      </c>
      <c r="P77" s="260">
        <v>8.0987678701982806E-4</v>
      </c>
      <c r="Q77" s="260">
        <v>8.602988683498083E-4</v>
      </c>
      <c r="R77" s="260">
        <v>9.0353001239138831E-4</v>
      </c>
      <c r="S77" s="260">
        <v>1.0085831368878231E-3</v>
      </c>
      <c r="T77" s="260">
        <v>1.293721035448077E-3</v>
      </c>
      <c r="U77" s="260">
        <v>1.2609860383664461E-3</v>
      </c>
      <c r="V77" s="260">
        <v>7.9466141202402579E-4</v>
      </c>
      <c r="W77" s="260">
        <v>1.009561273255052E-3</v>
      </c>
      <c r="X77" s="260">
        <v>1.242142369766331E-3</v>
      </c>
      <c r="Y77" s="260">
        <v>1.0459541850036959E-3</v>
      </c>
      <c r="DA77" s="68" t="s">
        <v>857</v>
      </c>
    </row>
    <row r="78" spans="1:105" ht="12" customHeight="1" x14ac:dyDescent="0.25">
      <c r="A78" s="37" t="s">
        <v>159</v>
      </c>
      <c r="B78" s="226">
        <v>4.67920324853555E-4</v>
      </c>
      <c r="C78" s="226">
        <v>3.9605135865366918E-4</v>
      </c>
      <c r="D78" s="226">
        <v>2.9208777558055069E-4</v>
      </c>
      <c r="E78" s="226">
        <v>4.4249977651918381E-4</v>
      </c>
      <c r="F78" s="226">
        <v>3.0469621544793729E-4</v>
      </c>
      <c r="G78" s="226">
        <v>2.9000325209316968E-4</v>
      </c>
      <c r="H78" s="226">
        <v>7.3132946824786688E-4</v>
      </c>
      <c r="I78" s="226">
        <v>1.4299033987942729E-3</v>
      </c>
      <c r="J78" s="226">
        <v>1.8109644010292089E-3</v>
      </c>
      <c r="K78" s="226">
        <v>5.8331161158060082E-4</v>
      </c>
      <c r="L78" s="226">
        <v>9.1386432052615078E-4</v>
      </c>
      <c r="M78" s="226">
        <v>7.4235142609827421E-4</v>
      </c>
      <c r="N78" s="226">
        <v>9.3032213972410655E-4</v>
      </c>
      <c r="O78" s="226">
        <v>7.1837549499031408E-4</v>
      </c>
      <c r="P78" s="226">
        <v>7.0124850800028281E-4</v>
      </c>
      <c r="Q78" s="226">
        <v>7.416002968413136E-4</v>
      </c>
      <c r="R78" s="226">
        <v>7.9319338861519404E-4</v>
      </c>
      <c r="S78" s="226">
        <v>8.8859996750672448E-4</v>
      </c>
      <c r="T78" s="226">
        <v>1.1486386415895549E-3</v>
      </c>
      <c r="U78" s="226">
        <v>1.151886311728961E-3</v>
      </c>
      <c r="V78" s="226">
        <v>6.7348724704567836E-4</v>
      </c>
      <c r="W78" s="226">
        <v>8.640035160971287E-4</v>
      </c>
      <c r="X78" s="226">
        <v>1.1251481332242451E-3</v>
      </c>
      <c r="Y78" s="226">
        <v>1.0410711814552341E-3</v>
      </c>
      <c r="DA78" s="69" t="s">
        <v>858</v>
      </c>
    </row>
    <row r="79" spans="1:105" ht="12" customHeight="1" x14ac:dyDescent="0.25">
      <c r="A79" s="37" t="s">
        <v>35</v>
      </c>
      <c r="B79" s="226">
        <v>7.4146148564993308E-6</v>
      </c>
      <c r="C79" s="226">
        <v>6.2757869915766101E-6</v>
      </c>
      <c r="D79" s="226">
        <v>4.6283912990939202E-6</v>
      </c>
      <c r="E79" s="226">
        <v>4.6746009581044226E-6</v>
      </c>
      <c r="F79" s="226">
        <v>4.8507221053146016E-6</v>
      </c>
      <c r="G79" s="226">
        <v>2.7700872821280419E-5</v>
      </c>
      <c r="H79" s="226">
        <v>3.7862546861427403E-5</v>
      </c>
      <c r="I79" s="226">
        <v>5.3146235292041468E-5</v>
      </c>
      <c r="J79" s="226">
        <v>5.7691806376005561E-5</v>
      </c>
      <c r="K79" s="226">
        <v>8.2065277316399344E-5</v>
      </c>
      <c r="L79" s="226">
        <v>1.1278955940129041E-4</v>
      </c>
      <c r="M79" s="226">
        <v>1.216145726933244E-4</v>
      </c>
      <c r="N79" s="226">
        <v>1.02062628052981E-4</v>
      </c>
      <c r="O79" s="226">
        <v>1.150767462480986E-4</v>
      </c>
      <c r="P79" s="226">
        <v>1.0862827901954531E-4</v>
      </c>
      <c r="Q79" s="226">
        <v>1.186985715084947E-4</v>
      </c>
      <c r="R79" s="226">
        <v>1.103366237761942E-4</v>
      </c>
      <c r="S79" s="226">
        <v>1.1998316938109879E-4</v>
      </c>
      <c r="T79" s="226">
        <v>1.4508239385852201E-4</v>
      </c>
      <c r="U79" s="226">
        <v>1.090997266374848E-4</v>
      </c>
      <c r="V79" s="226">
        <v>1.2117416497834741E-4</v>
      </c>
      <c r="W79" s="226">
        <v>1.4555775715792351E-4</v>
      </c>
      <c r="X79" s="226">
        <v>1.169942365420867E-4</v>
      </c>
      <c r="Y79" s="226">
        <v>4.8830035484624608E-6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0.38755585315786578</v>
      </c>
      <c r="C83" s="261">
        <v>0.41203971736447959</v>
      </c>
      <c r="D83" s="261">
        <v>0.18626830457747051</v>
      </c>
      <c r="E83" s="261">
        <v>0.21158102073117599</v>
      </c>
      <c r="F83" s="261">
        <v>0.17663707636314191</v>
      </c>
      <c r="G83" s="261">
        <v>0.17014707672459689</v>
      </c>
      <c r="H83" s="261">
        <v>0.41871549631480831</v>
      </c>
      <c r="I83" s="261">
        <v>0.60491849656952512</v>
      </c>
      <c r="J83" s="261">
        <v>0.63777566214258608</v>
      </c>
      <c r="K83" s="261">
        <v>0.19416428919791989</v>
      </c>
      <c r="L83" s="261">
        <v>0.27983989315200108</v>
      </c>
      <c r="M83" s="261">
        <v>0.24990662184035181</v>
      </c>
      <c r="N83" s="261">
        <v>0.24626981958457511</v>
      </c>
      <c r="O83" s="261">
        <v>0.24724013810981799</v>
      </c>
      <c r="P83" s="261">
        <v>0.21843212019043581</v>
      </c>
      <c r="Q83" s="261">
        <v>0.27265779987350103</v>
      </c>
      <c r="R83" s="261">
        <v>0.2989394397131363</v>
      </c>
      <c r="S83" s="261">
        <v>0.32827025556488459</v>
      </c>
      <c r="T83" s="261">
        <v>0.40562047215969771</v>
      </c>
      <c r="U83" s="261">
        <v>0.23590713756150311</v>
      </c>
      <c r="V83" s="261">
        <v>0.23331155718092619</v>
      </c>
      <c r="W83" s="261">
        <v>0.2469428723362978</v>
      </c>
      <c r="X83" s="261">
        <v>0.25196644613016012</v>
      </c>
      <c r="Y83" s="261">
        <v>0.2345566019243171</v>
      </c>
      <c r="DA83" s="70" t="s">
        <v>863</v>
      </c>
    </row>
    <row r="84" spans="1:105" ht="12" customHeight="1" x14ac:dyDescent="0.25">
      <c r="A84" s="60" t="s">
        <v>560</v>
      </c>
      <c r="B84" s="262">
        <v>0.38755585315786578</v>
      </c>
      <c r="C84" s="262">
        <v>0.41203971736447959</v>
      </c>
      <c r="D84" s="262">
        <v>0.18626830457747051</v>
      </c>
      <c r="E84" s="262">
        <v>0.21158102073117599</v>
      </c>
      <c r="F84" s="262">
        <v>0.17663707636314191</v>
      </c>
      <c r="G84" s="262">
        <v>0.17014707672459689</v>
      </c>
      <c r="H84" s="262">
        <v>0.41871549631480831</v>
      </c>
      <c r="I84" s="262">
        <v>0.60491849656952512</v>
      </c>
      <c r="J84" s="262">
        <v>0.63777566214258608</v>
      </c>
      <c r="K84" s="262">
        <v>0.19416428919791989</v>
      </c>
      <c r="L84" s="262">
        <v>0.27983989315200108</v>
      </c>
      <c r="M84" s="262">
        <v>0.24990662184035181</v>
      </c>
      <c r="N84" s="262">
        <v>0.24626981958457511</v>
      </c>
      <c r="O84" s="262">
        <v>0.24724013810981799</v>
      </c>
      <c r="P84" s="262">
        <v>0.21843212019043581</v>
      </c>
      <c r="Q84" s="262">
        <v>0.27265779987350103</v>
      </c>
      <c r="R84" s="262">
        <v>0.2989394397131363</v>
      </c>
      <c r="S84" s="262">
        <v>0.32827025556488459</v>
      </c>
      <c r="T84" s="262">
        <v>0.40562047215969771</v>
      </c>
      <c r="U84" s="262">
        <v>0.23590713756150311</v>
      </c>
      <c r="V84" s="262">
        <v>0.23331155718092619</v>
      </c>
      <c r="W84" s="262">
        <v>0.2469428723362978</v>
      </c>
      <c r="X84" s="262">
        <v>0.25196644613016012</v>
      </c>
      <c r="Y84" s="262">
        <v>0.2345566019243171</v>
      </c>
      <c r="DA84" s="72" t="s">
        <v>864</v>
      </c>
    </row>
    <row r="85" spans="1:105" ht="12" customHeight="1" x14ac:dyDescent="0.25">
      <c r="A85" s="59" t="s">
        <v>31</v>
      </c>
      <c r="B85" s="230">
        <v>0.14931565731405891</v>
      </c>
      <c r="C85" s="230">
        <v>0.1191581512907339</v>
      </c>
      <c r="D85" s="230">
        <v>0.1162371895998864</v>
      </c>
      <c r="E85" s="230">
        <v>0.12876426284890299</v>
      </c>
      <c r="F85" s="230">
        <v>0.1138758514742402</v>
      </c>
      <c r="G85" s="230">
        <v>9.7001297377771731E-2</v>
      </c>
      <c r="H85" s="230">
        <v>0.1914016226761506</v>
      </c>
      <c r="I85" s="230">
        <v>0.2433933122187745</v>
      </c>
      <c r="J85" s="230">
        <v>0.26509251806866951</v>
      </c>
      <c r="K85" s="230">
        <v>6.1165255709088748E-2</v>
      </c>
      <c r="L85" s="230">
        <v>7.9473856979486571E-2</v>
      </c>
      <c r="M85" s="230">
        <v>8.0381844850404421E-2</v>
      </c>
      <c r="N85" s="230">
        <v>7.9685350257837267E-2</v>
      </c>
      <c r="O85" s="230">
        <v>9.2277545294993851E-2</v>
      </c>
      <c r="P85" s="230">
        <v>8.3170372954819757E-2</v>
      </c>
      <c r="Q85" s="230">
        <v>0.143971355049276</v>
      </c>
      <c r="R85" s="230">
        <v>0.15331122769838121</v>
      </c>
      <c r="S85" s="230">
        <v>0.16362484169854941</v>
      </c>
      <c r="T85" s="230">
        <v>0.21252424114783791</v>
      </c>
      <c r="U85" s="230">
        <v>8.4447296756748474E-2</v>
      </c>
      <c r="V85" s="230">
        <v>9.7120161788496501E-2</v>
      </c>
      <c r="W85" s="230">
        <v>0.10824349289013289</v>
      </c>
      <c r="X85" s="230">
        <v>0.10685699706815251</v>
      </c>
      <c r="Y85" s="230">
        <v>0.11396715303448091</v>
      </c>
      <c r="DA85" s="71" t="s">
        <v>865</v>
      </c>
    </row>
    <row r="86" spans="1:105" ht="12" customHeight="1" x14ac:dyDescent="0.25">
      <c r="A86" s="59" t="s">
        <v>159</v>
      </c>
      <c r="B86" s="230">
        <v>3.6180210117740592E-2</v>
      </c>
      <c r="C86" s="230">
        <v>2.886133297546244E-2</v>
      </c>
      <c r="D86" s="230">
        <v>2.3047644953711088E-2</v>
      </c>
      <c r="E86" s="230">
        <v>3.510546448637334E-2</v>
      </c>
      <c r="F86" s="230">
        <v>2.4728730757951761E-2</v>
      </c>
      <c r="G86" s="230">
        <v>2.3403892059747619E-2</v>
      </c>
      <c r="H86" s="230">
        <v>5.5352713897747548E-2</v>
      </c>
      <c r="I86" s="230">
        <v>0.1054816767613585</v>
      </c>
      <c r="J86" s="230">
        <v>0.13404241953181309</v>
      </c>
      <c r="K86" s="230">
        <v>4.4189858741307798E-2</v>
      </c>
      <c r="L86" s="230">
        <v>6.8906345224049689E-2</v>
      </c>
      <c r="M86" s="230">
        <v>5.5427903381693913E-2</v>
      </c>
      <c r="N86" s="230">
        <v>7.0652668765783508E-2</v>
      </c>
      <c r="O86" s="230">
        <v>5.496361733486213E-2</v>
      </c>
      <c r="P86" s="230">
        <v>5.449571737750622E-2</v>
      </c>
      <c r="Q86" s="230">
        <v>5.5410776029221641E-2</v>
      </c>
      <c r="R86" s="230">
        <v>5.8948234674501533E-2</v>
      </c>
      <c r="S86" s="230">
        <v>6.666157864402758E-2</v>
      </c>
      <c r="T86" s="230">
        <v>8.5026130937062475E-2</v>
      </c>
      <c r="U86" s="230">
        <v>9.1757387337857252E-2</v>
      </c>
      <c r="V86" s="230">
        <v>5.2764077995402933E-2</v>
      </c>
      <c r="W86" s="230">
        <v>6.8340431078192168E-2</v>
      </c>
      <c r="X86" s="230">
        <v>8.9349259409227708E-2</v>
      </c>
      <c r="Y86" s="230">
        <v>8.3031177162330425E-2</v>
      </c>
      <c r="DA86" s="71" t="s">
        <v>866</v>
      </c>
    </row>
    <row r="87" spans="1:105" ht="12" customHeight="1" x14ac:dyDescent="0.25">
      <c r="A87" s="59" t="s">
        <v>32</v>
      </c>
      <c r="B87" s="230">
        <v>0.2014866780298592</v>
      </c>
      <c r="C87" s="230">
        <v>0.26356289953764928</v>
      </c>
      <c r="D87" s="230">
        <v>4.6618259534812509E-2</v>
      </c>
      <c r="E87" s="230">
        <v>4.7340436625725513E-2</v>
      </c>
      <c r="F87" s="230">
        <v>3.7638816117103902E-2</v>
      </c>
      <c r="G87" s="230">
        <v>4.750636671001255E-2</v>
      </c>
      <c r="H87" s="230">
        <v>0.1690954271062306</v>
      </c>
      <c r="I87" s="230">
        <v>0.25212299518492809</v>
      </c>
      <c r="J87" s="230">
        <v>0.2343705415890836</v>
      </c>
      <c r="K87" s="230">
        <v>8.2592166650682433E-2</v>
      </c>
      <c r="L87" s="230">
        <v>0.1229552377783278</v>
      </c>
      <c r="M87" s="230">
        <v>0.1050164831785067</v>
      </c>
      <c r="N87" s="230">
        <v>8.8180725158910137E-2</v>
      </c>
      <c r="O87" s="230">
        <v>9.119434017568176E-2</v>
      </c>
      <c r="P87" s="230">
        <v>7.23242636010447E-2</v>
      </c>
      <c r="Q87" s="230">
        <v>6.4406767327649786E-2</v>
      </c>
      <c r="R87" s="230">
        <v>7.8480023476660929E-2</v>
      </c>
      <c r="S87" s="230">
        <v>8.898285865902951E-2</v>
      </c>
      <c r="T87" s="230">
        <v>9.7330608845592165E-2</v>
      </c>
      <c r="U87" s="230">
        <v>5.1011746950466799E-2</v>
      </c>
      <c r="V87" s="230">
        <v>7.3933977886899815E-2</v>
      </c>
      <c r="W87" s="230">
        <v>5.8845708334087157E-2</v>
      </c>
      <c r="X87" s="230">
        <v>4.6469547752830111E-2</v>
      </c>
      <c r="Y87" s="230">
        <v>3.7168825222848922E-2</v>
      </c>
      <c r="DA87" s="71" t="s">
        <v>867</v>
      </c>
    </row>
    <row r="88" spans="1:105" ht="12" customHeight="1" x14ac:dyDescent="0.25">
      <c r="A88" s="59" t="s">
        <v>35</v>
      </c>
      <c r="B88" s="230">
        <v>5.7330769620709415E-4</v>
      </c>
      <c r="C88" s="230">
        <v>4.5733356063387952E-4</v>
      </c>
      <c r="D88" s="230">
        <v>3.6521048906048572E-4</v>
      </c>
      <c r="E88" s="230">
        <v>3.7085677017418151E-4</v>
      </c>
      <c r="F88" s="230">
        <v>3.9367801384610808E-4</v>
      </c>
      <c r="G88" s="230">
        <v>2.23552057706498E-3</v>
      </c>
      <c r="H88" s="230">
        <v>2.8657326346794082E-3</v>
      </c>
      <c r="I88" s="230">
        <v>3.9205124044640301E-3</v>
      </c>
      <c r="J88" s="230">
        <v>4.2701829530198158E-3</v>
      </c>
      <c r="K88" s="230">
        <v>6.2170080968409489E-3</v>
      </c>
      <c r="L88" s="230">
        <v>8.5044531701370593E-3</v>
      </c>
      <c r="M88" s="230">
        <v>9.0803904297466868E-3</v>
      </c>
      <c r="N88" s="230">
        <v>7.7510754020441754E-3</v>
      </c>
      <c r="O88" s="230">
        <v>8.8046353042802519E-3</v>
      </c>
      <c r="P88" s="230">
        <v>8.4417662570650913E-3</v>
      </c>
      <c r="Q88" s="230">
        <v>8.8689014673535432E-3</v>
      </c>
      <c r="R88" s="230">
        <v>8.1999538635926222E-3</v>
      </c>
      <c r="S88" s="230">
        <v>9.0009765632782027E-3</v>
      </c>
      <c r="T88" s="230">
        <v>1.073949122920516E-2</v>
      </c>
      <c r="U88" s="230">
        <v>8.6907065164305488E-3</v>
      </c>
      <c r="V88" s="230">
        <v>9.4933395101269163E-3</v>
      </c>
      <c r="W88" s="230">
        <v>1.151324003388552E-2</v>
      </c>
      <c r="X88" s="230">
        <v>9.2906418999497888E-3</v>
      </c>
      <c r="Y88" s="230">
        <v>3.8944650465680842E-4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0.74330508085982183</v>
      </c>
      <c r="C90" s="294">
        <v>0.79026342380721815</v>
      </c>
      <c r="D90" s="294">
        <v>0.35724960948836731</v>
      </c>
      <c r="E90" s="294">
        <v>0.40579763262904173</v>
      </c>
      <c r="F90" s="294">
        <v>0.33877758588635298</v>
      </c>
      <c r="G90" s="294">
        <v>0.32633021948277058</v>
      </c>
      <c r="H90" s="294">
        <v>0.80306710196623476</v>
      </c>
      <c r="I90" s="294">
        <v>1.1601914623208081</v>
      </c>
      <c r="J90" s="294">
        <v>1.223209212960122</v>
      </c>
      <c r="K90" s="294">
        <v>0.3723935569709006</v>
      </c>
      <c r="L90" s="294">
        <v>0.53671338650231482</v>
      </c>
      <c r="M90" s="294">
        <v>0.47930346101309418</v>
      </c>
      <c r="N90" s="294">
        <v>0.47232832807993191</v>
      </c>
      <c r="O90" s="294">
        <v>0.47418933129789048</v>
      </c>
      <c r="P90" s="294">
        <v>0.418937563289486</v>
      </c>
      <c r="Q90" s="294">
        <v>0.52293863279489594</v>
      </c>
      <c r="R90" s="294">
        <v>0.57334498394906463</v>
      </c>
      <c r="S90" s="294">
        <v>0.62959944190841244</v>
      </c>
      <c r="T90" s="294">
        <v>0.77795175947001172</v>
      </c>
      <c r="U90" s="294">
        <v>0.45245342711708503</v>
      </c>
      <c r="V90" s="294">
        <v>0.44747528507912432</v>
      </c>
      <c r="W90" s="294">
        <v>0.47361919628890292</v>
      </c>
      <c r="X90" s="294">
        <v>0.48325406025657758</v>
      </c>
      <c r="Y90" s="294">
        <v>0.44986319401178421</v>
      </c>
      <c r="DA90" s="70" t="s">
        <v>870</v>
      </c>
    </row>
    <row r="91" spans="1:105" ht="12" customHeight="1" x14ac:dyDescent="0.25">
      <c r="A91" s="60" t="s">
        <v>519</v>
      </c>
      <c r="B91" s="262">
        <v>0.74330508085982183</v>
      </c>
      <c r="C91" s="262">
        <v>0.79026342380721815</v>
      </c>
      <c r="D91" s="262">
        <v>0.35724960948836731</v>
      </c>
      <c r="E91" s="262">
        <v>0.40579763262904173</v>
      </c>
      <c r="F91" s="262">
        <v>0.33877758588635298</v>
      </c>
      <c r="G91" s="262">
        <v>0.32633021948277058</v>
      </c>
      <c r="H91" s="262">
        <v>0.80306710196623476</v>
      </c>
      <c r="I91" s="262">
        <v>1.1601914623208081</v>
      </c>
      <c r="J91" s="262">
        <v>1.223209212960122</v>
      </c>
      <c r="K91" s="262">
        <v>0.3723935569709006</v>
      </c>
      <c r="L91" s="262">
        <v>0.53671338650231482</v>
      </c>
      <c r="M91" s="262">
        <v>0.47930346101309418</v>
      </c>
      <c r="N91" s="262">
        <v>0.47232832807993191</v>
      </c>
      <c r="O91" s="262">
        <v>0.47418933129789048</v>
      </c>
      <c r="P91" s="262">
        <v>0.418937563289486</v>
      </c>
      <c r="Q91" s="262">
        <v>0.52293863279489594</v>
      </c>
      <c r="R91" s="262">
        <v>0.57334498394906463</v>
      </c>
      <c r="S91" s="262">
        <v>0.62959944190841244</v>
      </c>
      <c r="T91" s="262">
        <v>0.77795175947001172</v>
      </c>
      <c r="U91" s="262">
        <v>0.45245342711708503</v>
      </c>
      <c r="V91" s="262">
        <v>0.44747528507912432</v>
      </c>
      <c r="W91" s="262">
        <v>0.47361919628890292</v>
      </c>
      <c r="X91" s="262">
        <v>0.48325406025657758</v>
      </c>
      <c r="Y91" s="262">
        <v>0.44986319401178421</v>
      </c>
      <c r="DA91" s="72" t="s">
        <v>871</v>
      </c>
    </row>
    <row r="92" spans="1:105" ht="12" customHeight="1" x14ac:dyDescent="0.25">
      <c r="A92" s="59" t="s">
        <v>31</v>
      </c>
      <c r="B92" s="297">
        <v>0.28637701076921912</v>
      </c>
      <c r="C92" s="297">
        <v>0.22853701875117249</v>
      </c>
      <c r="D92" s="297">
        <v>0.22293481806677351</v>
      </c>
      <c r="E92" s="297">
        <v>0.24696087035943309</v>
      </c>
      <c r="F92" s="297">
        <v>0.21840593632722741</v>
      </c>
      <c r="G92" s="297">
        <v>0.18604171915711609</v>
      </c>
      <c r="H92" s="297">
        <v>0.36709495537420128</v>
      </c>
      <c r="I92" s="297">
        <v>0.46681138768873792</v>
      </c>
      <c r="J92" s="297">
        <v>0.50842895023469725</v>
      </c>
      <c r="K92" s="297">
        <v>0.1173106920465901</v>
      </c>
      <c r="L92" s="297">
        <v>0.15242531162164241</v>
      </c>
      <c r="M92" s="297">
        <v>0.15416676899433601</v>
      </c>
      <c r="N92" s="297">
        <v>0.15283094097050881</v>
      </c>
      <c r="O92" s="297">
        <v>0.17698189230831171</v>
      </c>
      <c r="P92" s="297">
        <v>0.15951497130180581</v>
      </c>
      <c r="Q92" s="297">
        <v>0.27612701197628209</v>
      </c>
      <c r="R92" s="297">
        <v>0.29404023593637968</v>
      </c>
      <c r="S92" s="297">
        <v>0.31382102785549759</v>
      </c>
      <c r="T92" s="297">
        <v>0.40760666356577702</v>
      </c>
      <c r="U92" s="297">
        <v>0.16196402204406829</v>
      </c>
      <c r="V92" s="297">
        <v>0.18626969280196051</v>
      </c>
      <c r="W92" s="297">
        <v>0.20760346561577109</v>
      </c>
      <c r="X92" s="297">
        <v>0.20494426338550781</v>
      </c>
      <c r="Y92" s="297">
        <v>0.21858104634831049</v>
      </c>
      <c r="DA92" s="71" t="s">
        <v>872</v>
      </c>
    </row>
    <row r="93" spans="1:105" ht="12" customHeight="1" x14ac:dyDescent="0.25">
      <c r="A93" s="59" t="s">
        <v>159</v>
      </c>
      <c r="B93" s="297">
        <v>6.9391118178101743E-2</v>
      </c>
      <c r="C93" s="297">
        <v>5.5354022565387087E-2</v>
      </c>
      <c r="D93" s="297">
        <v>4.4203774646562791E-2</v>
      </c>
      <c r="E93" s="297">
        <v>6.7329831058018527E-2</v>
      </c>
      <c r="F93" s="297">
        <v>4.7427979904906353E-2</v>
      </c>
      <c r="G93" s="297">
        <v>4.4887031735317683E-2</v>
      </c>
      <c r="H93" s="297">
        <v>0.1061626424793444</v>
      </c>
      <c r="I93" s="297">
        <v>0.20230649501349141</v>
      </c>
      <c r="J93" s="297">
        <v>0.25708400654229252</v>
      </c>
      <c r="K93" s="297">
        <v>8.4753065286598261E-2</v>
      </c>
      <c r="L93" s="297">
        <v>0.13215756152611599</v>
      </c>
      <c r="M93" s="297">
        <v>0.1063068506624726</v>
      </c>
      <c r="N93" s="297">
        <v>0.13550688821237081</v>
      </c>
      <c r="O93" s="297">
        <v>0.1054163824247453</v>
      </c>
      <c r="P93" s="297">
        <v>0.1045189829588286</v>
      </c>
      <c r="Q93" s="297">
        <v>0.1062740015956591</v>
      </c>
      <c r="R93" s="297">
        <v>0.11305860041655991</v>
      </c>
      <c r="S93" s="297">
        <v>0.12785225587615831</v>
      </c>
      <c r="T93" s="297">
        <v>0.16307418560809911</v>
      </c>
      <c r="U93" s="297">
        <v>0.1759842656456283</v>
      </c>
      <c r="V93" s="297">
        <v>0.1011978194660145</v>
      </c>
      <c r="W93" s="297">
        <v>0.13107217768655111</v>
      </c>
      <c r="X93" s="297">
        <v>0.171365644329176</v>
      </c>
      <c r="Y93" s="297">
        <v>0.15924800348555801</v>
      </c>
      <c r="DA93" s="71" t="s">
        <v>873</v>
      </c>
    </row>
    <row r="94" spans="1:105" ht="12" customHeight="1" x14ac:dyDescent="0.25">
      <c r="A94" s="59" t="s">
        <v>32</v>
      </c>
      <c r="B94" s="297">
        <v>0.38643738775932279</v>
      </c>
      <c r="C94" s="297">
        <v>0.50549524863628115</v>
      </c>
      <c r="D94" s="297">
        <v>8.9410568543143887E-2</v>
      </c>
      <c r="E94" s="297">
        <v>9.0795653806551205E-2</v>
      </c>
      <c r="F94" s="297">
        <v>7.2188622696393034E-2</v>
      </c>
      <c r="G94" s="297">
        <v>9.1113896128820565E-2</v>
      </c>
      <c r="H94" s="297">
        <v>0.32431322890387332</v>
      </c>
      <c r="I94" s="297">
        <v>0.48355431041888253</v>
      </c>
      <c r="J94" s="297">
        <v>0.44950634327298461</v>
      </c>
      <c r="K94" s="297">
        <v>0.15840601196046569</v>
      </c>
      <c r="L94" s="297">
        <v>0.23581956565556161</v>
      </c>
      <c r="M94" s="297">
        <v>0.20141428618500989</v>
      </c>
      <c r="N94" s="297">
        <v>0.1691244771829635</v>
      </c>
      <c r="O94" s="297">
        <v>0.17490438048069379</v>
      </c>
      <c r="P94" s="297">
        <v>0.1387128904545368</v>
      </c>
      <c r="Q94" s="297">
        <v>0.12352768512284</v>
      </c>
      <c r="R94" s="297">
        <v>0.15051920831766749</v>
      </c>
      <c r="S94" s="297">
        <v>0.17066291325948879</v>
      </c>
      <c r="T94" s="297">
        <v>0.18667331557146999</v>
      </c>
      <c r="U94" s="297">
        <v>9.7836970807849907E-2</v>
      </c>
      <c r="V94" s="297">
        <v>0.14180021012126201</v>
      </c>
      <c r="W94" s="297">
        <v>0.1128619620504224</v>
      </c>
      <c r="X94" s="297">
        <v>8.9125349723119515E-2</v>
      </c>
      <c r="Y94" s="297">
        <v>7.1287212959419505E-2</v>
      </c>
      <c r="DA94" s="71" t="s">
        <v>874</v>
      </c>
    </row>
    <row r="95" spans="1:105" ht="12" customHeight="1" x14ac:dyDescent="0.25">
      <c r="A95" s="59" t="s">
        <v>35</v>
      </c>
      <c r="B95" s="297">
        <v>1.099564153178171E-3</v>
      </c>
      <c r="C95" s="297">
        <v>8.7713385437738838E-4</v>
      </c>
      <c r="D95" s="297">
        <v>7.0044823188719206E-4</v>
      </c>
      <c r="E95" s="297">
        <v>7.1127740503881907E-4</v>
      </c>
      <c r="F95" s="297">
        <v>7.5504695782628074E-4</v>
      </c>
      <c r="G95" s="297">
        <v>4.2875724615161958E-3</v>
      </c>
      <c r="H95" s="297">
        <v>5.4962752088157296E-3</v>
      </c>
      <c r="I95" s="297">
        <v>7.519269199696579E-3</v>
      </c>
      <c r="J95" s="297">
        <v>8.1899129101469671E-3</v>
      </c>
      <c r="K95" s="297">
        <v>1.192378767724653E-2</v>
      </c>
      <c r="L95" s="297">
        <v>1.6310947698994899E-2</v>
      </c>
      <c r="M95" s="297">
        <v>1.7415555171275639E-2</v>
      </c>
      <c r="N95" s="297">
        <v>1.486602171408875E-2</v>
      </c>
      <c r="O95" s="297">
        <v>1.688667608413966E-2</v>
      </c>
      <c r="P95" s="297">
        <v>1.6190718574314811E-2</v>
      </c>
      <c r="Q95" s="297">
        <v>1.7009934100114681E-2</v>
      </c>
      <c r="R95" s="297">
        <v>1.572693927845744E-2</v>
      </c>
      <c r="S95" s="297">
        <v>1.7263244917267679E-2</v>
      </c>
      <c r="T95" s="297">
        <v>2.0597594724665491E-2</v>
      </c>
      <c r="U95" s="297">
        <v>1.6668168619538438E-2</v>
      </c>
      <c r="V95" s="297">
        <v>1.820756268988737E-2</v>
      </c>
      <c r="W95" s="297">
        <v>2.2081590936158271E-2</v>
      </c>
      <c r="X95" s="297">
        <v>1.781880281877422E-2</v>
      </c>
      <c r="Y95" s="297">
        <v>7.4693121849610928E-4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1.7932416385521366</v>
      </c>
      <c r="C97" s="294">
        <f t="shared" si="2"/>
        <v>1.2583222070794733</v>
      </c>
      <c r="D97" s="294">
        <f t="shared" si="2"/>
        <v>1.0605668063339178</v>
      </c>
      <c r="E97" s="294">
        <f t="shared" si="2"/>
        <v>1.2381940094315791</v>
      </c>
      <c r="F97" s="294">
        <f t="shared" si="2"/>
        <v>1.4912588314199244</v>
      </c>
      <c r="G97" s="294">
        <f t="shared" si="2"/>
        <v>1.2556718725437583</v>
      </c>
      <c r="H97" s="294">
        <f t="shared" si="2"/>
        <v>1.504419892587642</v>
      </c>
      <c r="I97" s="294">
        <f t="shared" si="2"/>
        <v>0.23915401105952533</v>
      </c>
      <c r="J97" s="294">
        <f t="shared" si="2"/>
        <v>0.32203353210979391</v>
      </c>
      <c r="K97" s="294">
        <f t="shared" si="2"/>
        <v>7.8183292649858183E-2</v>
      </c>
      <c r="L97" s="294">
        <f t="shared" si="2"/>
        <v>0.10819204450028869</v>
      </c>
      <c r="M97" s="294">
        <f t="shared" si="2"/>
        <v>0.1005476149095252</v>
      </c>
      <c r="N97" s="294">
        <f t="shared" si="2"/>
        <v>0.10307537575412452</v>
      </c>
      <c r="O97" s="294">
        <f t="shared" si="2"/>
        <v>0.17127431477924679</v>
      </c>
      <c r="P97" s="294">
        <f t="shared" si="2"/>
        <v>0.20287066531051232</v>
      </c>
      <c r="Q97" s="294">
        <f t="shared" si="2"/>
        <v>0.28726317947029584</v>
      </c>
      <c r="R97" s="294">
        <f t="shared" si="2"/>
        <v>0.29655828296664472</v>
      </c>
      <c r="S97" s="294">
        <f t="shared" si="2"/>
        <v>0.22577580496703709</v>
      </c>
      <c r="T97" s="294">
        <f t="shared" si="2"/>
        <v>0.49304093097316509</v>
      </c>
      <c r="U97" s="294">
        <f t="shared" si="2"/>
        <v>0.43075048015039535</v>
      </c>
      <c r="V97" s="294">
        <f t="shared" si="2"/>
        <v>0.46323823434164646</v>
      </c>
      <c r="W97" s="294">
        <f t="shared" si="2"/>
        <v>0.30783880810586856</v>
      </c>
      <c r="X97" s="294">
        <f t="shared" si="2"/>
        <v>0.36335374218668504</v>
      </c>
      <c r="Y97" s="294">
        <f t="shared" si="2"/>
        <v>0.30411797238555521</v>
      </c>
      <c r="DA97" s="70"/>
    </row>
    <row r="98" spans="1:105" ht="12" customHeight="1" x14ac:dyDescent="0.25">
      <c r="A98" s="60" t="s">
        <v>528</v>
      </c>
      <c r="B98" s="262">
        <v>2.4443562182039521E-2</v>
      </c>
      <c r="C98" s="262">
        <v>2.0553369465552241E-2</v>
      </c>
      <c r="D98" s="262">
        <v>1.7760300495142659E-2</v>
      </c>
      <c r="E98" s="262">
        <v>2.0853844344909979E-2</v>
      </c>
      <c r="F98" s="262">
        <v>1.7447091348604421E-2</v>
      </c>
      <c r="G98" s="262">
        <v>1.5473834795789241E-2</v>
      </c>
      <c r="H98" s="262">
        <v>3.2782413438609978E-2</v>
      </c>
      <c r="I98" s="262">
        <v>6.8843417702035822E-2</v>
      </c>
      <c r="J98" s="262">
        <v>7.2715430734287378E-2</v>
      </c>
      <c r="K98" s="262">
        <v>2.1712633104267239E-2</v>
      </c>
      <c r="L98" s="262">
        <v>3.104259255605368E-2</v>
      </c>
      <c r="M98" s="262">
        <v>2.8227266181039851E-2</v>
      </c>
      <c r="N98" s="262">
        <v>3.0152509937731789E-2</v>
      </c>
      <c r="O98" s="262">
        <v>2.8782187744087091E-2</v>
      </c>
      <c r="P98" s="262">
        <v>2.735253837844101E-2</v>
      </c>
      <c r="Q98" s="262">
        <v>3.9335880550942018E-2</v>
      </c>
      <c r="R98" s="262">
        <v>4.1755296417975221E-2</v>
      </c>
      <c r="S98" s="262">
        <v>4.3120612938111473E-2</v>
      </c>
      <c r="T98" s="262">
        <v>5.5677226563698987E-2</v>
      </c>
      <c r="U98" s="262">
        <v>3.354110020804886E-2</v>
      </c>
      <c r="V98" s="262">
        <v>2.9266494590322389E-2</v>
      </c>
      <c r="W98" s="262">
        <v>3.3641647331497437E-2</v>
      </c>
      <c r="X98" s="262">
        <v>3.685623794806378E-2</v>
      </c>
      <c r="Y98" s="262">
        <v>3.4201529008288968E-2</v>
      </c>
      <c r="DA98" s="72" t="s">
        <v>877</v>
      </c>
    </row>
    <row r="99" spans="1:105" ht="12" customHeight="1" x14ac:dyDescent="0.25">
      <c r="A99" s="59" t="s">
        <v>31</v>
      </c>
      <c r="B99" s="230">
        <v>1.9615320763352741E-2</v>
      </c>
      <c r="C99" s="230">
        <v>1.6494841040889181E-2</v>
      </c>
      <c r="D99" s="230">
        <v>1.4782719299333219E-2</v>
      </c>
      <c r="E99" s="230">
        <v>1.6349368880191319E-2</v>
      </c>
      <c r="F99" s="230">
        <v>1.429372122754902E-2</v>
      </c>
      <c r="G99" s="230">
        <v>1.2238856497343889E-2</v>
      </c>
      <c r="H99" s="230">
        <v>2.5136629227305671E-2</v>
      </c>
      <c r="I99" s="230">
        <v>4.7495014514634268E-2</v>
      </c>
      <c r="J99" s="230">
        <v>4.7784015754067738E-2</v>
      </c>
      <c r="K99" s="230">
        <v>1.190314144447558E-2</v>
      </c>
      <c r="L99" s="230">
        <v>1.5725403833766409E-2</v>
      </c>
      <c r="M99" s="230">
        <v>1.5659863063633851E-2</v>
      </c>
      <c r="N99" s="230">
        <v>1.5198476050926181E-2</v>
      </c>
      <c r="O99" s="230">
        <v>1.7020321395421589E-2</v>
      </c>
      <c r="P99" s="230">
        <v>1.557014709064688E-2</v>
      </c>
      <c r="Q99" s="230">
        <v>2.7194295056994229E-2</v>
      </c>
      <c r="R99" s="230">
        <v>2.9037343317116399E-2</v>
      </c>
      <c r="S99" s="230">
        <v>2.9485896696510319E-2</v>
      </c>
      <c r="T99" s="230">
        <v>3.8381931204174533E-2</v>
      </c>
      <c r="U99" s="230">
        <v>1.5319231233706449E-2</v>
      </c>
      <c r="V99" s="230">
        <v>1.7834169035473631E-2</v>
      </c>
      <c r="W99" s="230">
        <v>1.9359618913215009E-2</v>
      </c>
      <c r="X99" s="230">
        <v>1.9164994418202141E-2</v>
      </c>
      <c r="Y99" s="230">
        <v>1.9747174600360729E-2</v>
      </c>
      <c r="DA99" s="71" t="s">
        <v>878</v>
      </c>
    </row>
    <row r="100" spans="1:105" ht="12" customHeight="1" x14ac:dyDescent="0.25">
      <c r="A100" s="59" t="s">
        <v>159</v>
      </c>
      <c r="B100" s="230">
        <v>4.7529270507263828E-3</v>
      </c>
      <c r="C100" s="230">
        <v>3.9952205913037367E-3</v>
      </c>
      <c r="D100" s="230">
        <v>2.9311347515729841E-3</v>
      </c>
      <c r="E100" s="230">
        <v>4.4573872897612247E-3</v>
      </c>
      <c r="F100" s="230">
        <v>3.1039555725757791E-3</v>
      </c>
      <c r="G100" s="230">
        <v>2.952917993282587E-3</v>
      </c>
      <c r="H100" s="230">
        <v>7.2694297285400278E-3</v>
      </c>
      <c r="I100" s="230">
        <v>2.0583366581188429E-2</v>
      </c>
      <c r="J100" s="230">
        <v>2.4161696955031928E-2</v>
      </c>
      <c r="K100" s="230">
        <v>8.5996229871237641E-3</v>
      </c>
      <c r="L100" s="230">
        <v>1.363442201674938E-2</v>
      </c>
      <c r="M100" s="230">
        <v>1.079837590785635E-2</v>
      </c>
      <c r="N100" s="230">
        <v>1.3475662599163491E-2</v>
      </c>
      <c r="O100" s="230">
        <v>1.0137877303776429E-2</v>
      </c>
      <c r="P100" s="230">
        <v>1.0202026337419739E-2</v>
      </c>
      <c r="Q100" s="230">
        <v>1.046636667523158E-2</v>
      </c>
      <c r="R100" s="230">
        <v>1.1164871313593431E-2</v>
      </c>
      <c r="S100" s="230">
        <v>1.2012701745773621E-2</v>
      </c>
      <c r="T100" s="230">
        <v>1.535574055250153E-2</v>
      </c>
      <c r="U100" s="230">
        <v>1.6645324220127541E-2</v>
      </c>
      <c r="V100" s="230">
        <v>9.6890642338529186E-3</v>
      </c>
      <c r="W100" s="230">
        <v>1.222285669755248E-2</v>
      </c>
      <c r="X100" s="230">
        <v>1.6024950212256139E-2</v>
      </c>
      <c r="Y100" s="230">
        <v>1.4386874718208939E-2</v>
      </c>
      <c r="DA100" s="71" t="s">
        <v>879</v>
      </c>
    </row>
    <row r="101" spans="1:105" ht="12" customHeight="1" x14ac:dyDescent="0.25">
      <c r="A101" s="59" t="s">
        <v>35</v>
      </c>
      <c r="B101" s="230">
        <v>7.53143679604061E-5</v>
      </c>
      <c r="C101" s="230">
        <v>6.3307833359330689E-5</v>
      </c>
      <c r="D101" s="230">
        <v>4.6446444236454963E-5</v>
      </c>
      <c r="E101" s="230">
        <v>4.7088174957432948E-5</v>
      </c>
      <c r="F101" s="230">
        <v>4.9414548479616527E-5</v>
      </c>
      <c r="G101" s="230">
        <v>2.8206030516275769E-4</v>
      </c>
      <c r="H101" s="230">
        <v>3.7635448276427779E-4</v>
      </c>
      <c r="I101" s="230">
        <v>7.6503660621312524E-4</v>
      </c>
      <c r="J101" s="230">
        <v>7.697180251876976E-4</v>
      </c>
      <c r="K101" s="230">
        <v>1.209868672667898E-3</v>
      </c>
      <c r="L101" s="230">
        <v>1.682766705537892E-3</v>
      </c>
      <c r="M101" s="230">
        <v>1.7690272095496581E-3</v>
      </c>
      <c r="N101" s="230">
        <v>1.47837128764211E-3</v>
      </c>
      <c r="O101" s="230">
        <v>1.6239890448890759E-3</v>
      </c>
      <c r="P101" s="230">
        <v>1.580364950374388E-3</v>
      </c>
      <c r="Q101" s="230">
        <v>1.675218818716217E-3</v>
      </c>
      <c r="R101" s="230">
        <v>1.553081787265397E-3</v>
      </c>
      <c r="S101" s="230">
        <v>1.622014495827529E-3</v>
      </c>
      <c r="T101" s="230">
        <v>1.9395548070229259E-3</v>
      </c>
      <c r="U101" s="230">
        <v>1.576544754214879E-3</v>
      </c>
      <c r="V101" s="230">
        <v>1.743261320995837E-3</v>
      </c>
      <c r="W101" s="230">
        <v>2.0591717207299421E-3</v>
      </c>
      <c r="X101" s="230">
        <v>1.6662933176054969E-3</v>
      </c>
      <c r="Y101" s="230">
        <v>6.7479689719295087E-5</v>
      </c>
      <c r="DA101" s="71" t="s">
        <v>880</v>
      </c>
    </row>
    <row r="102" spans="1:105" ht="12" customHeight="1" x14ac:dyDescent="0.25">
      <c r="A102" s="60" t="s">
        <v>533</v>
      </c>
      <c r="B102" s="262">
        <v>1.768798076370097</v>
      </c>
      <c r="C102" s="262">
        <v>1.2377688376139211</v>
      </c>
      <c r="D102" s="262">
        <v>1.042806505838775</v>
      </c>
      <c r="E102" s="262">
        <v>1.2173401650866691</v>
      </c>
      <c r="F102" s="262">
        <v>1.47381174007132</v>
      </c>
      <c r="G102" s="262">
        <v>1.2401980377479691</v>
      </c>
      <c r="H102" s="262">
        <v>1.4716374791490321</v>
      </c>
      <c r="I102" s="262">
        <v>0.17031059335748949</v>
      </c>
      <c r="J102" s="262">
        <v>0.2493181013755065</v>
      </c>
      <c r="K102" s="262">
        <v>5.647065954559094E-2</v>
      </c>
      <c r="L102" s="262">
        <v>7.7149451944235004E-2</v>
      </c>
      <c r="M102" s="262">
        <v>7.2320348728485348E-2</v>
      </c>
      <c r="N102" s="262">
        <v>7.2922865816392735E-2</v>
      </c>
      <c r="O102" s="262">
        <v>0.1424921270351597</v>
      </c>
      <c r="P102" s="262">
        <v>0.17551812693207131</v>
      </c>
      <c r="Q102" s="262">
        <v>0.24792729891935381</v>
      </c>
      <c r="R102" s="262">
        <v>0.25480298654866951</v>
      </c>
      <c r="S102" s="262">
        <v>0.18265519202892561</v>
      </c>
      <c r="T102" s="262">
        <v>0.43736370440946609</v>
      </c>
      <c r="U102" s="262">
        <v>0.39720937994234651</v>
      </c>
      <c r="V102" s="262">
        <v>0.43397173975132408</v>
      </c>
      <c r="W102" s="262">
        <v>0.27419716077437112</v>
      </c>
      <c r="X102" s="262">
        <v>0.32649750423862128</v>
      </c>
      <c r="Y102" s="262">
        <v>0.26991644337726622</v>
      </c>
      <c r="DA102" s="72" t="s">
        <v>881</v>
      </c>
    </row>
    <row r="103" spans="1:105" ht="12" customHeight="1" x14ac:dyDescent="0.25">
      <c r="A103" s="64" t="s">
        <v>28</v>
      </c>
      <c r="B103" s="229">
        <v>0.67511932823719167</v>
      </c>
      <c r="C103" s="229">
        <v>0.40046448142706709</v>
      </c>
      <c r="D103" s="229">
        <v>0.43708861239243091</v>
      </c>
      <c r="E103" s="229">
        <v>0.5371797934007202</v>
      </c>
      <c r="F103" s="229">
        <v>0.72727193055260697</v>
      </c>
      <c r="G103" s="229">
        <v>0.54565744542269523</v>
      </c>
      <c r="H103" s="229">
        <v>0.4193923733252074</v>
      </c>
      <c r="I103" s="229">
        <v>4.8944751493143417E-2</v>
      </c>
      <c r="J103" s="229">
        <v>7.8763214203095927E-2</v>
      </c>
      <c r="K103" s="229">
        <v>1.6272607722681239E-2</v>
      </c>
      <c r="L103" s="229">
        <v>2.2967337025931799E-2</v>
      </c>
      <c r="M103" s="229">
        <v>2.1912694580924472E-2</v>
      </c>
      <c r="N103" s="229">
        <v>2.0364478047869949E-2</v>
      </c>
      <c r="O103" s="229">
        <v>3.080885534500475E-2</v>
      </c>
      <c r="P103" s="229">
        <v>2.5314722210870711E-2</v>
      </c>
      <c r="Q103" s="229">
        <v>2.2553866344886361E-2</v>
      </c>
      <c r="R103" s="229">
        <v>2.8974771452150081E-2</v>
      </c>
      <c r="S103" s="229">
        <v>3.8467448772806313E-2</v>
      </c>
      <c r="T103" s="229">
        <v>4.0837398319690597E-2</v>
      </c>
      <c r="U103" s="229">
        <v>3.1700313991898252E-2</v>
      </c>
      <c r="V103" s="229">
        <v>3.3257353778991632E-2</v>
      </c>
      <c r="W103" s="229">
        <v>3.5469499714234513E-2</v>
      </c>
      <c r="X103" s="229">
        <v>2.8667541004725631E-2</v>
      </c>
      <c r="Y103" s="229">
        <v>4.7173632282071547E-2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0.42136729412615098</v>
      </c>
      <c r="C105" s="229">
        <v>0.24214082998860131</v>
      </c>
      <c r="D105" s="229">
        <v>0.37798672073747069</v>
      </c>
      <c r="E105" s="229">
        <v>0.41393291598896398</v>
      </c>
      <c r="F105" s="229">
        <v>0.48128545953503871</v>
      </c>
      <c r="G105" s="229">
        <v>0.3959594242463893</v>
      </c>
      <c r="H105" s="229">
        <v>0.48099824936093521</v>
      </c>
      <c r="I105" s="229">
        <v>4.8832420250168533E-2</v>
      </c>
      <c r="J105" s="229">
        <v>7.0891423416129043E-2</v>
      </c>
      <c r="K105" s="229">
        <v>1.266311188793934E-2</v>
      </c>
      <c r="L105" s="229">
        <v>1.5387590394498911E-2</v>
      </c>
      <c r="M105" s="229">
        <v>1.6213496885850991E-2</v>
      </c>
      <c r="N105" s="229">
        <v>1.7006280125541971E-2</v>
      </c>
      <c r="O105" s="229">
        <v>2.2930548629127721E-2</v>
      </c>
      <c r="P105" s="229">
        <v>1.9270593662186031E-2</v>
      </c>
      <c r="Q105" s="229">
        <v>2.92168227338226E-2</v>
      </c>
      <c r="R105" s="229">
        <v>3.071878922774816E-2</v>
      </c>
      <c r="S105" s="229">
        <v>4.1392276627542621E-2</v>
      </c>
      <c r="T105" s="229">
        <v>5.1267636503455831E-2</v>
      </c>
      <c r="U105" s="229">
        <v>2.1221868680876319E-2</v>
      </c>
      <c r="V105" s="229">
        <v>2.4508447640795721E-2</v>
      </c>
      <c r="W105" s="229">
        <v>2.9790289521462E-2</v>
      </c>
      <c r="X105" s="229">
        <v>2.824421513097895E-2</v>
      </c>
      <c r="Y105" s="229">
        <v>3.4862287331322378E-2</v>
      </c>
      <c r="DA105" s="73" t="s">
        <v>884</v>
      </c>
    </row>
    <row r="106" spans="1:105" ht="12" customHeight="1" x14ac:dyDescent="0.25">
      <c r="A106" s="64" t="s">
        <v>159</v>
      </c>
      <c r="B106" s="229">
        <v>0.1021001917177544</v>
      </c>
      <c r="C106" s="229">
        <v>5.8649005926624427E-2</v>
      </c>
      <c r="D106" s="229">
        <v>7.4947645988021075E-2</v>
      </c>
      <c r="E106" s="229">
        <v>0.1128520208984005</v>
      </c>
      <c r="F106" s="229">
        <v>0.10451362946999621</v>
      </c>
      <c r="G106" s="229">
        <v>9.5534718355487463E-2</v>
      </c>
      <c r="H106" s="229">
        <v>0.13910309698492851</v>
      </c>
      <c r="I106" s="229">
        <v>2.1162970836574091E-2</v>
      </c>
      <c r="J106" s="229">
        <v>3.5845817105598803E-2</v>
      </c>
      <c r="K106" s="229">
        <v>9.1486763043200272E-3</v>
      </c>
      <c r="L106" s="229">
        <v>1.3341527090641811E-2</v>
      </c>
      <c r="M106" s="229">
        <v>1.1180138258096E-2</v>
      </c>
      <c r="N106" s="229">
        <v>1.5078544208693751E-2</v>
      </c>
      <c r="O106" s="229">
        <v>1.365820792155596E-2</v>
      </c>
      <c r="P106" s="229">
        <v>1.2626669673367079E-2</v>
      </c>
      <c r="Q106" s="229">
        <v>1.124478421582693E-2</v>
      </c>
      <c r="R106" s="229">
        <v>1.181138800790498E-2</v>
      </c>
      <c r="S106" s="229">
        <v>1.6863420462436669E-2</v>
      </c>
      <c r="T106" s="229">
        <v>2.051101912249274E-2</v>
      </c>
      <c r="U106" s="229">
        <v>2.305891721073592E-2</v>
      </c>
      <c r="V106" s="229">
        <v>1.3315110055946849E-2</v>
      </c>
      <c r="W106" s="229">
        <v>1.8808347490294711E-2</v>
      </c>
      <c r="X106" s="229">
        <v>2.3616606996155289E-2</v>
      </c>
      <c r="Y106" s="229">
        <v>2.5399044186137681E-2</v>
      </c>
      <c r="DA106" s="73" t="s">
        <v>885</v>
      </c>
    </row>
    <row r="107" spans="1:105" ht="12" customHeight="1" x14ac:dyDescent="0.25">
      <c r="A107" s="64" t="s">
        <v>32</v>
      </c>
      <c r="B107" s="229">
        <v>0.56859339369438611</v>
      </c>
      <c r="C107" s="229">
        <v>0.53558517446730036</v>
      </c>
      <c r="D107" s="229">
        <v>0.15159591442900239</v>
      </c>
      <c r="E107" s="229">
        <v>0.15218325755238271</v>
      </c>
      <c r="F107" s="229">
        <v>0.15907687781700541</v>
      </c>
      <c r="G107" s="229">
        <v>0.19392105176981819</v>
      </c>
      <c r="H107" s="229">
        <v>0.42494208395847199</v>
      </c>
      <c r="I107" s="229">
        <v>5.0583871608333983E-2</v>
      </c>
      <c r="J107" s="229">
        <v>6.2675708168252797E-2</v>
      </c>
      <c r="K107" s="229">
        <v>1.7099149431161701E-2</v>
      </c>
      <c r="L107" s="229">
        <v>2.3806379955605739E-2</v>
      </c>
      <c r="M107" s="229">
        <v>2.1182450168275462E-2</v>
      </c>
      <c r="N107" s="229">
        <v>1.881934519800094E-2</v>
      </c>
      <c r="O107" s="229">
        <v>2.266137710333235E-2</v>
      </c>
      <c r="P107" s="229">
        <v>1.6757547745152881E-2</v>
      </c>
      <c r="Q107" s="229">
        <v>1.307038544734432E-2</v>
      </c>
      <c r="R107" s="229">
        <v>1.5724949411475689E-2</v>
      </c>
      <c r="S107" s="229">
        <v>2.251004836728732E-2</v>
      </c>
      <c r="T107" s="229">
        <v>2.3479252286729681E-2</v>
      </c>
      <c r="U107" s="229">
        <v>1.2819410881596849E-2</v>
      </c>
      <c r="V107" s="229">
        <v>1.865737239877063E-2</v>
      </c>
      <c r="W107" s="229">
        <v>1.6195252403276478E-2</v>
      </c>
      <c r="X107" s="229">
        <v>1.228273243476171E-2</v>
      </c>
      <c r="Y107" s="229">
        <v>1.1369857280672951E-2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5.024522636855918E-2</v>
      </c>
      <c r="P108" s="229">
        <v>9.9592634546510211E-2</v>
      </c>
      <c r="Q108" s="229">
        <v>0.15141701810026029</v>
      </c>
      <c r="R108" s="229">
        <v>0.1602910945459094</v>
      </c>
      <c r="S108" s="229">
        <v>6.1145015233383539E-2</v>
      </c>
      <c r="T108" s="229">
        <v>0.14738319943567429</v>
      </c>
      <c r="U108" s="229">
        <v>0.1816496492046149</v>
      </c>
      <c r="V108" s="229">
        <v>0.19450185570971329</v>
      </c>
      <c r="W108" s="229">
        <v>0.14671425960621109</v>
      </c>
      <c r="X108" s="229">
        <v>0.2108499534631694</v>
      </c>
      <c r="Y108" s="229">
        <v>0.15099249151609509</v>
      </c>
      <c r="DA108" s="73" t="s">
        <v>887</v>
      </c>
    </row>
    <row r="109" spans="1:105" ht="12" customHeight="1" x14ac:dyDescent="0.25">
      <c r="A109" s="64" t="s">
        <v>35</v>
      </c>
      <c r="B109" s="229">
        <v>1.6178685946134539E-3</v>
      </c>
      <c r="C109" s="229">
        <v>9.2934580432804388E-4</v>
      </c>
      <c r="D109" s="229">
        <v>1.1876122918498011E-3</v>
      </c>
      <c r="E109" s="229">
        <v>1.192177246202096E-3</v>
      </c>
      <c r="F109" s="229">
        <v>1.6638426966723999E-3</v>
      </c>
      <c r="G109" s="229">
        <v>9.1253979535787823E-3</v>
      </c>
      <c r="H109" s="229">
        <v>7.2016755194889556E-3</v>
      </c>
      <c r="I109" s="229">
        <v>7.8657916926946133E-4</v>
      </c>
      <c r="J109" s="229">
        <v>1.1419384824299249E-3</v>
      </c>
      <c r="K109" s="229">
        <v>1.2871141994886409E-3</v>
      </c>
      <c r="L109" s="229">
        <v>1.646617477556735E-3</v>
      </c>
      <c r="M109" s="229">
        <v>1.8315688353384219E-3</v>
      </c>
      <c r="N109" s="229">
        <v>1.6542182362861179E-3</v>
      </c>
      <c r="O109" s="229">
        <v>2.1879116675797201E-3</v>
      </c>
      <c r="P109" s="229">
        <v>1.9559590939844059E-3</v>
      </c>
      <c r="Q109" s="229">
        <v>1.7998102603585279E-3</v>
      </c>
      <c r="R109" s="229">
        <v>1.643015049807868E-3</v>
      </c>
      <c r="S109" s="229">
        <v>2.2769825654691072E-3</v>
      </c>
      <c r="T109" s="229">
        <v>2.5907083803580681E-3</v>
      </c>
      <c r="U109" s="229">
        <v>2.1840016142492631E-3</v>
      </c>
      <c r="V109" s="229">
        <v>2.395661313115742E-3</v>
      </c>
      <c r="W109" s="229">
        <v>3.168622378877444E-3</v>
      </c>
      <c r="X109" s="229">
        <v>2.4556827884626791E-3</v>
      </c>
      <c r="Y109" s="229">
        <v>1.191307809664868E-4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1.862461181685468E-2</v>
      </c>
      <c r="R111" s="229">
        <v>5.6389788536733154E-3</v>
      </c>
      <c r="S111" s="229">
        <v>0</v>
      </c>
      <c r="T111" s="229">
        <v>0.15129449036106499</v>
      </c>
      <c r="U111" s="229">
        <v>0.124575218358375</v>
      </c>
      <c r="V111" s="229">
        <v>0.14733593885399021</v>
      </c>
      <c r="W111" s="229">
        <v>2.405088966001491E-2</v>
      </c>
      <c r="X111" s="229">
        <v>2.038077242036768E-2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108.86323754337063</v>
      </c>
      <c r="C115" s="223">
        <f t="shared" si="3"/>
        <v>132.15384065415986</v>
      </c>
      <c r="D115" s="223">
        <f t="shared" si="3"/>
        <v>91.287918204742056</v>
      </c>
      <c r="E115" s="223">
        <f t="shared" si="3"/>
        <v>103.14284010189341</v>
      </c>
      <c r="F115" s="223">
        <f t="shared" si="3"/>
        <v>91.228276498094601</v>
      </c>
      <c r="G115" s="223">
        <f t="shared" si="3"/>
        <v>84.934196689875378</v>
      </c>
      <c r="H115" s="223">
        <f t="shared" si="3"/>
        <v>134.34337548000366</v>
      </c>
      <c r="I115" s="223">
        <f t="shared" si="3"/>
        <v>148.84775218078013</v>
      </c>
      <c r="J115" s="223">
        <f t="shared" si="3"/>
        <v>149.07147290563853</v>
      </c>
      <c r="K115" s="223">
        <f t="shared" si="3"/>
        <v>119.72997438695791</v>
      </c>
      <c r="L115" s="223">
        <f t="shared" si="3"/>
        <v>146.0594733823219</v>
      </c>
      <c r="M115" s="223">
        <f t="shared" si="3"/>
        <v>146.7402454399346</v>
      </c>
      <c r="N115" s="223">
        <f t="shared" si="3"/>
        <v>143.90014412721564</v>
      </c>
      <c r="O115" s="223">
        <f t="shared" si="3"/>
        <v>137.43799031841849</v>
      </c>
      <c r="P115" s="223">
        <f t="shared" si="3"/>
        <v>125.95277487939774</v>
      </c>
      <c r="Q115" s="223">
        <f t="shared" si="3"/>
        <v>147.1339436896734</v>
      </c>
      <c r="R115" s="223">
        <f t="shared" si="3"/>
        <v>151.20063439693061</v>
      </c>
      <c r="S115" s="223">
        <f t="shared" si="3"/>
        <v>143.23776089374908</v>
      </c>
      <c r="T115" s="223">
        <f t="shared" si="3"/>
        <v>167.03637545211913</v>
      </c>
      <c r="U115" s="223">
        <f t="shared" si="3"/>
        <v>135.23940556250446</v>
      </c>
      <c r="V115" s="223">
        <f t="shared" si="3"/>
        <v>135.47907739723973</v>
      </c>
      <c r="W115" s="223">
        <f t="shared" si="3"/>
        <v>114.1516562032773</v>
      </c>
      <c r="X115" s="223">
        <f t="shared" si="3"/>
        <v>114.16557654990704</v>
      </c>
      <c r="Y115" s="223">
        <f t="shared" si="3"/>
        <v>112.50608658048225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1.499502375251249E-2</v>
      </c>
      <c r="C120" s="260">
        <v>1.7641670035761042E-2</v>
      </c>
      <c r="D120" s="260">
        <v>1.4178422315524001E-2</v>
      </c>
      <c r="E120" s="260">
        <v>2.1146570555488811E-2</v>
      </c>
      <c r="F120" s="260">
        <v>1.237375827836844E-2</v>
      </c>
      <c r="G120" s="260">
        <v>1.361498523269279E-2</v>
      </c>
      <c r="H120" s="260">
        <v>3.2841831194791483E-2</v>
      </c>
      <c r="I120" s="260">
        <v>6.8184569834071049E-2</v>
      </c>
      <c r="J120" s="260">
        <v>7.8218229912375051E-2</v>
      </c>
      <c r="K120" s="260">
        <v>7.3682300775473664E-2</v>
      </c>
      <c r="L120" s="260">
        <v>9.7528661545459028E-2</v>
      </c>
      <c r="M120" s="260">
        <v>8.9349970502683812E-2</v>
      </c>
      <c r="N120" s="260">
        <v>0.1071380329089158</v>
      </c>
      <c r="O120" s="260">
        <v>7.454474587456647E-2</v>
      </c>
      <c r="P120" s="260">
        <v>7.3101466037514731E-2</v>
      </c>
      <c r="Q120" s="260">
        <v>7.659062904971714E-2</v>
      </c>
      <c r="R120" s="260">
        <v>7.5901652545075179E-2</v>
      </c>
      <c r="S120" s="260">
        <v>7.3824379803181489E-2</v>
      </c>
      <c r="T120" s="260">
        <v>8.6581139900591519E-2</v>
      </c>
      <c r="U120" s="260">
        <v>0.10051040928226131</v>
      </c>
      <c r="V120" s="260">
        <v>6.1157984374224733E-2</v>
      </c>
      <c r="W120" s="260">
        <v>6.9216392070514984E-2</v>
      </c>
      <c r="X120" s="260">
        <v>8.6203230187812882E-2</v>
      </c>
      <c r="Y120" s="260">
        <v>6.7987837777175153E-2</v>
      </c>
      <c r="DA120" s="68" t="s">
        <v>897</v>
      </c>
    </row>
    <row r="121" spans="1:105" ht="12" customHeight="1" x14ac:dyDescent="0.25">
      <c r="A121" s="37" t="s">
        <v>159</v>
      </c>
      <c r="B121" s="226">
        <v>1.476112063157474E-2</v>
      </c>
      <c r="C121" s="226">
        <v>1.7366482630390839E-2</v>
      </c>
      <c r="D121" s="226">
        <v>1.3957257128705349E-2</v>
      </c>
      <c r="E121" s="226">
        <v>2.0925511872437741E-2</v>
      </c>
      <c r="F121" s="226">
        <v>1.217985662558153E-2</v>
      </c>
      <c r="G121" s="226">
        <v>1.2427883949396611E-2</v>
      </c>
      <c r="H121" s="226">
        <v>3.1225231765517381E-2</v>
      </c>
      <c r="I121" s="226">
        <v>6.5741122825690432E-2</v>
      </c>
      <c r="J121" s="226">
        <v>7.5803365713548093E-2</v>
      </c>
      <c r="K121" s="226">
        <v>6.4594581398154521E-2</v>
      </c>
      <c r="L121" s="226">
        <v>8.6814033198184551E-2</v>
      </c>
      <c r="M121" s="226">
        <v>7.6772787490802186E-2</v>
      </c>
      <c r="N121" s="226">
        <v>9.6546255943186915E-2</v>
      </c>
      <c r="O121" s="226">
        <v>6.4252174350144117E-2</v>
      </c>
      <c r="P121" s="226">
        <v>6.3296411025774352E-2</v>
      </c>
      <c r="Q121" s="226">
        <v>6.6023140710953165E-2</v>
      </c>
      <c r="R121" s="226">
        <v>6.6632749502561039E-2</v>
      </c>
      <c r="S121" s="226">
        <v>6.504207644868383E-2</v>
      </c>
      <c r="T121" s="226">
        <v>7.6871628579685464E-2</v>
      </c>
      <c r="U121" s="226">
        <v>9.1814311273815521E-2</v>
      </c>
      <c r="V121" s="226">
        <v>5.1832292228899512E-2</v>
      </c>
      <c r="W121" s="226">
        <v>5.9236826634269962E-2</v>
      </c>
      <c r="X121" s="226">
        <v>7.8083966769415716E-2</v>
      </c>
      <c r="Y121" s="226">
        <v>6.7670438738213365E-2</v>
      </c>
      <c r="DA121" s="69" t="s">
        <v>898</v>
      </c>
    </row>
    <row r="122" spans="1:105" ht="12" customHeight="1" x14ac:dyDescent="0.25">
      <c r="A122" s="37" t="s">
        <v>35</v>
      </c>
      <c r="B122" s="226">
        <v>2.3390312093775109E-4</v>
      </c>
      <c r="C122" s="226">
        <v>2.7518740537020559E-4</v>
      </c>
      <c r="D122" s="226">
        <v>2.211651868186502E-4</v>
      </c>
      <c r="E122" s="226">
        <v>2.2105868305106869E-4</v>
      </c>
      <c r="F122" s="226">
        <v>1.9390165278690809E-4</v>
      </c>
      <c r="G122" s="226">
        <v>1.1871012832961811E-3</v>
      </c>
      <c r="H122" s="226">
        <v>1.6165994292741011E-3</v>
      </c>
      <c r="I122" s="226">
        <v>2.443447008380617E-3</v>
      </c>
      <c r="J122" s="226">
        <v>2.4148641988269641E-3</v>
      </c>
      <c r="K122" s="226">
        <v>9.0877193773191388E-3</v>
      </c>
      <c r="L122" s="226">
        <v>1.071462834727448E-2</v>
      </c>
      <c r="M122" s="226">
        <v>1.2577183011881619E-2</v>
      </c>
      <c r="N122" s="226">
        <v>1.0591776965728871E-2</v>
      </c>
      <c r="O122" s="226">
        <v>1.029257152442236E-2</v>
      </c>
      <c r="P122" s="226">
        <v>9.8050550117403813E-3</v>
      </c>
      <c r="Q122" s="226">
        <v>1.056748833876398E-2</v>
      </c>
      <c r="R122" s="226">
        <v>9.2689030425141383E-3</v>
      </c>
      <c r="S122" s="226">
        <v>8.7823033544976517E-3</v>
      </c>
      <c r="T122" s="226">
        <v>9.7095113209060557E-3</v>
      </c>
      <c r="U122" s="226">
        <v>8.6960980084458111E-3</v>
      </c>
      <c r="V122" s="226">
        <v>9.3256921453252137E-3</v>
      </c>
      <c r="W122" s="226">
        <v>9.9795654362450324E-3</v>
      </c>
      <c r="X122" s="226">
        <v>8.1192634183971605E-3</v>
      </c>
      <c r="Y122" s="226">
        <v>3.1739903896179088E-4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47.105555197000967</v>
      </c>
      <c r="C126" s="294">
        <v>63.262660938617302</v>
      </c>
      <c r="D126" s="294">
        <v>36.584110355066443</v>
      </c>
      <c r="E126" s="294">
        <v>42.632437752291032</v>
      </c>
      <c r="F126" s="294">
        <v>33.334297757203338</v>
      </c>
      <c r="G126" s="294">
        <v>31.242743425852691</v>
      </c>
      <c r="H126" s="294">
        <v>60.061746123922759</v>
      </c>
      <c r="I126" s="294">
        <v>93.118006993611417</v>
      </c>
      <c r="J126" s="294">
        <v>92.550325469690208</v>
      </c>
      <c r="K126" s="294">
        <v>72.199210295639674</v>
      </c>
      <c r="L126" s="294">
        <v>90.11532957471151</v>
      </c>
      <c r="M126" s="294">
        <v>88.062992037038967</v>
      </c>
      <c r="N126" s="294">
        <v>84.717784647471333</v>
      </c>
      <c r="O126" s="294">
        <v>78.997703127820543</v>
      </c>
      <c r="P126" s="294">
        <v>70.637845024223282</v>
      </c>
      <c r="Q126" s="294">
        <v>81.614039024408626</v>
      </c>
      <c r="R126" s="294">
        <v>88.272467490317339</v>
      </c>
      <c r="S126" s="294">
        <v>83.612151352739232</v>
      </c>
      <c r="T126" s="294">
        <v>91.604863585674096</v>
      </c>
      <c r="U126" s="294">
        <v>68.88854498884379</v>
      </c>
      <c r="V126" s="294">
        <v>67.063913391936239</v>
      </c>
      <c r="W126" s="294">
        <v>61.742046454062269</v>
      </c>
      <c r="X126" s="294">
        <v>60.196650521477423</v>
      </c>
      <c r="Y126" s="294">
        <v>60.209047817038993</v>
      </c>
      <c r="DA126" s="70" t="s">
        <v>903</v>
      </c>
    </row>
    <row r="127" spans="1:105" ht="12" customHeight="1" x14ac:dyDescent="0.25">
      <c r="A127" s="60" t="s">
        <v>604</v>
      </c>
      <c r="B127" s="262">
        <v>47.105555197000967</v>
      </c>
      <c r="C127" s="262">
        <v>63.262660938617302</v>
      </c>
      <c r="D127" s="262">
        <v>36.584110355066443</v>
      </c>
      <c r="E127" s="262">
        <v>42.632437752291032</v>
      </c>
      <c r="F127" s="262">
        <v>33.334297757203338</v>
      </c>
      <c r="G127" s="262">
        <v>31.242743425852691</v>
      </c>
      <c r="H127" s="262">
        <v>60.061746123922759</v>
      </c>
      <c r="I127" s="262">
        <v>93.118006993611417</v>
      </c>
      <c r="J127" s="262">
        <v>92.550325469690208</v>
      </c>
      <c r="K127" s="262">
        <v>72.199210295639674</v>
      </c>
      <c r="L127" s="262">
        <v>90.11532957471151</v>
      </c>
      <c r="M127" s="262">
        <v>88.062992037038967</v>
      </c>
      <c r="N127" s="262">
        <v>84.717784647471333</v>
      </c>
      <c r="O127" s="262">
        <v>78.997703127820543</v>
      </c>
      <c r="P127" s="262">
        <v>70.637845024223282</v>
      </c>
      <c r="Q127" s="262">
        <v>81.614039024408626</v>
      </c>
      <c r="R127" s="262">
        <v>88.272467490317339</v>
      </c>
      <c r="S127" s="262">
        <v>83.612151352739232</v>
      </c>
      <c r="T127" s="262">
        <v>91.604863585674096</v>
      </c>
      <c r="U127" s="262">
        <v>68.88854498884379</v>
      </c>
      <c r="V127" s="262">
        <v>67.063913391936239</v>
      </c>
      <c r="W127" s="262">
        <v>61.742046454062269</v>
      </c>
      <c r="X127" s="262">
        <v>60.196650521477423</v>
      </c>
      <c r="Y127" s="262">
        <v>60.209047817038993</v>
      </c>
      <c r="DA127" s="72" t="s">
        <v>904</v>
      </c>
    </row>
    <row r="128" spans="1:105" ht="12" customHeight="1" x14ac:dyDescent="0.25">
      <c r="A128" s="59" t="s">
        <v>28</v>
      </c>
      <c r="B128" s="230">
        <v>17.97936757490297</v>
      </c>
      <c r="C128" s="230">
        <v>20.467835298970378</v>
      </c>
      <c r="D128" s="230">
        <v>15.33409883921437</v>
      </c>
      <c r="E128" s="230">
        <v>18.81255934927135</v>
      </c>
      <c r="F128" s="230">
        <v>16.44925089436698</v>
      </c>
      <c r="G128" s="230">
        <v>13.74605913480079</v>
      </c>
      <c r="H128" s="230">
        <v>17.1166055566441</v>
      </c>
      <c r="I128" s="230">
        <v>26.760741196364801</v>
      </c>
      <c r="J128" s="230">
        <v>29.237993829242249</v>
      </c>
      <c r="K128" s="230">
        <v>20.804953164745591</v>
      </c>
      <c r="L128" s="230">
        <v>26.827269583733941</v>
      </c>
      <c r="M128" s="230">
        <v>26.682634726150791</v>
      </c>
      <c r="N128" s="230">
        <v>23.65833331429193</v>
      </c>
      <c r="O128" s="230">
        <v>26.38385453240339</v>
      </c>
      <c r="P128" s="230">
        <v>23.551739582828301</v>
      </c>
      <c r="Q128" s="230">
        <v>23.633515017633648</v>
      </c>
      <c r="R128" s="230">
        <v>28.779011291761329</v>
      </c>
      <c r="S128" s="230">
        <v>26.469767666930309</v>
      </c>
      <c r="T128" s="230">
        <v>26.97391162847504</v>
      </c>
      <c r="U128" s="230">
        <v>24.00176084349533</v>
      </c>
      <c r="V128" s="230">
        <v>24.207888731318079</v>
      </c>
      <c r="W128" s="230">
        <v>21.172937344316839</v>
      </c>
      <c r="X128" s="230">
        <v>18.114288915486298</v>
      </c>
      <c r="Y128" s="230">
        <v>23.883157575274101</v>
      </c>
      <c r="DA128" s="71" t="s">
        <v>905</v>
      </c>
    </row>
    <row r="129" spans="1:105" ht="12" customHeight="1" x14ac:dyDescent="0.25">
      <c r="A129" s="59" t="s">
        <v>31</v>
      </c>
      <c r="B129" s="230">
        <v>11.221597646919459</v>
      </c>
      <c r="C129" s="230">
        <v>12.37587565744027</v>
      </c>
      <c r="D129" s="230">
        <v>13.26066516346347</v>
      </c>
      <c r="E129" s="230">
        <v>14.496333712333749</v>
      </c>
      <c r="F129" s="230">
        <v>10.88559167914965</v>
      </c>
      <c r="G129" s="230">
        <v>9.9749058797432788</v>
      </c>
      <c r="H129" s="230">
        <v>19.630918040951951</v>
      </c>
      <c r="I129" s="230">
        <v>26.699323634117331</v>
      </c>
      <c r="J129" s="230">
        <v>26.315876280040239</v>
      </c>
      <c r="K129" s="230">
        <v>16.19011864836509</v>
      </c>
      <c r="L129" s="230">
        <v>17.97365690638004</v>
      </c>
      <c r="M129" s="230">
        <v>19.742839633029462</v>
      </c>
      <c r="N129" s="230">
        <v>19.756963213126578</v>
      </c>
      <c r="O129" s="230">
        <v>19.637089810842319</v>
      </c>
      <c r="P129" s="230">
        <v>17.928539754760209</v>
      </c>
      <c r="Q129" s="230">
        <v>30.615425678617282</v>
      </c>
      <c r="R129" s="230">
        <v>30.51124608573916</v>
      </c>
      <c r="S129" s="230">
        <v>28.482365753117051</v>
      </c>
      <c r="T129" s="230">
        <v>33.863290839911564</v>
      </c>
      <c r="U129" s="230">
        <v>16.068049573913889</v>
      </c>
      <c r="V129" s="230">
        <v>17.83959654181804</v>
      </c>
      <c r="W129" s="230">
        <v>17.78282576829929</v>
      </c>
      <c r="X129" s="230">
        <v>17.846800079203341</v>
      </c>
      <c r="Y129" s="230">
        <v>17.65014609835109</v>
      </c>
      <c r="DA129" s="71" t="s">
        <v>906</v>
      </c>
    </row>
    <row r="130" spans="1:105" ht="12" customHeight="1" x14ac:dyDescent="0.25">
      <c r="A130" s="59" t="s">
        <v>159</v>
      </c>
      <c r="B130" s="230">
        <v>2.7190702437075371</v>
      </c>
      <c r="C130" s="230">
        <v>2.9975647015604499</v>
      </c>
      <c r="D130" s="230">
        <v>2.6293400897732142</v>
      </c>
      <c r="E130" s="230">
        <v>3.952187641675958</v>
      </c>
      <c r="F130" s="230">
        <v>2.363862595008428</v>
      </c>
      <c r="G130" s="230">
        <v>2.4066855477868092</v>
      </c>
      <c r="H130" s="230">
        <v>5.677196330302281</v>
      </c>
      <c r="I130" s="230">
        <v>11.57094005438177</v>
      </c>
      <c r="J130" s="230">
        <v>13.306462794105331</v>
      </c>
      <c r="K130" s="230">
        <v>11.696821141057651</v>
      </c>
      <c r="L130" s="230">
        <v>15.583728471229531</v>
      </c>
      <c r="M130" s="230">
        <v>13.61382299319456</v>
      </c>
      <c r="N130" s="230">
        <v>17.517425388708929</v>
      </c>
      <c r="O130" s="230">
        <v>11.69651280257898</v>
      </c>
      <c r="P130" s="230">
        <v>11.747315789933319</v>
      </c>
      <c r="Q130" s="230">
        <v>11.78306958864505</v>
      </c>
      <c r="R130" s="230">
        <v>11.731587578256731</v>
      </c>
      <c r="S130" s="230">
        <v>11.603858221707929</v>
      </c>
      <c r="T130" s="230">
        <v>13.5479349807971</v>
      </c>
      <c r="U130" s="230">
        <v>17.458963224890759</v>
      </c>
      <c r="V130" s="230">
        <v>9.6920129250700988</v>
      </c>
      <c r="W130" s="230">
        <v>11.22733520829258</v>
      </c>
      <c r="X130" s="230">
        <v>14.922732377406639</v>
      </c>
      <c r="Y130" s="230">
        <v>12.85907709908145</v>
      </c>
      <c r="DA130" s="71" t="s">
        <v>907</v>
      </c>
    </row>
    <row r="131" spans="1:105" ht="12" customHeight="1" x14ac:dyDescent="0.25">
      <c r="A131" s="59" t="s">
        <v>32</v>
      </c>
      <c r="B131" s="230">
        <v>15.1424336384889</v>
      </c>
      <c r="C131" s="230">
        <v>27.37388619460744</v>
      </c>
      <c r="D131" s="230">
        <v>5.3183420239471388</v>
      </c>
      <c r="E131" s="230">
        <v>5.3296058411749838</v>
      </c>
      <c r="F131" s="230">
        <v>3.5979602192487019</v>
      </c>
      <c r="G131" s="230">
        <v>4.885208233612083</v>
      </c>
      <c r="H131" s="230">
        <v>17.343105163944891</v>
      </c>
      <c r="I131" s="230">
        <v>27.656936760837429</v>
      </c>
      <c r="J131" s="230">
        <v>23.266089216998129</v>
      </c>
      <c r="K131" s="230">
        <v>21.861708285172671</v>
      </c>
      <c r="L131" s="230">
        <v>27.807323598758579</v>
      </c>
      <c r="M131" s="230">
        <v>25.793431216670591</v>
      </c>
      <c r="N131" s="230">
        <v>21.863282741862129</v>
      </c>
      <c r="O131" s="230">
        <v>19.406578735330982</v>
      </c>
      <c r="P131" s="230">
        <v>15.59050884513251</v>
      </c>
      <c r="Q131" s="230">
        <v>13.696061953746071</v>
      </c>
      <c r="R131" s="230">
        <v>15.61870806893468</v>
      </c>
      <c r="S131" s="230">
        <v>15.48934929302283</v>
      </c>
      <c r="T131" s="230">
        <v>15.508511862753631</v>
      </c>
      <c r="U131" s="230">
        <v>9.7061636112887069</v>
      </c>
      <c r="V131" s="230">
        <v>13.580623342724021</v>
      </c>
      <c r="W131" s="230">
        <v>9.6674908632093732</v>
      </c>
      <c r="X131" s="230">
        <v>7.7611457487132132</v>
      </c>
      <c r="Y131" s="230">
        <v>5.7563532826767707</v>
      </c>
      <c r="DA131" s="71" t="s">
        <v>908</v>
      </c>
    </row>
    <row r="132" spans="1:105" ht="12" customHeight="1" x14ac:dyDescent="0.25">
      <c r="A132" s="59" t="s">
        <v>35</v>
      </c>
      <c r="B132" s="230">
        <v>4.3086092982109511E-2</v>
      </c>
      <c r="C132" s="230">
        <v>4.7499086038769747E-2</v>
      </c>
      <c r="D132" s="230">
        <v>4.1664238668246083E-2</v>
      </c>
      <c r="E132" s="230">
        <v>4.1751207834985087E-2</v>
      </c>
      <c r="F132" s="230">
        <v>3.7632369429586719E-2</v>
      </c>
      <c r="G132" s="230">
        <v>0.22988462990972841</v>
      </c>
      <c r="H132" s="230">
        <v>0.29392103207953951</v>
      </c>
      <c r="I132" s="230">
        <v>0.43006534791009088</v>
      </c>
      <c r="J132" s="230">
        <v>0.42390334930424989</v>
      </c>
      <c r="K132" s="230">
        <v>1.645609056298686</v>
      </c>
      <c r="L132" s="230">
        <v>1.9233510146094219</v>
      </c>
      <c r="M132" s="230">
        <v>2.2302634679935731</v>
      </c>
      <c r="N132" s="230">
        <v>1.9217799894817631</v>
      </c>
      <c r="O132" s="230">
        <v>1.8736672466648741</v>
      </c>
      <c r="P132" s="230">
        <v>1.8197410515689429</v>
      </c>
      <c r="Q132" s="230">
        <v>1.8859667857665801</v>
      </c>
      <c r="R132" s="230">
        <v>1.6319144656254281</v>
      </c>
      <c r="S132" s="230">
        <v>1.5668104179611091</v>
      </c>
      <c r="T132" s="230">
        <v>1.7112142737367619</v>
      </c>
      <c r="U132" s="230">
        <v>1.653607735255104</v>
      </c>
      <c r="V132" s="230">
        <v>1.7437918510060011</v>
      </c>
      <c r="W132" s="230">
        <v>1.8914572699441909</v>
      </c>
      <c r="X132" s="230">
        <v>1.5516834006679301</v>
      </c>
      <c r="Y132" s="230">
        <v>6.0313761655563722E-2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15.520396876334299</v>
      </c>
      <c r="C134" s="294">
        <v>22.936151156276999</v>
      </c>
      <c r="D134" s="294">
        <v>11.29917571218602</v>
      </c>
      <c r="E134" s="294">
        <v>12.70167058706267</v>
      </c>
      <c r="F134" s="294">
        <v>8.9635095707919241</v>
      </c>
      <c r="G134" s="294">
        <v>9.2563531533603882</v>
      </c>
      <c r="H134" s="294">
        <v>22.695133096142388</v>
      </c>
      <c r="I134" s="294">
        <v>35.305989333799708</v>
      </c>
      <c r="J134" s="294">
        <v>33.889691909942897</v>
      </c>
      <c r="K134" s="294">
        <v>27.295177718944171</v>
      </c>
      <c r="L134" s="294">
        <v>33.747292859612763</v>
      </c>
      <c r="M134" s="294">
        <v>32.809274627674291</v>
      </c>
      <c r="N134" s="294">
        <v>32.443998678625192</v>
      </c>
      <c r="O134" s="294">
        <v>28.072196807584248</v>
      </c>
      <c r="P134" s="294">
        <v>25.029071526338381</v>
      </c>
      <c r="Q134" s="294">
        <v>30.815222897698249</v>
      </c>
      <c r="R134" s="294">
        <v>31.87960762111102</v>
      </c>
      <c r="S134" s="294">
        <v>30.50287257130255</v>
      </c>
      <c r="T134" s="294">
        <v>34.460662984839367</v>
      </c>
      <c r="U134" s="294">
        <v>23.870578656377859</v>
      </c>
      <c r="V134" s="294">
        <v>22.794412013028779</v>
      </c>
      <c r="W134" s="294">
        <v>21.49284333884119</v>
      </c>
      <c r="X134" s="294">
        <v>22.198108875517949</v>
      </c>
      <c r="Y134" s="294">
        <v>19.3547395481122</v>
      </c>
      <c r="DA134" s="70" t="s">
        <v>911</v>
      </c>
    </row>
    <row r="135" spans="1:105" ht="12" customHeight="1" x14ac:dyDescent="0.25">
      <c r="A135" s="60" t="s">
        <v>615</v>
      </c>
      <c r="B135" s="262">
        <v>15.520396876334299</v>
      </c>
      <c r="C135" s="262">
        <v>22.936151156276999</v>
      </c>
      <c r="D135" s="262">
        <v>11.29917571218602</v>
      </c>
      <c r="E135" s="262">
        <v>12.70167058706267</v>
      </c>
      <c r="F135" s="262">
        <v>8.9635095707919241</v>
      </c>
      <c r="G135" s="262">
        <v>9.2563531533603882</v>
      </c>
      <c r="H135" s="262">
        <v>22.695133096142388</v>
      </c>
      <c r="I135" s="262">
        <v>35.305989333799708</v>
      </c>
      <c r="J135" s="262">
        <v>33.889691909942897</v>
      </c>
      <c r="K135" s="262">
        <v>27.295177718944171</v>
      </c>
      <c r="L135" s="262">
        <v>33.747292859612763</v>
      </c>
      <c r="M135" s="262">
        <v>32.809274627674291</v>
      </c>
      <c r="N135" s="262">
        <v>32.443998678625192</v>
      </c>
      <c r="O135" s="262">
        <v>28.072196807584248</v>
      </c>
      <c r="P135" s="262">
        <v>25.029071526338381</v>
      </c>
      <c r="Q135" s="262">
        <v>30.815222897698249</v>
      </c>
      <c r="R135" s="262">
        <v>31.87960762111102</v>
      </c>
      <c r="S135" s="262">
        <v>30.50287257130255</v>
      </c>
      <c r="T135" s="262">
        <v>34.460662984839367</v>
      </c>
      <c r="U135" s="262">
        <v>23.870578656377859</v>
      </c>
      <c r="V135" s="262">
        <v>22.794412013028779</v>
      </c>
      <c r="W135" s="262">
        <v>21.49284333884119</v>
      </c>
      <c r="X135" s="262">
        <v>22.198108875517949</v>
      </c>
      <c r="Y135" s="262">
        <v>19.3547395481122</v>
      </c>
      <c r="DA135" s="72" t="s">
        <v>912</v>
      </c>
    </row>
    <row r="136" spans="1:105" ht="12" customHeight="1" x14ac:dyDescent="0.25">
      <c r="A136" s="59" t="s">
        <v>31</v>
      </c>
      <c r="B136" s="297">
        <v>5.9796239496373849</v>
      </c>
      <c r="C136" s="297">
        <v>6.6329270075904612</v>
      </c>
      <c r="D136" s="297">
        <v>7.0510355079414513</v>
      </c>
      <c r="E136" s="297">
        <v>7.7299998101943501</v>
      </c>
      <c r="F136" s="297">
        <v>5.7786694933341973</v>
      </c>
      <c r="G136" s="297">
        <v>5.2770713558370916</v>
      </c>
      <c r="H136" s="297">
        <v>10.37431224706082</v>
      </c>
      <c r="I136" s="297">
        <v>14.205618994701361</v>
      </c>
      <c r="J136" s="297">
        <v>14.086306985746459</v>
      </c>
      <c r="K136" s="297">
        <v>8.5984736518795817</v>
      </c>
      <c r="L136" s="297">
        <v>9.5841500508039132</v>
      </c>
      <c r="M136" s="297">
        <v>10.553021778113569</v>
      </c>
      <c r="N136" s="297">
        <v>10.49788156271905</v>
      </c>
      <c r="O136" s="297">
        <v>10.47739833930699</v>
      </c>
      <c r="P136" s="297">
        <v>9.5300874786343392</v>
      </c>
      <c r="Q136" s="297">
        <v>16.271345983079911</v>
      </c>
      <c r="R136" s="297">
        <v>16.349471276273452</v>
      </c>
      <c r="S136" s="297">
        <v>15.20402050207651</v>
      </c>
      <c r="T136" s="297">
        <v>18.055612950967951</v>
      </c>
      <c r="U136" s="297">
        <v>8.5449124616880603</v>
      </c>
      <c r="V136" s="297">
        <v>9.4885868892567125</v>
      </c>
      <c r="W136" s="297">
        <v>9.4210471155787019</v>
      </c>
      <c r="X136" s="297">
        <v>9.4140441771537233</v>
      </c>
      <c r="Y136" s="297">
        <v>9.4041461460716249</v>
      </c>
      <c r="DA136" s="71" t="s">
        <v>913</v>
      </c>
    </row>
    <row r="137" spans="1:105" ht="12" customHeight="1" x14ac:dyDescent="0.25">
      <c r="A137" s="59" t="s">
        <v>159</v>
      </c>
      <c r="B137" s="297">
        <v>1.4489039851186749</v>
      </c>
      <c r="C137" s="297">
        <v>1.6065633185339001</v>
      </c>
      <c r="D137" s="297">
        <v>1.39808750970699</v>
      </c>
      <c r="E137" s="297">
        <v>2.107457673522978</v>
      </c>
      <c r="F137" s="297">
        <v>1.2548680004572881</v>
      </c>
      <c r="G137" s="297">
        <v>1.273220170680921</v>
      </c>
      <c r="H137" s="297">
        <v>3.0002166631004701</v>
      </c>
      <c r="I137" s="297">
        <v>6.1564243377699492</v>
      </c>
      <c r="J137" s="297">
        <v>7.1226554577757897</v>
      </c>
      <c r="K137" s="297">
        <v>6.212110644555934</v>
      </c>
      <c r="L137" s="297">
        <v>8.3097609349732391</v>
      </c>
      <c r="M137" s="297">
        <v>7.2769152361554426</v>
      </c>
      <c r="N137" s="297">
        <v>9.3079009679105482</v>
      </c>
      <c r="O137" s="297">
        <v>6.2406917213242243</v>
      </c>
      <c r="P137" s="297">
        <v>6.2443985203804644</v>
      </c>
      <c r="Q137" s="297">
        <v>6.2624117669367569</v>
      </c>
      <c r="R137" s="297">
        <v>6.2863789173607003</v>
      </c>
      <c r="S137" s="297">
        <v>6.1941939737477334</v>
      </c>
      <c r="T137" s="297">
        <v>7.2236414190981399</v>
      </c>
      <c r="U137" s="297">
        <v>9.2845937363002431</v>
      </c>
      <c r="V137" s="297">
        <v>5.1550216707958523</v>
      </c>
      <c r="W137" s="297">
        <v>5.9480565888621406</v>
      </c>
      <c r="X137" s="297">
        <v>7.8716218717803486</v>
      </c>
      <c r="Y137" s="297">
        <v>6.8514243264344472</v>
      </c>
      <c r="DA137" s="71" t="s">
        <v>914</v>
      </c>
    </row>
    <row r="138" spans="1:105" ht="12" customHeight="1" x14ac:dyDescent="0.25">
      <c r="A138" s="59" t="s">
        <v>32</v>
      </c>
      <c r="B138" s="297">
        <v>8.0689097657461968</v>
      </c>
      <c r="C138" s="297">
        <v>14.671203401576021</v>
      </c>
      <c r="D138" s="297">
        <v>2.8278987510784961</v>
      </c>
      <c r="E138" s="297">
        <v>2.8419497617967648</v>
      </c>
      <c r="F138" s="297">
        <v>1.909994749943319</v>
      </c>
      <c r="G138" s="297">
        <v>2.5844446802496872</v>
      </c>
      <c r="H138" s="297">
        <v>9.1652763222301274</v>
      </c>
      <c r="I138" s="297">
        <v>14.715125805020969</v>
      </c>
      <c r="J138" s="297">
        <v>12.45382337190026</v>
      </c>
      <c r="K138" s="297">
        <v>11.61062045052506</v>
      </c>
      <c r="L138" s="297">
        <v>14.82778731506558</v>
      </c>
      <c r="M138" s="297">
        <v>13.787208244674961</v>
      </c>
      <c r="N138" s="297">
        <v>11.61707648692769</v>
      </c>
      <c r="O138" s="297">
        <v>10.3544088137195</v>
      </c>
      <c r="P138" s="297">
        <v>8.287284695960027</v>
      </c>
      <c r="Q138" s="297">
        <v>7.2791201727679109</v>
      </c>
      <c r="R138" s="297">
        <v>8.3692949880831335</v>
      </c>
      <c r="S138" s="297">
        <v>8.2682873415868112</v>
      </c>
      <c r="T138" s="297">
        <v>8.2690040068210298</v>
      </c>
      <c r="U138" s="297">
        <v>5.1616917172033467</v>
      </c>
      <c r="V138" s="297">
        <v>7.2233093554352648</v>
      </c>
      <c r="W138" s="297">
        <v>5.1216768413759617</v>
      </c>
      <c r="X138" s="297">
        <v>4.0939422540433643</v>
      </c>
      <c r="Y138" s="297">
        <v>3.067033396611305</v>
      </c>
      <c r="DA138" s="71" t="s">
        <v>915</v>
      </c>
    </row>
    <row r="139" spans="1:105" ht="12" customHeight="1" x14ac:dyDescent="0.25">
      <c r="A139" s="59" t="s">
        <v>35</v>
      </c>
      <c r="B139" s="297">
        <v>2.2959175832048481E-2</v>
      </c>
      <c r="C139" s="297">
        <v>2.5457428576620259E-2</v>
      </c>
      <c r="D139" s="297">
        <v>2.2153943459079159E-2</v>
      </c>
      <c r="E139" s="297">
        <v>2.2263341548575771E-2</v>
      </c>
      <c r="F139" s="297">
        <v>1.9977327057119881E-2</v>
      </c>
      <c r="G139" s="297">
        <v>0.121616946592689</v>
      </c>
      <c r="H139" s="297">
        <v>0.1553278637509739</v>
      </c>
      <c r="I139" s="297">
        <v>0.22882019630743389</v>
      </c>
      <c r="J139" s="297">
        <v>0.22690609452039279</v>
      </c>
      <c r="K139" s="297">
        <v>0.87397297198359614</v>
      </c>
      <c r="L139" s="297">
        <v>1.025594558770025</v>
      </c>
      <c r="M139" s="297">
        <v>1.1921293687303161</v>
      </c>
      <c r="N139" s="297">
        <v>1.021139661067898</v>
      </c>
      <c r="O139" s="297">
        <v>0.99969793323353873</v>
      </c>
      <c r="P139" s="297">
        <v>0.96730083136355305</v>
      </c>
      <c r="Q139" s="297">
        <v>1.0023449749136759</v>
      </c>
      <c r="R139" s="297">
        <v>0.8744624393937368</v>
      </c>
      <c r="S139" s="297">
        <v>0.8363707538914934</v>
      </c>
      <c r="T139" s="297">
        <v>0.91240460795225498</v>
      </c>
      <c r="U139" s="297">
        <v>0.87938074118620679</v>
      </c>
      <c r="V139" s="297">
        <v>0.92749409754095358</v>
      </c>
      <c r="W139" s="297">
        <v>1.0020627930243911</v>
      </c>
      <c r="X139" s="297">
        <v>0.81850057254051301</v>
      </c>
      <c r="Y139" s="297">
        <v>3.2135678994818111E-2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33.407100446282854</v>
      </c>
      <c r="C141" s="261">
        <f t="shared" si="4"/>
        <v>32.563216889229814</v>
      </c>
      <c r="D141" s="261">
        <f t="shared" si="4"/>
        <v>29.906503715174061</v>
      </c>
      <c r="E141" s="261">
        <f t="shared" si="4"/>
        <v>34.55239519198421</v>
      </c>
      <c r="F141" s="261">
        <f t="shared" si="4"/>
        <v>35.218965411820982</v>
      </c>
      <c r="G141" s="261">
        <f t="shared" si="4"/>
        <v>31.787945125429605</v>
      </c>
      <c r="H141" s="261">
        <f t="shared" si="4"/>
        <v>37.862284428743706</v>
      </c>
      <c r="I141" s="261">
        <f t="shared" si="4"/>
        <v>5.6338112835349419</v>
      </c>
      <c r="J141" s="261">
        <f t="shared" si="4"/>
        <v>7.2106172960930364</v>
      </c>
      <c r="K141" s="261">
        <f t="shared" si="4"/>
        <v>4.4606040715985786</v>
      </c>
      <c r="L141" s="261">
        <f t="shared" si="4"/>
        <v>5.2599722864521699</v>
      </c>
      <c r="M141" s="261">
        <f t="shared" si="4"/>
        <v>5.3530888047186576</v>
      </c>
      <c r="N141" s="261">
        <f t="shared" si="4"/>
        <v>5.4796027682102046</v>
      </c>
      <c r="O141" s="261">
        <f t="shared" si="4"/>
        <v>8.3915856371391477</v>
      </c>
      <c r="P141" s="261">
        <f t="shared" si="4"/>
        <v>10.172536862798546</v>
      </c>
      <c r="Q141" s="261">
        <f t="shared" si="4"/>
        <v>14.176421138516796</v>
      </c>
      <c r="R141" s="261">
        <f t="shared" si="4"/>
        <v>13.785517632957188</v>
      </c>
      <c r="S141" s="261">
        <f t="shared" si="4"/>
        <v>8.9651625899041072</v>
      </c>
      <c r="T141" s="261">
        <f t="shared" si="4"/>
        <v>18.567767741705101</v>
      </c>
      <c r="U141" s="261">
        <f t="shared" si="4"/>
        <v>19.62035150800055</v>
      </c>
      <c r="V141" s="261">
        <f t="shared" si="4"/>
        <v>20.511944007900492</v>
      </c>
      <c r="W141" s="261">
        <f t="shared" si="4"/>
        <v>11.894000018303325</v>
      </c>
      <c r="X141" s="261">
        <f t="shared" si="4"/>
        <v>14.256293922723861</v>
      </c>
      <c r="Y141" s="261">
        <f t="shared" si="4"/>
        <v>11.13973137755387</v>
      </c>
      <c r="DA141" s="70"/>
    </row>
    <row r="142" spans="1:105" ht="12" customHeight="1" x14ac:dyDescent="0.25">
      <c r="A142" s="60" t="s">
        <v>624</v>
      </c>
      <c r="B142" s="262">
        <v>0.35580589748575281</v>
      </c>
      <c r="C142" s="262">
        <v>0.4145698075034856</v>
      </c>
      <c r="D142" s="262">
        <v>0.39079418039334218</v>
      </c>
      <c r="E142" s="262">
        <v>0.45369818978058091</v>
      </c>
      <c r="F142" s="262">
        <v>0.32262172820887802</v>
      </c>
      <c r="G142" s="262">
        <v>0.30697126863727531</v>
      </c>
      <c r="H142" s="262">
        <v>0.6440099186198931</v>
      </c>
      <c r="I142" s="262">
        <v>0.9957671310890257</v>
      </c>
      <c r="J142" s="262">
        <v>1.0290986383673619</v>
      </c>
      <c r="K142" s="262">
        <v>0.75651753552338752</v>
      </c>
      <c r="L142" s="262">
        <v>0.91883166209390388</v>
      </c>
      <c r="M142" s="262">
        <v>0.92291187052569135</v>
      </c>
      <c r="N142" s="262">
        <v>0.99701702357302469</v>
      </c>
      <c r="O142" s="262">
        <v>0.84257587643055021</v>
      </c>
      <c r="P142" s="262">
        <v>0.78845238261330164</v>
      </c>
      <c r="Q142" s="262">
        <v>1.1022720962246451</v>
      </c>
      <c r="R142" s="262">
        <v>1.1067815926692079</v>
      </c>
      <c r="S142" s="262">
        <v>1.0459331834218339</v>
      </c>
      <c r="T142" s="262">
        <v>1.2301989740707919</v>
      </c>
      <c r="U142" s="262">
        <v>0.86682024744551067</v>
      </c>
      <c r="V142" s="262">
        <v>0.72880120514302171</v>
      </c>
      <c r="W142" s="262">
        <v>0.75869734358191498</v>
      </c>
      <c r="X142" s="262">
        <v>0.83498639663380225</v>
      </c>
      <c r="Y142" s="262">
        <v>0.74745452353766051</v>
      </c>
      <c r="DA142" s="72" t="s">
        <v>918</v>
      </c>
    </row>
    <row r="143" spans="1:105" ht="12" customHeight="1" x14ac:dyDescent="0.25">
      <c r="A143" s="59" t="s">
        <v>31</v>
      </c>
      <c r="B143" s="230">
        <v>0.28552494749737439</v>
      </c>
      <c r="C143" s="230">
        <v>0.33270764127424712</v>
      </c>
      <c r="D143" s="230">
        <v>0.32527606580461549</v>
      </c>
      <c r="E143" s="230">
        <v>0.35569839988799368</v>
      </c>
      <c r="F143" s="230">
        <v>0.26431139453721381</v>
      </c>
      <c r="G143" s="230">
        <v>0.2427954902737858</v>
      </c>
      <c r="H143" s="230">
        <v>0.49380862618215943</v>
      </c>
      <c r="I143" s="230">
        <v>0.68697888517046179</v>
      </c>
      <c r="J143" s="230">
        <v>0.67625901478774519</v>
      </c>
      <c r="K143" s="230">
        <v>0.41473252863058779</v>
      </c>
      <c r="L143" s="230">
        <v>0.46545722350950069</v>
      </c>
      <c r="M143" s="230">
        <v>0.51201109663047373</v>
      </c>
      <c r="N143" s="230">
        <v>0.50254985029217136</v>
      </c>
      <c r="O143" s="230">
        <v>0.49825650309793212</v>
      </c>
      <c r="P143" s="230">
        <v>0.44881829252586553</v>
      </c>
      <c r="Q143" s="230">
        <v>0.76203995431104388</v>
      </c>
      <c r="R143" s="230">
        <v>0.76967474405392089</v>
      </c>
      <c r="S143" s="230">
        <v>0.71520963401173476</v>
      </c>
      <c r="T143" s="230">
        <v>0.84805611386211743</v>
      </c>
      <c r="U143" s="230">
        <v>0.39590292883385653</v>
      </c>
      <c r="V143" s="230">
        <v>0.44411071663073293</v>
      </c>
      <c r="W143" s="230">
        <v>0.43660440576768389</v>
      </c>
      <c r="X143" s="230">
        <v>0.43418727796666562</v>
      </c>
      <c r="Y143" s="230">
        <v>0.431563015166673</v>
      </c>
      <c r="DA143" s="71" t="s">
        <v>919</v>
      </c>
    </row>
    <row r="144" spans="1:105" ht="12" customHeight="1" x14ac:dyDescent="0.25">
      <c r="A144" s="59" t="s">
        <v>159</v>
      </c>
      <c r="B144" s="230">
        <v>6.9184657390509219E-2</v>
      </c>
      <c r="C144" s="230">
        <v>8.0585221525197231E-2</v>
      </c>
      <c r="D144" s="230">
        <v>6.4496116108884921E-2</v>
      </c>
      <c r="E144" s="230">
        <v>9.6975335150098763E-2</v>
      </c>
      <c r="F144" s="230">
        <v>5.7396587838011007E-2</v>
      </c>
      <c r="G144" s="230">
        <v>5.8580241713997103E-2</v>
      </c>
      <c r="H144" s="230">
        <v>0.14280781543607421</v>
      </c>
      <c r="I144" s="230">
        <v>0.2977225793381495</v>
      </c>
      <c r="J144" s="230">
        <v>0.34194625798102801</v>
      </c>
      <c r="K144" s="230">
        <v>0.2996304297782541</v>
      </c>
      <c r="L144" s="230">
        <v>0.40356612034636552</v>
      </c>
      <c r="M144" s="230">
        <v>0.3530610879509597</v>
      </c>
      <c r="N144" s="230">
        <v>0.44558363608993129</v>
      </c>
      <c r="O144" s="230">
        <v>0.29677837314954031</v>
      </c>
      <c r="P144" s="230">
        <v>0.29407917692795549</v>
      </c>
      <c r="Q144" s="230">
        <v>0.29328907281031991</v>
      </c>
      <c r="R144" s="230">
        <v>0.29594027858669691</v>
      </c>
      <c r="S144" s="230">
        <v>0.2913799809962605</v>
      </c>
      <c r="T144" s="230">
        <v>0.33928802563777738</v>
      </c>
      <c r="U144" s="230">
        <v>0.43017384551504051</v>
      </c>
      <c r="V144" s="230">
        <v>0.24127938071118249</v>
      </c>
      <c r="W144" s="230">
        <v>0.27565382919679737</v>
      </c>
      <c r="X144" s="230">
        <v>0.36304886713677148</v>
      </c>
      <c r="Y144" s="230">
        <v>0.31441677900098242</v>
      </c>
      <c r="DA144" s="71" t="s">
        <v>920</v>
      </c>
    </row>
    <row r="145" spans="1:105" ht="12" customHeight="1" x14ac:dyDescent="0.25">
      <c r="A145" s="59" t="s">
        <v>35</v>
      </c>
      <c r="B145" s="230">
        <v>1.096292597869162E-3</v>
      </c>
      <c r="C145" s="230">
        <v>1.276944704041269E-3</v>
      </c>
      <c r="D145" s="230">
        <v>1.021998479841864E-3</v>
      </c>
      <c r="E145" s="230">
        <v>1.0244547424884331E-3</v>
      </c>
      <c r="F145" s="230">
        <v>9.1374583365326837E-4</v>
      </c>
      <c r="G145" s="230">
        <v>5.5955366494923548E-3</v>
      </c>
      <c r="H145" s="230">
        <v>7.3934770016594493E-3</v>
      </c>
      <c r="I145" s="230">
        <v>1.106566658041442E-2</v>
      </c>
      <c r="J145" s="230">
        <v>1.0893365598589101E-2</v>
      </c>
      <c r="K145" s="230">
        <v>4.2154577114545663E-2</v>
      </c>
      <c r="L145" s="230">
        <v>4.9808318238037802E-2</v>
      </c>
      <c r="M145" s="230">
        <v>5.7839685944257951E-2</v>
      </c>
      <c r="N145" s="230">
        <v>4.8883537190921977E-2</v>
      </c>
      <c r="O145" s="230">
        <v>4.7541000183077838E-2</v>
      </c>
      <c r="P145" s="230">
        <v>4.5554913159480508E-2</v>
      </c>
      <c r="Q145" s="230">
        <v>4.6943069103281533E-2</v>
      </c>
      <c r="R145" s="230">
        <v>4.1166570028590629E-2</v>
      </c>
      <c r="S145" s="230">
        <v>3.9343568413838723E-2</v>
      </c>
      <c r="T145" s="230">
        <v>4.2854834570897067E-2</v>
      </c>
      <c r="U145" s="230">
        <v>4.0743473096613698E-2</v>
      </c>
      <c r="V145" s="230">
        <v>4.3411107801106387E-2</v>
      </c>
      <c r="W145" s="230">
        <v>4.6439108617433701E-2</v>
      </c>
      <c r="X145" s="230">
        <v>3.7750251530365181E-2</v>
      </c>
      <c r="Y145" s="230">
        <v>1.474729370005092E-3</v>
      </c>
      <c r="DA145" s="71" t="s">
        <v>921</v>
      </c>
    </row>
    <row r="146" spans="1:105" ht="12" customHeight="1" x14ac:dyDescent="0.25">
      <c r="A146" s="60" t="s">
        <v>629</v>
      </c>
      <c r="B146" s="262">
        <v>33.051294548797102</v>
      </c>
      <c r="C146" s="262">
        <v>32.148647081726331</v>
      </c>
      <c r="D146" s="262">
        <v>29.515709534780719</v>
      </c>
      <c r="E146" s="262">
        <v>34.098697002203629</v>
      </c>
      <c r="F146" s="262">
        <v>34.896343683612102</v>
      </c>
      <c r="G146" s="262">
        <v>31.480973856792328</v>
      </c>
      <c r="H146" s="262">
        <v>37.218274510123813</v>
      </c>
      <c r="I146" s="262">
        <v>4.6380441524459162</v>
      </c>
      <c r="J146" s="262">
        <v>6.1815186577256744</v>
      </c>
      <c r="K146" s="262">
        <v>3.7040865360751911</v>
      </c>
      <c r="L146" s="262">
        <v>4.3411406243582658</v>
      </c>
      <c r="M146" s="262">
        <v>4.430176934192966</v>
      </c>
      <c r="N146" s="262">
        <v>4.4825857446371797</v>
      </c>
      <c r="O146" s="262">
        <v>7.5490097607085982</v>
      </c>
      <c r="P146" s="262">
        <v>9.3840844801852441</v>
      </c>
      <c r="Q146" s="262">
        <v>13.07414904229215</v>
      </c>
      <c r="R146" s="262">
        <v>12.67873604028798</v>
      </c>
      <c r="S146" s="262">
        <v>7.9192294064822732</v>
      </c>
      <c r="T146" s="262">
        <v>17.337568767634309</v>
      </c>
      <c r="U146" s="262">
        <v>18.753531260555039</v>
      </c>
      <c r="V146" s="262">
        <v>19.783142802757471</v>
      </c>
      <c r="W146" s="262">
        <v>11.135302674721411</v>
      </c>
      <c r="X146" s="262">
        <v>13.421307526090059</v>
      </c>
      <c r="Y146" s="262">
        <v>10.39227685401621</v>
      </c>
      <c r="DA146" s="72" t="s">
        <v>922</v>
      </c>
    </row>
    <row r="147" spans="1:105" ht="12" customHeight="1" x14ac:dyDescent="0.25">
      <c r="A147" s="64" t="s">
        <v>28</v>
      </c>
      <c r="B147" s="229">
        <v>12.615101786488291</v>
      </c>
      <c r="C147" s="229">
        <v>10.401288908665389</v>
      </c>
      <c r="D147" s="229">
        <v>12.37140394896034</v>
      </c>
      <c r="E147" s="229">
        <v>15.046846835595369</v>
      </c>
      <c r="F147" s="229">
        <v>17.22006315323538</v>
      </c>
      <c r="G147" s="229">
        <v>13.850874821015321</v>
      </c>
      <c r="H147" s="229">
        <v>10.606593470897311</v>
      </c>
      <c r="I147" s="229">
        <v>1.3329054522121979</v>
      </c>
      <c r="J147" s="229">
        <v>1.9528316454070069</v>
      </c>
      <c r="K147" s="229">
        <v>1.067371049983121</v>
      </c>
      <c r="L147" s="229">
        <v>1.2923544793120301</v>
      </c>
      <c r="M147" s="229">
        <v>1.3423208793265999</v>
      </c>
      <c r="N147" s="229">
        <v>1.2518092641092839</v>
      </c>
      <c r="O147" s="229">
        <v>1.632204912333945</v>
      </c>
      <c r="P147" s="229">
        <v>1.3534527514139369</v>
      </c>
      <c r="Q147" s="229">
        <v>1.189351117679454</v>
      </c>
      <c r="R147" s="229">
        <v>1.441754996852491</v>
      </c>
      <c r="S147" s="229">
        <v>1.667801216763201</v>
      </c>
      <c r="T147" s="229">
        <v>1.618838496474893</v>
      </c>
      <c r="U147" s="229">
        <v>1.496673692607065</v>
      </c>
      <c r="V147" s="229">
        <v>1.5160779350024709</v>
      </c>
      <c r="W147" s="229">
        <v>1.44043656004137</v>
      </c>
      <c r="X147" s="229">
        <v>1.178434379578045</v>
      </c>
      <c r="Y147" s="229">
        <v>1.8162711421016551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7.8735581734537483</v>
      </c>
      <c r="C149" s="229">
        <v>6.2891388527652854</v>
      </c>
      <c r="D149" s="229">
        <v>10.698577535549379</v>
      </c>
      <c r="E149" s="229">
        <v>11.59460065999005</v>
      </c>
      <c r="F149" s="229">
        <v>11.395690744767141</v>
      </c>
      <c r="G149" s="229">
        <v>10.050965977729019</v>
      </c>
      <c r="H149" s="229">
        <v>12.16462963008796</v>
      </c>
      <c r="I149" s="229">
        <v>1.3298463514578309</v>
      </c>
      <c r="J149" s="229">
        <v>1.7576608120383499</v>
      </c>
      <c r="K149" s="229">
        <v>0.83061297010461488</v>
      </c>
      <c r="L149" s="229">
        <v>0.86584793655861958</v>
      </c>
      <c r="M149" s="229">
        <v>0.99320123850584885</v>
      </c>
      <c r="N149" s="229">
        <v>1.045380046527524</v>
      </c>
      <c r="O149" s="229">
        <v>1.214824559233195</v>
      </c>
      <c r="P149" s="229">
        <v>1.0303031491400501</v>
      </c>
      <c r="Q149" s="229">
        <v>1.5407141393029049</v>
      </c>
      <c r="R149" s="229">
        <v>1.52853553787317</v>
      </c>
      <c r="S149" s="229">
        <v>1.7946105480438479</v>
      </c>
      <c r="T149" s="229">
        <v>2.0323043829914709</v>
      </c>
      <c r="U149" s="229">
        <v>1.0019526169597861</v>
      </c>
      <c r="V149" s="229">
        <v>1.1172481411568389</v>
      </c>
      <c r="W149" s="229">
        <v>1.209800603522758</v>
      </c>
      <c r="X149" s="229">
        <v>1.161032755793648</v>
      </c>
      <c r="Y149" s="229">
        <v>1.342261839175815</v>
      </c>
      <c r="DA149" s="73" t="s">
        <v>925</v>
      </c>
    </row>
    <row r="150" spans="1:105" ht="12" customHeight="1" x14ac:dyDescent="0.25">
      <c r="A150" s="64" t="s">
        <v>159</v>
      </c>
      <c r="B150" s="229">
        <v>1.9078172658788419</v>
      </c>
      <c r="C150" s="229">
        <v>1.523294282366831</v>
      </c>
      <c r="D150" s="229">
        <v>2.1213263792583348</v>
      </c>
      <c r="E150" s="229">
        <v>3.1610777144011681</v>
      </c>
      <c r="F150" s="229">
        <v>2.474633248226255</v>
      </c>
      <c r="G150" s="229">
        <v>2.4250368726807361</v>
      </c>
      <c r="H150" s="229">
        <v>3.517970507102826</v>
      </c>
      <c r="I150" s="229">
        <v>0.57632817314495899</v>
      </c>
      <c r="J150" s="229">
        <v>0.88875049993241162</v>
      </c>
      <c r="K150" s="229">
        <v>0.6000901883283879</v>
      </c>
      <c r="L150" s="229">
        <v>0.75071752014551285</v>
      </c>
      <c r="M150" s="229">
        <v>0.68486935562295592</v>
      </c>
      <c r="N150" s="229">
        <v>0.926881665484106</v>
      </c>
      <c r="O150" s="229">
        <v>0.72359046818195227</v>
      </c>
      <c r="P150" s="229">
        <v>0.67508545692336042</v>
      </c>
      <c r="Q150" s="229">
        <v>0.59298022213341361</v>
      </c>
      <c r="R150" s="229">
        <v>0.58772258853820725</v>
      </c>
      <c r="S150" s="229">
        <v>0.73113331045555452</v>
      </c>
      <c r="T150" s="229">
        <v>0.81307891108758312</v>
      </c>
      <c r="U150" s="229">
        <v>1.088685581415155</v>
      </c>
      <c r="V150" s="229">
        <v>0.60698589226609834</v>
      </c>
      <c r="W150" s="229">
        <v>0.76381769061462912</v>
      </c>
      <c r="X150" s="229">
        <v>0.97080602792772108</v>
      </c>
      <c r="Y150" s="229">
        <v>0.97790966606951535</v>
      </c>
      <c r="DA150" s="73" t="s">
        <v>926</v>
      </c>
    </row>
    <row r="151" spans="1:105" ht="12" customHeight="1" x14ac:dyDescent="0.25">
      <c r="A151" s="64" t="s">
        <v>32</v>
      </c>
      <c r="B151" s="229">
        <v>10.62458625693416</v>
      </c>
      <c r="C151" s="229">
        <v>13.91078708149278</v>
      </c>
      <c r="D151" s="229">
        <v>4.2907873626535373</v>
      </c>
      <c r="E151" s="229">
        <v>4.2627779292220778</v>
      </c>
      <c r="F151" s="229">
        <v>3.7665607142941901</v>
      </c>
      <c r="G151" s="229">
        <v>4.9224586519527547</v>
      </c>
      <c r="H151" s="229">
        <v>10.746947774676</v>
      </c>
      <c r="I151" s="229">
        <v>1.377543377050253</v>
      </c>
      <c r="J151" s="229">
        <v>1.553962818145727</v>
      </c>
      <c r="K151" s="229">
        <v>1.121586496349837</v>
      </c>
      <c r="L151" s="229">
        <v>1.33956678290974</v>
      </c>
      <c r="M151" s="229">
        <v>1.297587799216787</v>
      </c>
      <c r="N151" s="229">
        <v>1.1568295837463041</v>
      </c>
      <c r="O151" s="229">
        <v>1.200564273294501</v>
      </c>
      <c r="P151" s="229">
        <v>0.89594303716625612</v>
      </c>
      <c r="Q151" s="229">
        <v>0.68925111564407293</v>
      </c>
      <c r="R151" s="229">
        <v>0.78245740183622314</v>
      </c>
      <c r="S151" s="229">
        <v>0.97594946517222547</v>
      </c>
      <c r="T151" s="229">
        <v>0.93074287379069554</v>
      </c>
      <c r="U151" s="229">
        <v>0.60524558293366726</v>
      </c>
      <c r="V151" s="229">
        <v>0.85051958152991458</v>
      </c>
      <c r="W151" s="229">
        <v>0.65769841268483664</v>
      </c>
      <c r="X151" s="229">
        <v>0.50490532738387095</v>
      </c>
      <c r="Y151" s="229">
        <v>0.43776030527437337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2.66191341358582</v>
      </c>
      <c r="P152" s="229">
        <v>5.3247246453944257</v>
      </c>
      <c r="Q152" s="229">
        <v>7.984795021810795</v>
      </c>
      <c r="R152" s="229">
        <v>7.9759209453702589</v>
      </c>
      <c r="S152" s="229">
        <v>2.6510136247281459</v>
      </c>
      <c r="T152" s="229">
        <v>5.8424289204796196</v>
      </c>
      <c r="U152" s="229">
        <v>8.5762636706163775</v>
      </c>
      <c r="V152" s="229">
        <v>8.8666095840975689</v>
      </c>
      <c r="W152" s="229">
        <v>5.9581495402760316</v>
      </c>
      <c r="X152" s="229">
        <v>8.6673926463546582</v>
      </c>
      <c r="Y152" s="229">
        <v>5.8134871483902977</v>
      </c>
      <c r="DA152" s="73" t="s">
        <v>928</v>
      </c>
    </row>
    <row r="153" spans="1:105" ht="12" customHeight="1" x14ac:dyDescent="0.25">
      <c r="A153" s="64" t="s">
        <v>35</v>
      </c>
      <c r="B153" s="229">
        <v>3.0231066042062601E-2</v>
      </c>
      <c r="C153" s="229">
        <v>2.413795643605024E-2</v>
      </c>
      <c r="D153" s="229">
        <v>3.3614308359132372E-2</v>
      </c>
      <c r="E153" s="229">
        <v>3.3393862994960458E-2</v>
      </c>
      <c r="F153" s="229">
        <v>3.939582308914049E-2</v>
      </c>
      <c r="G153" s="229">
        <v>0.23163753341449789</v>
      </c>
      <c r="H153" s="229">
        <v>0.18213312735971349</v>
      </c>
      <c r="I153" s="229">
        <v>2.142079858067478E-2</v>
      </c>
      <c r="J153" s="229">
        <v>2.8312882202178539E-2</v>
      </c>
      <c r="K153" s="229">
        <v>8.4425831309230939E-2</v>
      </c>
      <c r="L153" s="229">
        <v>9.2653905432364236E-2</v>
      </c>
      <c r="M153" s="229">
        <v>0.11219766152077421</v>
      </c>
      <c r="N153" s="229">
        <v>0.10168518476996161</v>
      </c>
      <c r="O153" s="229">
        <v>0.1159121340791839</v>
      </c>
      <c r="P153" s="229">
        <v>0.1045754401472159</v>
      </c>
      <c r="Q153" s="229">
        <v>9.4910837549310179E-2</v>
      </c>
      <c r="R153" s="229">
        <v>8.1754748674249117E-2</v>
      </c>
      <c r="S153" s="229">
        <v>9.8721241319298658E-2</v>
      </c>
      <c r="T153" s="229">
        <v>0.10269847325806659</v>
      </c>
      <c r="U153" s="229">
        <v>0.1031137345041326</v>
      </c>
      <c r="V153" s="229">
        <v>0.10920920770455669</v>
      </c>
      <c r="W153" s="229">
        <v>0.12867955726109781</v>
      </c>
      <c r="X153" s="229">
        <v>0.1009455614901002</v>
      </c>
      <c r="Y153" s="229">
        <v>4.5867530045528536E-3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0.98214658817220513</v>
      </c>
      <c r="R155" s="229">
        <v>0.28058982114337772</v>
      </c>
      <c r="S155" s="229">
        <v>0</v>
      </c>
      <c r="T155" s="229">
        <v>5.9974767095519814</v>
      </c>
      <c r="U155" s="229">
        <v>5.881596381518861</v>
      </c>
      <c r="V155" s="229">
        <v>6.7164924610000236</v>
      </c>
      <c r="W155" s="229">
        <v>0.9767203103206813</v>
      </c>
      <c r="X155" s="229">
        <v>0.83779082756202305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12.815189999999999</v>
      </c>
      <c r="C158" s="279">
        <v>13.374169999999999</v>
      </c>
      <c r="D158" s="279">
        <v>13.48395</v>
      </c>
      <c r="E158" s="279">
        <v>13.235189999999999</v>
      </c>
      <c r="F158" s="279">
        <v>13.69913</v>
      </c>
      <c r="G158" s="279">
        <v>12.63354</v>
      </c>
      <c r="H158" s="279">
        <v>13.691369999999999</v>
      </c>
      <c r="I158" s="279">
        <v>14.72176</v>
      </c>
      <c r="J158" s="279">
        <v>15.34262</v>
      </c>
      <c r="K158" s="279">
        <v>15.7013</v>
      </c>
      <c r="L158" s="279">
        <v>16.83935</v>
      </c>
      <c r="M158" s="279">
        <v>20.425540000000002</v>
      </c>
      <c r="N158" s="279">
        <v>21.151620000000001</v>
      </c>
      <c r="O158" s="279">
        <v>21.901959999999999</v>
      </c>
      <c r="P158" s="279">
        <v>20.040220000000001</v>
      </c>
      <c r="Q158" s="279">
        <v>20.45167</v>
      </c>
      <c r="R158" s="279">
        <v>17.187139999999999</v>
      </c>
      <c r="S158" s="279">
        <v>20.083749999999998</v>
      </c>
      <c r="T158" s="279">
        <v>22.316500000000001</v>
      </c>
      <c r="U158" s="279">
        <v>22.759419999999999</v>
      </c>
      <c r="V158" s="279">
        <v>25.047650000000001</v>
      </c>
      <c r="W158" s="279">
        <v>18.95355</v>
      </c>
      <c r="X158" s="279">
        <v>17.428319999999999</v>
      </c>
      <c r="Y158" s="279">
        <v>21.734580000000001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</v>
      </c>
      <c r="C187" s="232">
        <f t="shared" si="28"/>
        <v>1.0000000000000002</v>
      </c>
      <c r="D187" s="232">
        <f t="shared" si="28"/>
        <v>1.0000000000000002</v>
      </c>
      <c r="E187" s="232">
        <f t="shared" si="28"/>
        <v>0.99999999999999944</v>
      </c>
      <c r="F187" s="232">
        <f t="shared" si="28"/>
        <v>1.0000000000000004</v>
      </c>
      <c r="G187" s="232">
        <f t="shared" si="28"/>
        <v>1</v>
      </c>
      <c r="H187" s="232">
        <f t="shared" si="28"/>
        <v>1</v>
      </c>
      <c r="I187" s="232">
        <f t="shared" si="28"/>
        <v>0.99999999999999989</v>
      </c>
      <c r="J187" s="232">
        <f t="shared" si="28"/>
        <v>1.0000000000000004</v>
      </c>
      <c r="K187" s="232">
        <f t="shared" si="28"/>
        <v>1</v>
      </c>
      <c r="L187" s="232">
        <f t="shared" si="28"/>
        <v>0.99999999999999978</v>
      </c>
      <c r="M187" s="232">
        <f t="shared" si="28"/>
        <v>1.0000000000000002</v>
      </c>
      <c r="N187" s="232">
        <f t="shared" si="28"/>
        <v>1.0000000000000002</v>
      </c>
      <c r="O187" s="232">
        <f t="shared" si="28"/>
        <v>1</v>
      </c>
      <c r="P187" s="232">
        <f t="shared" si="28"/>
        <v>1</v>
      </c>
      <c r="Q187" s="232">
        <f t="shared" si="28"/>
        <v>0.99999999999999967</v>
      </c>
      <c r="R187" s="232">
        <f t="shared" si="28"/>
        <v>1</v>
      </c>
      <c r="S187" s="232">
        <f t="shared" si="28"/>
        <v>1</v>
      </c>
      <c r="T187" s="232">
        <f t="shared" si="28"/>
        <v>0.99999999999999978</v>
      </c>
      <c r="U187" s="232">
        <f t="shared" si="28"/>
        <v>1</v>
      </c>
      <c r="V187" s="232">
        <f t="shared" si="28"/>
        <v>1</v>
      </c>
      <c r="W187" s="232">
        <f t="shared" si="28"/>
        <v>1.0000000000000002</v>
      </c>
      <c r="X187" s="232">
        <f t="shared" si="28"/>
        <v>1</v>
      </c>
      <c r="Y187" s="232">
        <f t="shared" si="28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1.6253112577015687E-4</v>
      </c>
      <c r="C192" s="300">
        <f t="shared" si="33"/>
        <v>1.6347932600163653E-4</v>
      </c>
      <c r="D192" s="300">
        <f t="shared" si="33"/>
        <v>1.8494116181910907E-4</v>
      </c>
      <c r="E192" s="300">
        <f t="shared" si="33"/>
        <v>2.4093189551211916E-4</v>
      </c>
      <c r="F192" s="300">
        <f t="shared" si="33"/>
        <v>1.5423495430217269E-4</v>
      </c>
      <c r="G192" s="300">
        <f t="shared" si="33"/>
        <v>1.8128966078146395E-4</v>
      </c>
      <c r="H192" s="300">
        <f t="shared" si="33"/>
        <v>2.8206820772552635E-4</v>
      </c>
      <c r="I192" s="300">
        <f t="shared" si="33"/>
        <v>7.3940014349065076E-4</v>
      </c>
      <c r="J192" s="300">
        <f t="shared" si="33"/>
        <v>8.5526443846497494E-4</v>
      </c>
      <c r="K192" s="300">
        <f t="shared" si="33"/>
        <v>1.0309423172890197E-3</v>
      </c>
      <c r="L192" s="300">
        <f t="shared" si="33"/>
        <v>1.1089705718972905E-3</v>
      </c>
      <c r="M192" s="300">
        <f t="shared" si="33"/>
        <v>1.0401438301992081E-3</v>
      </c>
      <c r="N192" s="300">
        <f t="shared" si="33"/>
        <v>1.2548649006944648E-3</v>
      </c>
      <c r="O192" s="300">
        <f t="shared" si="33"/>
        <v>9.3275602544560599E-4</v>
      </c>
      <c r="P192" s="300">
        <f t="shared" si="33"/>
        <v>9.6293510469458281E-4</v>
      </c>
      <c r="Q192" s="300">
        <f t="shared" si="33"/>
        <v>7.9383875816250212E-4</v>
      </c>
      <c r="R192" s="300">
        <f t="shared" si="33"/>
        <v>7.7241540437501094E-4</v>
      </c>
      <c r="S192" s="300">
        <f t="shared" si="33"/>
        <v>8.513735352513401E-4</v>
      </c>
      <c r="T192" s="300">
        <f t="shared" si="33"/>
        <v>7.7103267652303274E-4</v>
      </c>
      <c r="U192" s="300">
        <f t="shared" si="33"/>
        <v>1.1255065314244217E-3</v>
      </c>
      <c r="V192" s="300">
        <f t="shared" si="33"/>
        <v>6.9413671483580018E-4</v>
      </c>
      <c r="W192" s="300">
        <f t="shared" si="33"/>
        <v>9.8071792939291276E-4</v>
      </c>
      <c r="X192" s="300">
        <f t="shared" si="33"/>
        <v>1.1294088540552527E-3</v>
      </c>
      <c r="Y192" s="300">
        <f t="shared" si="33"/>
        <v>1.0569638133843258E-3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0.13251685043599831</v>
      </c>
      <c r="C193" s="301">
        <f t="shared" si="34"/>
        <v>0.16742587719906171</v>
      </c>
      <c r="D193" s="301">
        <f t="shared" si="34"/>
        <v>0.11609976301900088</v>
      </c>
      <c r="E193" s="301">
        <f t="shared" si="34"/>
        <v>0.11399717637386389</v>
      </c>
      <c r="F193" s="301">
        <f t="shared" si="34"/>
        <v>8.8011245132256596E-2</v>
      </c>
      <c r="G193" s="301">
        <f t="shared" si="34"/>
        <v>9.7090038823593891E-2</v>
      </c>
      <c r="H193" s="301">
        <f t="shared" si="34"/>
        <v>0.15354596417078059</v>
      </c>
      <c r="I193" s="301">
        <f t="shared" si="34"/>
        <v>0.30159261894104883</v>
      </c>
      <c r="J193" s="301">
        <f t="shared" si="34"/>
        <v>0.29190326256236987</v>
      </c>
      <c r="K193" s="301">
        <f t="shared" si="34"/>
        <v>0.30084029905563103</v>
      </c>
      <c r="L193" s="301">
        <f t="shared" si="34"/>
        <v>0.30227734236039144</v>
      </c>
      <c r="M193" s="301">
        <f t="shared" si="34"/>
        <v>0.30086696837229321</v>
      </c>
      <c r="N193" s="301">
        <f t="shared" si="34"/>
        <v>0.29934125564681779</v>
      </c>
      <c r="O193" s="301">
        <f t="shared" si="34"/>
        <v>0.27669819234185511</v>
      </c>
      <c r="P193" s="301">
        <f t="shared" si="34"/>
        <v>0.2597135266689492</v>
      </c>
      <c r="Q193" s="301">
        <f t="shared" si="34"/>
        <v>0.25159434380063639</v>
      </c>
      <c r="R193" s="301">
        <f t="shared" si="34"/>
        <v>0.25555922331624609</v>
      </c>
      <c r="S193" s="301">
        <f t="shared" si="34"/>
        <v>0.27710220186758999</v>
      </c>
      <c r="T193" s="301">
        <f t="shared" si="34"/>
        <v>0.24174194415375566</v>
      </c>
      <c r="U193" s="301">
        <f t="shared" si="34"/>
        <v>0.21056143054452428</v>
      </c>
      <c r="V193" s="301">
        <f t="shared" si="34"/>
        <v>0.20379763681025029</v>
      </c>
      <c r="W193" s="301">
        <f t="shared" si="34"/>
        <v>0.23988767086434043</v>
      </c>
      <c r="X193" s="301">
        <f t="shared" si="34"/>
        <v>0.22909864610589845</v>
      </c>
      <c r="Y193" s="301">
        <f t="shared" si="34"/>
        <v>0.23702552557167642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0.13251685043599831</v>
      </c>
      <c r="C194" s="302">
        <f t="shared" si="35"/>
        <v>0.16742587719906171</v>
      </c>
      <c r="D194" s="302">
        <f t="shared" si="35"/>
        <v>0.11609976301900088</v>
      </c>
      <c r="E194" s="302">
        <f t="shared" si="35"/>
        <v>0.11399717637386389</v>
      </c>
      <c r="F194" s="302">
        <f t="shared" si="35"/>
        <v>8.8011245132256596E-2</v>
      </c>
      <c r="G194" s="302">
        <f t="shared" si="35"/>
        <v>9.7090038823593891E-2</v>
      </c>
      <c r="H194" s="302">
        <f t="shared" si="35"/>
        <v>0.15354596417078059</v>
      </c>
      <c r="I194" s="302">
        <f t="shared" si="35"/>
        <v>0.30159261894104883</v>
      </c>
      <c r="J194" s="302">
        <f t="shared" si="35"/>
        <v>0.29190326256236987</v>
      </c>
      <c r="K194" s="302">
        <f t="shared" si="35"/>
        <v>0.30084029905563103</v>
      </c>
      <c r="L194" s="302">
        <f t="shared" si="35"/>
        <v>0.30227734236039144</v>
      </c>
      <c r="M194" s="302">
        <f t="shared" si="35"/>
        <v>0.30086696837229321</v>
      </c>
      <c r="N194" s="302">
        <f t="shared" si="35"/>
        <v>0.29934125564681779</v>
      </c>
      <c r="O194" s="302">
        <f t="shared" si="35"/>
        <v>0.27669819234185511</v>
      </c>
      <c r="P194" s="302">
        <f t="shared" si="35"/>
        <v>0.2597135266689492</v>
      </c>
      <c r="Q194" s="302">
        <f t="shared" si="35"/>
        <v>0.25159434380063639</v>
      </c>
      <c r="R194" s="302">
        <f t="shared" si="35"/>
        <v>0.25555922331624609</v>
      </c>
      <c r="S194" s="302">
        <f t="shared" si="35"/>
        <v>0.27710220186758999</v>
      </c>
      <c r="T194" s="302">
        <f t="shared" si="35"/>
        <v>0.24174194415375566</v>
      </c>
      <c r="U194" s="302">
        <f t="shared" si="35"/>
        <v>0.21056143054452428</v>
      </c>
      <c r="V194" s="302">
        <f t="shared" si="35"/>
        <v>0.20379763681025029</v>
      </c>
      <c r="W194" s="302">
        <f t="shared" si="35"/>
        <v>0.23988767086434043</v>
      </c>
      <c r="X194" s="302">
        <f t="shared" si="35"/>
        <v>0.22909864610589845</v>
      </c>
      <c r="Y194" s="302">
        <f t="shared" si="35"/>
        <v>0.23702552557167642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0.25415807147801162</v>
      </c>
      <c r="C196" s="301">
        <f t="shared" si="37"/>
        <v>0.32111114869108337</v>
      </c>
      <c r="D196" s="301">
        <f t="shared" si="37"/>
        <v>0.22267124347491765</v>
      </c>
      <c r="E196" s="301">
        <f t="shared" si="37"/>
        <v>0.21863862901807532</v>
      </c>
      <c r="F196" s="301">
        <f t="shared" si="37"/>
        <v>0.16879942631896702</v>
      </c>
      <c r="G196" s="301">
        <f t="shared" si="37"/>
        <v>0.18621191905740145</v>
      </c>
      <c r="H196" s="301">
        <f t="shared" si="37"/>
        <v>0.29449044410941039</v>
      </c>
      <c r="I196" s="301">
        <f t="shared" si="37"/>
        <v>0.57843359655669246</v>
      </c>
      <c r="J196" s="301">
        <f t="shared" si="37"/>
        <v>0.5598500871919152</v>
      </c>
      <c r="K196" s="301">
        <f t="shared" si="37"/>
        <v>0.57699069951693316</v>
      </c>
      <c r="L196" s="301">
        <f t="shared" si="37"/>
        <v>0.57974684829172363</v>
      </c>
      <c r="M196" s="301">
        <f t="shared" si="37"/>
        <v>0.57704184940517889</v>
      </c>
      <c r="N196" s="301">
        <f t="shared" si="37"/>
        <v>0.57411563886923234</v>
      </c>
      <c r="O196" s="301">
        <f t="shared" si="37"/>
        <v>0.53068782359133082</v>
      </c>
      <c r="P196" s="301">
        <f t="shared" si="37"/>
        <v>0.49811242010172346</v>
      </c>
      <c r="Q196" s="301">
        <f t="shared" si="37"/>
        <v>0.48254039395562737</v>
      </c>
      <c r="R196" s="301">
        <f t="shared" si="37"/>
        <v>0.49014475617835257</v>
      </c>
      <c r="S196" s="301">
        <f t="shared" si="37"/>
        <v>0.5314626856679775</v>
      </c>
      <c r="T196" s="301">
        <f t="shared" si="37"/>
        <v>0.46364417898037608</v>
      </c>
      <c r="U196" s="301">
        <f t="shared" si="37"/>
        <v>0.40384212980291251</v>
      </c>
      <c r="V196" s="301">
        <f t="shared" si="37"/>
        <v>0.39086964543038055</v>
      </c>
      <c r="W196" s="301">
        <f t="shared" si="37"/>
        <v>0.46008781221131689</v>
      </c>
      <c r="X196" s="301">
        <f t="shared" si="37"/>
        <v>0.43939521563426132</v>
      </c>
      <c r="Y196" s="301">
        <f t="shared" si="37"/>
        <v>0.45459841727414485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0.25415807147801162</v>
      </c>
      <c r="C197" s="302">
        <f t="shared" si="38"/>
        <v>0.32111114869108337</v>
      </c>
      <c r="D197" s="302">
        <f t="shared" si="38"/>
        <v>0.22267124347491765</v>
      </c>
      <c r="E197" s="302">
        <f t="shared" si="38"/>
        <v>0.21863862901807532</v>
      </c>
      <c r="F197" s="302">
        <f t="shared" si="38"/>
        <v>0.16879942631896702</v>
      </c>
      <c r="G197" s="302">
        <f t="shared" si="38"/>
        <v>0.18621191905740145</v>
      </c>
      <c r="H197" s="302">
        <f t="shared" si="38"/>
        <v>0.29449044410941039</v>
      </c>
      <c r="I197" s="302">
        <f t="shared" si="38"/>
        <v>0.57843359655669246</v>
      </c>
      <c r="J197" s="302">
        <f t="shared" si="38"/>
        <v>0.5598500871919152</v>
      </c>
      <c r="K197" s="302">
        <f t="shared" si="38"/>
        <v>0.57699069951693316</v>
      </c>
      <c r="L197" s="302">
        <f t="shared" si="38"/>
        <v>0.57974684829172363</v>
      </c>
      <c r="M197" s="302">
        <f t="shared" si="38"/>
        <v>0.57704184940517889</v>
      </c>
      <c r="N197" s="302">
        <f t="shared" si="38"/>
        <v>0.57411563886923234</v>
      </c>
      <c r="O197" s="302">
        <f t="shared" si="38"/>
        <v>0.53068782359133082</v>
      </c>
      <c r="P197" s="302">
        <f t="shared" si="38"/>
        <v>0.49811242010172346</v>
      </c>
      <c r="Q197" s="302">
        <f t="shared" si="38"/>
        <v>0.48254039395562737</v>
      </c>
      <c r="R197" s="302">
        <f t="shared" si="38"/>
        <v>0.49014475617835257</v>
      </c>
      <c r="S197" s="302">
        <f t="shared" si="38"/>
        <v>0.5314626856679775</v>
      </c>
      <c r="T197" s="302">
        <f t="shared" si="38"/>
        <v>0.46364417898037608</v>
      </c>
      <c r="U197" s="302">
        <f t="shared" si="38"/>
        <v>0.40384212980291251</v>
      </c>
      <c r="V197" s="302">
        <f t="shared" si="38"/>
        <v>0.39086964543038055</v>
      </c>
      <c r="W197" s="302">
        <f t="shared" si="38"/>
        <v>0.46008781221131689</v>
      </c>
      <c r="X197" s="302">
        <f t="shared" si="38"/>
        <v>0.43939521563426132</v>
      </c>
      <c r="Y197" s="302">
        <f t="shared" si="38"/>
        <v>0.45459841727414485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0.61316254696021999</v>
      </c>
      <c r="C199" s="301">
        <f t="shared" si="40"/>
        <v>0.5112994947838535</v>
      </c>
      <c r="D199" s="301">
        <f t="shared" si="40"/>
        <v>0.66104405234426256</v>
      </c>
      <c r="E199" s="301">
        <f t="shared" si="40"/>
        <v>0.66712326271254807</v>
      </c>
      <c r="F199" s="301">
        <f t="shared" si="40"/>
        <v>0.7430350935944745</v>
      </c>
      <c r="G199" s="301">
        <f t="shared" si="40"/>
        <v>0.71651675245822333</v>
      </c>
      <c r="H199" s="301">
        <f t="shared" si="40"/>
        <v>0.55168152351208355</v>
      </c>
      <c r="I199" s="301">
        <f t="shared" si="40"/>
        <v>0.11923438435876793</v>
      </c>
      <c r="J199" s="301">
        <f t="shared" si="40"/>
        <v>0.14739138580725047</v>
      </c>
      <c r="K199" s="301">
        <f t="shared" si="40"/>
        <v>0.12113805911014679</v>
      </c>
      <c r="L199" s="301">
        <f t="shared" si="40"/>
        <v>0.11686683877598747</v>
      </c>
      <c r="M199" s="301">
        <f t="shared" si="40"/>
        <v>0.12105103839232885</v>
      </c>
      <c r="N199" s="301">
        <f t="shared" si="40"/>
        <v>0.12528824058325558</v>
      </c>
      <c r="O199" s="301">
        <f t="shared" si="40"/>
        <v>0.1916812280413685</v>
      </c>
      <c r="P199" s="301">
        <f t="shared" si="40"/>
        <v>0.24121111812463283</v>
      </c>
      <c r="Q199" s="301">
        <f t="shared" si="40"/>
        <v>0.26507142348557344</v>
      </c>
      <c r="R199" s="301">
        <f t="shared" si="40"/>
        <v>0.25352360510102639</v>
      </c>
      <c r="S199" s="301">
        <f t="shared" si="40"/>
        <v>0.19058373892918112</v>
      </c>
      <c r="T199" s="301">
        <f t="shared" si="40"/>
        <v>0.29384284418934492</v>
      </c>
      <c r="U199" s="301">
        <f t="shared" si="40"/>
        <v>0.38447093312113878</v>
      </c>
      <c r="V199" s="301">
        <f t="shared" si="40"/>
        <v>0.40463858104453332</v>
      </c>
      <c r="W199" s="301">
        <f t="shared" si="40"/>
        <v>0.29904379899495004</v>
      </c>
      <c r="X199" s="301">
        <f t="shared" si="40"/>
        <v>0.330376729405785</v>
      </c>
      <c r="Y199" s="301">
        <f t="shared" si="40"/>
        <v>0.30731909334079455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8.3579794948443632E-3</v>
      </c>
      <c r="C200" s="302">
        <f t="shared" si="41"/>
        <v>8.3515393471705751E-3</v>
      </c>
      <c r="D200" s="302">
        <f t="shared" si="41"/>
        <v>1.1069874090010402E-2</v>
      </c>
      <c r="E200" s="302">
        <f t="shared" si="41"/>
        <v>1.1235787423864716E-2</v>
      </c>
      <c r="F200" s="302">
        <f t="shared" si="41"/>
        <v>8.6931932136944702E-3</v>
      </c>
      <c r="G200" s="302">
        <f t="shared" si="41"/>
        <v>8.8297445362801874E-3</v>
      </c>
      <c r="H200" s="302">
        <f t="shared" si="41"/>
        <v>1.2021545234361332E-2</v>
      </c>
      <c r="I200" s="302">
        <f t="shared" si="41"/>
        <v>3.4323081141267808E-2</v>
      </c>
      <c r="J200" s="302">
        <f t="shared" si="41"/>
        <v>3.3281093541040592E-2</v>
      </c>
      <c r="K200" s="302">
        <f t="shared" si="41"/>
        <v>3.3641794087658265E-2</v>
      </c>
      <c r="L200" s="302">
        <f t="shared" si="41"/>
        <v>3.3531575045033131E-2</v>
      </c>
      <c r="M200" s="302">
        <f t="shared" si="41"/>
        <v>3.3983301197807354E-2</v>
      </c>
      <c r="N200" s="302">
        <f t="shared" si="41"/>
        <v>3.665041132888016E-2</v>
      </c>
      <c r="O200" s="302">
        <f t="shared" si="41"/>
        <v>3.2211514608098915E-2</v>
      </c>
      <c r="P200" s="302">
        <f t="shared" si="41"/>
        <v>3.2521884599295031E-2</v>
      </c>
      <c r="Q200" s="302">
        <f t="shared" si="41"/>
        <v>3.629709129768529E-2</v>
      </c>
      <c r="R200" s="302">
        <f t="shared" si="41"/>
        <v>3.5696029711426748E-2</v>
      </c>
      <c r="S200" s="302">
        <f t="shared" si="41"/>
        <v>3.6399328262225153E-2</v>
      </c>
      <c r="T200" s="302">
        <f t="shared" si="41"/>
        <v>3.3182548511255974E-2</v>
      </c>
      <c r="U200" s="302">
        <f t="shared" si="41"/>
        <v>2.993746655928442E-2</v>
      </c>
      <c r="V200" s="302">
        <f t="shared" si="41"/>
        <v>2.5564281972548956E-2</v>
      </c>
      <c r="W200" s="302">
        <f t="shared" si="41"/>
        <v>3.268049952623088E-2</v>
      </c>
      <c r="X200" s="302">
        <f t="shared" si="41"/>
        <v>3.3511264472478285E-2</v>
      </c>
      <c r="Y200" s="302">
        <f t="shared" si="41"/>
        <v>3.4561531511103437E-2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0.60480456746537559</v>
      </c>
      <c r="C201" s="302">
        <f t="shared" si="42"/>
        <v>0.50294795543668291</v>
      </c>
      <c r="D201" s="302">
        <f t="shared" si="42"/>
        <v>0.64997417825425208</v>
      </c>
      <c r="E201" s="302">
        <f t="shared" si="42"/>
        <v>0.65588747528868341</v>
      </c>
      <c r="F201" s="302">
        <f t="shared" si="42"/>
        <v>0.73434190038078007</v>
      </c>
      <c r="G201" s="302">
        <f t="shared" si="42"/>
        <v>0.70768700792194317</v>
      </c>
      <c r="H201" s="302">
        <f t="shared" si="42"/>
        <v>0.53965997827772227</v>
      </c>
      <c r="I201" s="302">
        <f t="shared" si="42"/>
        <v>8.4911303217500109E-2</v>
      </c>
      <c r="J201" s="302">
        <f t="shared" si="42"/>
        <v>0.11411029226620988</v>
      </c>
      <c r="K201" s="302">
        <f t="shared" si="42"/>
        <v>8.7496265022488515E-2</v>
      </c>
      <c r="L201" s="302">
        <f t="shared" si="42"/>
        <v>8.3335263730954331E-2</v>
      </c>
      <c r="M201" s="302">
        <f t="shared" si="42"/>
        <v>8.7067737194521488E-2</v>
      </c>
      <c r="N201" s="302">
        <f t="shared" si="42"/>
        <v>8.8637829254375411E-2</v>
      </c>
      <c r="O201" s="302">
        <f t="shared" si="42"/>
        <v>0.1594697134332696</v>
      </c>
      <c r="P201" s="302">
        <f t="shared" si="42"/>
        <v>0.2086892335253378</v>
      </c>
      <c r="Q201" s="302">
        <f t="shared" si="42"/>
        <v>0.22877433218788812</v>
      </c>
      <c r="R201" s="302">
        <f t="shared" si="42"/>
        <v>0.21782757538959963</v>
      </c>
      <c r="S201" s="302">
        <f t="shared" si="42"/>
        <v>0.15418441066695596</v>
      </c>
      <c r="T201" s="302">
        <f t="shared" si="42"/>
        <v>0.26066029567808896</v>
      </c>
      <c r="U201" s="302">
        <f t="shared" si="42"/>
        <v>0.35453346656185442</v>
      </c>
      <c r="V201" s="302">
        <f t="shared" si="42"/>
        <v>0.37907429907198437</v>
      </c>
      <c r="W201" s="302">
        <f t="shared" si="42"/>
        <v>0.26636329946871912</v>
      </c>
      <c r="X201" s="302">
        <f t="shared" si="42"/>
        <v>0.29686546493330673</v>
      </c>
      <c r="Y201" s="302">
        <f t="shared" si="42"/>
        <v>0.27275756182969113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0.99999999999999989</v>
      </c>
      <c r="E204" s="232">
        <f t="shared" si="44"/>
        <v>0.99999999999999978</v>
      </c>
      <c r="F204" s="232">
        <f t="shared" si="44"/>
        <v>1</v>
      </c>
      <c r="G204" s="232">
        <f t="shared" si="44"/>
        <v>1</v>
      </c>
      <c r="H204" s="232">
        <f t="shared" si="44"/>
        <v>0.99999999999999978</v>
      </c>
      <c r="I204" s="232">
        <f t="shared" si="44"/>
        <v>1</v>
      </c>
      <c r="J204" s="232">
        <f t="shared" si="44"/>
        <v>1</v>
      </c>
      <c r="K204" s="232">
        <f t="shared" si="44"/>
        <v>0.99999999999999989</v>
      </c>
      <c r="L204" s="232">
        <f t="shared" si="44"/>
        <v>1</v>
      </c>
      <c r="M204" s="232">
        <f t="shared" si="44"/>
        <v>1</v>
      </c>
      <c r="N204" s="232">
        <f t="shared" si="44"/>
        <v>1</v>
      </c>
      <c r="O204" s="232">
        <f t="shared" si="44"/>
        <v>1.0000000000000002</v>
      </c>
      <c r="P204" s="232">
        <f t="shared" si="44"/>
        <v>0.99999999999999978</v>
      </c>
      <c r="Q204" s="232">
        <f t="shared" si="44"/>
        <v>1</v>
      </c>
      <c r="R204" s="232">
        <f t="shared" si="44"/>
        <v>1.0000000000000002</v>
      </c>
      <c r="S204" s="232">
        <f t="shared" si="44"/>
        <v>0.99999999999999978</v>
      </c>
      <c r="T204" s="232">
        <f t="shared" si="44"/>
        <v>1.0000000000000002</v>
      </c>
      <c r="U204" s="232">
        <f t="shared" si="44"/>
        <v>0.99999999999999989</v>
      </c>
      <c r="V204" s="232">
        <f t="shared" si="44"/>
        <v>1</v>
      </c>
      <c r="W204" s="232">
        <f t="shared" si="44"/>
        <v>0.99999999999999989</v>
      </c>
      <c r="X204" s="232">
        <f t="shared" si="44"/>
        <v>0.99999999999999989</v>
      </c>
      <c r="Y204" s="232">
        <f t="shared" si="44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1.3774185014972146E-4</v>
      </c>
      <c r="C209" s="300">
        <f t="shared" si="49"/>
        <v>1.3349343423115813E-4</v>
      </c>
      <c r="D209" s="300">
        <f t="shared" si="49"/>
        <v>1.5531543050115789E-4</v>
      </c>
      <c r="E209" s="300">
        <f t="shared" si="49"/>
        <v>2.0502218607320103E-4</v>
      </c>
      <c r="F209" s="300">
        <f t="shared" si="49"/>
        <v>1.3563512052786484E-4</v>
      </c>
      <c r="G209" s="300">
        <f t="shared" si="49"/>
        <v>1.6030039446191373E-4</v>
      </c>
      <c r="H209" s="300">
        <f t="shared" si="49"/>
        <v>2.4446185811134263E-4</v>
      </c>
      <c r="I209" s="300">
        <f t="shared" si="49"/>
        <v>4.5808263030575573E-4</v>
      </c>
      <c r="J209" s="300">
        <f t="shared" si="49"/>
        <v>5.2470287163451309E-4</v>
      </c>
      <c r="K209" s="300">
        <f t="shared" si="49"/>
        <v>6.154039633996599E-4</v>
      </c>
      <c r="L209" s="300">
        <f t="shared" si="49"/>
        <v>6.6773252899639214E-4</v>
      </c>
      <c r="M209" s="300">
        <f t="shared" si="49"/>
        <v>6.0889887593419331E-4</v>
      </c>
      <c r="N209" s="300">
        <f t="shared" si="49"/>
        <v>7.4453040723989749E-4</v>
      </c>
      <c r="O209" s="300">
        <f t="shared" si="49"/>
        <v>5.4238821232659206E-4</v>
      </c>
      <c r="P209" s="300">
        <f t="shared" si="49"/>
        <v>5.8038789623738598E-4</v>
      </c>
      <c r="Q209" s="300">
        <f t="shared" si="49"/>
        <v>5.205503715122172E-4</v>
      </c>
      <c r="R209" s="300">
        <f t="shared" si="49"/>
        <v>5.0199295027968474E-4</v>
      </c>
      <c r="S209" s="300">
        <f t="shared" si="49"/>
        <v>5.1539747160626826E-4</v>
      </c>
      <c r="T209" s="300">
        <f t="shared" si="49"/>
        <v>5.1833703686542186E-4</v>
      </c>
      <c r="U209" s="300">
        <f t="shared" si="49"/>
        <v>7.4320357194861944E-4</v>
      </c>
      <c r="V209" s="300">
        <f t="shared" si="49"/>
        <v>4.514201421294206E-4</v>
      </c>
      <c r="W209" s="300">
        <f t="shared" si="49"/>
        <v>6.0635468965300726E-4</v>
      </c>
      <c r="X209" s="300">
        <f t="shared" si="49"/>
        <v>7.5507199974704693E-4</v>
      </c>
      <c r="Y209" s="300">
        <f t="shared" si="49"/>
        <v>6.0430364119490939E-4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0.43270397114759995</v>
      </c>
      <c r="C210" s="301">
        <f t="shared" si="50"/>
        <v>0.47870467196010286</v>
      </c>
      <c r="D210" s="301">
        <f t="shared" si="50"/>
        <v>0.40075522669949593</v>
      </c>
      <c r="E210" s="301">
        <f t="shared" si="50"/>
        <v>0.41333395231481918</v>
      </c>
      <c r="F210" s="301">
        <f t="shared" si="50"/>
        <v>0.36539436057305719</v>
      </c>
      <c r="G210" s="301">
        <f t="shared" si="50"/>
        <v>0.3678464581225267</v>
      </c>
      <c r="H210" s="301">
        <f t="shared" si="50"/>
        <v>0.44707635124787115</v>
      </c>
      <c r="I210" s="301">
        <f t="shared" si="50"/>
        <v>0.62559229568019781</v>
      </c>
      <c r="J210" s="301">
        <f t="shared" si="50"/>
        <v>0.62084531443701563</v>
      </c>
      <c r="K210" s="301">
        <f t="shared" si="50"/>
        <v>0.60301700276237824</v>
      </c>
      <c r="L210" s="301">
        <f t="shared" si="50"/>
        <v>0.61697695800140062</v>
      </c>
      <c r="M210" s="301">
        <f t="shared" si="50"/>
        <v>0.60012842266292876</v>
      </c>
      <c r="N210" s="301">
        <f t="shared" si="50"/>
        <v>0.58872619733150622</v>
      </c>
      <c r="O210" s="301">
        <f t="shared" si="50"/>
        <v>0.57478796761213857</v>
      </c>
      <c r="P210" s="301">
        <f t="shared" si="50"/>
        <v>0.5608280174205007</v>
      </c>
      <c r="Q210" s="301">
        <f t="shared" si="50"/>
        <v>0.55469211915195005</v>
      </c>
      <c r="R210" s="301">
        <f t="shared" si="50"/>
        <v>0.58381016615700976</v>
      </c>
      <c r="S210" s="301">
        <f t="shared" si="50"/>
        <v>0.58372981280237313</v>
      </c>
      <c r="T210" s="301">
        <f t="shared" si="50"/>
        <v>0.54841266363524854</v>
      </c>
      <c r="U210" s="301">
        <f t="shared" si="50"/>
        <v>0.50938219302513221</v>
      </c>
      <c r="V210" s="301">
        <f t="shared" si="50"/>
        <v>0.49501306534069006</v>
      </c>
      <c r="W210" s="301">
        <f t="shared" si="50"/>
        <v>0.5408773600631267</v>
      </c>
      <c r="X210" s="301">
        <f t="shared" si="50"/>
        <v>0.52727496624310999</v>
      </c>
      <c r="Y210" s="301">
        <f t="shared" si="50"/>
        <v>0.53516258228365188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0.43270397114759995</v>
      </c>
      <c r="C211" s="302">
        <f t="shared" si="51"/>
        <v>0.47870467196010286</v>
      </c>
      <c r="D211" s="302">
        <f t="shared" si="51"/>
        <v>0.40075522669949593</v>
      </c>
      <c r="E211" s="302">
        <f t="shared" si="51"/>
        <v>0.41333395231481918</v>
      </c>
      <c r="F211" s="302">
        <f t="shared" si="51"/>
        <v>0.36539436057305719</v>
      </c>
      <c r="G211" s="302">
        <f t="shared" si="51"/>
        <v>0.3678464581225267</v>
      </c>
      <c r="H211" s="302">
        <f t="shared" si="51"/>
        <v>0.44707635124787115</v>
      </c>
      <c r="I211" s="302">
        <f t="shared" si="51"/>
        <v>0.62559229568019781</v>
      </c>
      <c r="J211" s="302">
        <f t="shared" si="51"/>
        <v>0.62084531443701563</v>
      </c>
      <c r="K211" s="302">
        <f t="shared" si="51"/>
        <v>0.60301700276237824</v>
      </c>
      <c r="L211" s="302">
        <f t="shared" si="51"/>
        <v>0.61697695800140062</v>
      </c>
      <c r="M211" s="302">
        <f t="shared" si="51"/>
        <v>0.60012842266292876</v>
      </c>
      <c r="N211" s="302">
        <f t="shared" si="51"/>
        <v>0.58872619733150622</v>
      </c>
      <c r="O211" s="302">
        <f t="shared" si="51"/>
        <v>0.57478796761213857</v>
      </c>
      <c r="P211" s="302">
        <f t="shared" si="51"/>
        <v>0.5608280174205007</v>
      </c>
      <c r="Q211" s="302">
        <f t="shared" si="51"/>
        <v>0.55469211915195005</v>
      </c>
      <c r="R211" s="302">
        <f t="shared" si="51"/>
        <v>0.58381016615700976</v>
      </c>
      <c r="S211" s="302">
        <f t="shared" si="51"/>
        <v>0.58372981280237313</v>
      </c>
      <c r="T211" s="302">
        <f t="shared" si="51"/>
        <v>0.54841266363524854</v>
      </c>
      <c r="U211" s="302">
        <f t="shared" si="51"/>
        <v>0.50938219302513221</v>
      </c>
      <c r="V211" s="302">
        <f t="shared" si="51"/>
        <v>0.49501306534069006</v>
      </c>
      <c r="W211" s="302">
        <f t="shared" si="51"/>
        <v>0.5408773600631267</v>
      </c>
      <c r="X211" s="302">
        <f t="shared" si="51"/>
        <v>0.52727496624310999</v>
      </c>
      <c r="Y211" s="302">
        <f t="shared" si="51"/>
        <v>0.53516258228365188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0.14256784224473429</v>
      </c>
      <c r="C213" s="301">
        <f t="shared" si="53"/>
        <v>0.17355644786972013</v>
      </c>
      <c r="D213" s="301">
        <f t="shared" si="53"/>
        <v>0.12377514937786227</v>
      </c>
      <c r="E213" s="301">
        <f t="shared" si="53"/>
        <v>0.12314641107918749</v>
      </c>
      <c r="F213" s="301">
        <f t="shared" si="53"/>
        <v>9.8253632698839119E-2</v>
      </c>
      <c r="G213" s="301">
        <f t="shared" si="53"/>
        <v>0.1089826420229603</v>
      </c>
      <c r="H213" s="301">
        <f t="shared" si="53"/>
        <v>0.16893377150197067</v>
      </c>
      <c r="I213" s="301">
        <f t="shared" si="53"/>
        <v>0.23719531411478426</v>
      </c>
      <c r="J213" s="301">
        <f t="shared" si="53"/>
        <v>0.22733854606370527</v>
      </c>
      <c r="K213" s="301">
        <f t="shared" si="53"/>
        <v>0.22797280178753143</v>
      </c>
      <c r="L213" s="301">
        <f t="shared" si="53"/>
        <v>0.23105172213839653</v>
      </c>
      <c r="M213" s="301">
        <f t="shared" si="53"/>
        <v>0.22358743185491101</v>
      </c>
      <c r="N213" s="301">
        <f t="shared" si="53"/>
        <v>0.22546189147623724</v>
      </c>
      <c r="O213" s="301">
        <f t="shared" si="53"/>
        <v>0.20425354549019631</v>
      </c>
      <c r="P213" s="301">
        <f t="shared" si="53"/>
        <v>0.19871790478855436</v>
      </c>
      <c r="Q213" s="301">
        <f t="shared" si="53"/>
        <v>0.20943653194460671</v>
      </c>
      <c r="R213" s="301">
        <f t="shared" si="53"/>
        <v>0.21084308110388578</v>
      </c>
      <c r="S213" s="301">
        <f t="shared" si="53"/>
        <v>0.21295273244273186</v>
      </c>
      <c r="T213" s="301">
        <f t="shared" si="53"/>
        <v>0.20630633831442</v>
      </c>
      <c r="U213" s="301">
        <f t="shared" si="53"/>
        <v>0.17650608975314847</v>
      </c>
      <c r="V213" s="301">
        <f t="shared" si="53"/>
        <v>0.16825042250762476</v>
      </c>
      <c r="W213" s="301">
        <f t="shared" si="53"/>
        <v>0.1882832369997986</v>
      </c>
      <c r="X213" s="301">
        <f t="shared" si="53"/>
        <v>0.19443784673407338</v>
      </c>
      <c r="Y213" s="301">
        <f t="shared" si="53"/>
        <v>0.17203282183552454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0.14256784224473429</v>
      </c>
      <c r="C214" s="302">
        <f t="shared" si="54"/>
        <v>0.17355644786972013</v>
      </c>
      <c r="D214" s="302">
        <f t="shared" si="54"/>
        <v>0.12377514937786227</v>
      </c>
      <c r="E214" s="302">
        <f t="shared" si="54"/>
        <v>0.12314641107918749</v>
      </c>
      <c r="F214" s="302">
        <f t="shared" si="54"/>
        <v>9.8253632698839119E-2</v>
      </c>
      <c r="G214" s="302">
        <f t="shared" si="54"/>
        <v>0.1089826420229603</v>
      </c>
      <c r="H214" s="302">
        <f t="shared" si="54"/>
        <v>0.16893377150197067</v>
      </c>
      <c r="I214" s="302">
        <f t="shared" si="54"/>
        <v>0.23719531411478426</v>
      </c>
      <c r="J214" s="302">
        <f t="shared" si="54"/>
        <v>0.22733854606370527</v>
      </c>
      <c r="K214" s="302">
        <f t="shared" si="54"/>
        <v>0.22797280178753143</v>
      </c>
      <c r="L214" s="302">
        <f t="shared" si="54"/>
        <v>0.23105172213839653</v>
      </c>
      <c r="M214" s="302">
        <f t="shared" si="54"/>
        <v>0.22358743185491101</v>
      </c>
      <c r="N214" s="302">
        <f t="shared" si="54"/>
        <v>0.22546189147623724</v>
      </c>
      <c r="O214" s="302">
        <f t="shared" si="54"/>
        <v>0.20425354549019631</v>
      </c>
      <c r="P214" s="302">
        <f t="shared" si="54"/>
        <v>0.19871790478855436</v>
      </c>
      <c r="Q214" s="302">
        <f t="shared" si="54"/>
        <v>0.20943653194460671</v>
      </c>
      <c r="R214" s="302">
        <f t="shared" si="54"/>
        <v>0.21084308110388578</v>
      </c>
      <c r="S214" s="302">
        <f t="shared" si="54"/>
        <v>0.21295273244273186</v>
      </c>
      <c r="T214" s="302">
        <f t="shared" si="54"/>
        <v>0.20630633831442</v>
      </c>
      <c r="U214" s="302">
        <f t="shared" si="54"/>
        <v>0.17650608975314847</v>
      </c>
      <c r="V214" s="302">
        <f t="shared" si="54"/>
        <v>0.16825042250762476</v>
      </c>
      <c r="W214" s="302">
        <f t="shared" si="54"/>
        <v>0.1882832369997986</v>
      </c>
      <c r="X214" s="302">
        <f t="shared" si="54"/>
        <v>0.19443784673407338</v>
      </c>
      <c r="Y214" s="302">
        <f t="shared" si="54"/>
        <v>0.17203282183552454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0.30687219303921226</v>
      </c>
      <c r="C216" s="301">
        <f t="shared" si="56"/>
        <v>0.24640386331598307</v>
      </c>
      <c r="D216" s="301">
        <f t="shared" si="56"/>
        <v>0.32760637227041656</v>
      </c>
      <c r="E216" s="301">
        <f t="shared" si="56"/>
        <v>0.3349955765989221</v>
      </c>
      <c r="F216" s="301">
        <f t="shared" si="56"/>
        <v>0.38605317083411705</v>
      </c>
      <c r="G216" s="301">
        <f t="shared" si="56"/>
        <v>0.37426556515862003</v>
      </c>
      <c r="H216" s="301">
        <f t="shared" si="56"/>
        <v>0.28183216547494983</v>
      </c>
      <c r="I216" s="301">
        <f t="shared" si="56"/>
        <v>3.7849488494072159E-2</v>
      </c>
      <c r="J216" s="301">
        <f t="shared" si="56"/>
        <v>4.8370202263026671E-2</v>
      </c>
      <c r="K216" s="301">
        <f t="shared" si="56"/>
        <v>3.7255533498923632E-2</v>
      </c>
      <c r="L216" s="301">
        <f t="shared" si="56"/>
        <v>3.601253766459768E-2</v>
      </c>
      <c r="M216" s="301">
        <f t="shared" si="56"/>
        <v>3.648003169593883E-2</v>
      </c>
      <c r="N216" s="301">
        <f t="shared" si="56"/>
        <v>3.8079202779435266E-2</v>
      </c>
      <c r="O216" s="301">
        <f t="shared" si="56"/>
        <v>6.1057249292552886E-2</v>
      </c>
      <c r="P216" s="301">
        <f t="shared" si="56"/>
        <v>8.0764690357468902E-2</v>
      </c>
      <c r="Q216" s="301">
        <f t="shared" si="56"/>
        <v>9.6350446287342795E-2</v>
      </c>
      <c r="R216" s="301">
        <f t="shared" si="56"/>
        <v>9.1173675877361499E-2</v>
      </c>
      <c r="S216" s="301">
        <f t="shared" si="56"/>
        <v>6.2589379601893425E-2</v>
      </c>
      <c r="T216" s="301">
        <f t="shared" si="56"/>
        <v>0.11116002542229216</v>
      </c>
      <c r="U216" s="301">
        <f t="shared" si="56"/>
        <v>0.14507865829780275</v>
      </c>
      <c r="V216" s="301">
        <f t="shared" si="56"/>
        <v>0.15140303877149378</v>
      </c>
      <c r="W216" s="301">
        <f t="shared" si="56"/>
        <v>0.10419472142500415</v>
      </c>
      <c r="X216" s="301">
        <f t="shared" si="56"/>
        <v>0.124873839852171</v>
      </c>
      <c r="Y216" s="301">
        <f t="shared" si="56"/>
        <v>9.9014477493046232E-2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3.2683751238245262E-3</v>
      </c>
      <c r="C217" s="302">
        <f t="shared" si="57"/>
        <v>3.1370242851162721E-3</v>
      </c>
      <c r="D217" s="302">
        <f t="shared" si="57"/>
        <v>4.2808970571205545E-3</v>
      </c>
      <c r="E217" s="302">
        <f t="shared" si="57"/>
        <v>4.3987366387466028E-3</v>
      </c>
      <c r="F217" s="302">
        <f t="shared" si="57"/>
        <v>3.5364224842679816E-3</v>
      </c>
      <c r="G217" s="302">
        <f t="shared" si="57"/>
        <v>3.6142246656919045E-3</v>
      </c>
      <c r="H217" s="302">
        <f t="shared" si="57"/>
        <v>4.7937601412713559E-3</v>
      </c>
      <c r="I217" s="302">
        <f t="shared" si="57"/>
        <v>6.6898365376699557E-3</v>
      </c>
      <c r="J217" s="302">
        <f t="shared" si="57"/>
        <v>6.9033908252773219E-3</v>
      </c>
      <c r="K217" s="302">
        <f t="shared" si="57"/>
        <v>6.3185308390560748E-3</v>
      </c>
      <c r="L217" s="302">
        <f t="shared" si="57"/>
        <v>6.2908049770163928E-3</v>
      </c>
      <c r="M217" s="302">
        <f t="shared" si="57"/>
        <v>6.2894256974884797E-3</v>
      </c>
      <c r="N217" s="302">
        <f t="shared" si="57"/>
        <v>6.928533877572818E-3</v>
      </c>
      <c r="O217" s="302">
        <f t="shared" si="57"/>
        <v>6.1305893259822651E-3</v>
      </c>
      <c r="P217" s="302">
        <f t="shared" si="57"/>
        <v>6.2599048204238479E-3</v>
      </c>
      <c r="Q217" s="302">
        <f t="shared" si="57"/>
        <v>7.4916234050620917E-3</v>
      </c>
      <c r="R217" s="302">
        <f t="shared" si="57"/>
        <v>7.3199533658284419E-3</v>
      </c>
      <c r="S217" s="302">
        <f t="shared" si="57"/>
        <v>7.3020771680289412E-3</v>
      </c>
      <c r="T217" s="302">
        <f t="shared" si="57"/>
        <v>7.3648567310024499E-3</v>
      </c>
      <c r="U217" s="302">
        <f t="shared" si="57"/>
        <v>6.4095242347459655E-3</v>
      </c>
      <c r="V217" s="302">
        <f t="shared" si="57"/>
        <v>5.379437320835124E-3</v>
      </c>
      <c r="W217" s="302">
        <f t="shared" si="57"/>
        <v>6.6463980358800329E-3</v>
      </c>
      <c r="X217" s="302">
        <f t="shared" si="57"/>
        <v>7.3138192953354124E-3</v>
      </c>
      <c r="Y217" s="302">
        <f t="shared" si="57"/>
        <v>6.6436807665775678E-3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0.30360381791538776</v>
      </c>
      <c r="C218" s="302">
        <f t="shared" si="58"/>
        <v>0.24326683903086682</v>
      </c>
      <c r="D218" s="302">
        <f t="shared" si="58"/>
        <v>0.32332547521329597</v>
      </c>
      <c r="E218" s="302">
        <f t="shared" si="58"/>
        <v>0.33059683996017553</v>
      </c>
      <c r="F218" s="302">
        <f t="shared" si="58"/>
        <v>0.38251674834984906</v>
      </c>
      <c r="G218" s="302">
        <f t="shared" si="58"/>
        <v>0.37065134049292814</v>
      </c>
      <c r="H218" s="302">
        <f t="shared" si="58"/>
        <v>0.27703840533367846</v>
      </c>
      <c r="I218" s="302">
        <f t="shared" si="58"/>
        <v>3.1159651956402204E-2</v>
      </c>
      <c r="J218" s="302">
        <f t="shared" si="58"/>
        <v>4.146681143774935E-2</v>
      </c>
      <c r="K218" s="302">
        <f t="shared" si="58"/>
        <v>3.0937002659867555E-2</v>
      </c>
      <c r="L218" s="302">
        <f t="shared" si="58"/>
        <v>2.9721732687581288E-2</v>
      </c>
      <c r="M218" s="302">
        <f t="shared" si="58"/>
        <v>3.0190605998450349E-2</v>
      </c>
      <c r="N218" s="302">
        <f t="shared" si="58"/>
        <v>3.1150668901862442E-2</v>
      </c>
      <c r="O218" s="302">
        <f t="shared" si="58"/>
        <v>5.4926659966570625E-2</v>
      </c>
      <c r="P218" s="302">
        <f t="shared" si="58"/>
        <v>7.4504785537045051E-2</v>
      </c>
      <c r="Q218" s="302">
        <f t="shared" si="58"/>
        <v>8.8858822882280697E-2</v>
      </c>
      <c r="R218" s="302">
        <f t="shared" si="58"/>
        <v>8.3853722511533058E-2</v>
      </c>
      <c r="S218" s="302">
        <f t="shared" si="58"/>
        <v>5.5287302433864489E-2</v>
      </c>
      <c r="T218" s="302">
        <f t="shared" si="58"/>
        <v>0.10379516869128971</v>
      </c>
      <c r="U218" s="302">
        <f t="shared" si="58"/>
        <v>0.13866913406305678</v>
      </c>
      <c r="V218" s="302">
        <f t="shared" si="58"/>
        <v>0.14602360145065865</v>
      </c>
      <c r="W218" s="302">
        <f t="shared" si="58"/>
        <v>9.7548323389124128E-2</v>
      </c>
      <c r="X218" s="302">
        <f t="shared" si="58"/>
        <v>0.11756002055683559</v>
      </c>
      <c r="Y218" s="302">
        <f t="shared" si="58"/>
        <v>9.2370796726468668E-2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0.11771825171830376</v>
      </c>
      <c r="C220" s="310">
        <f t="shared" si="60"/>
        <v>0.10120152341996286</v>
      </c>
      <c r="D220" s="310">
        <f t="shared" si="60"/>
        <v>0.14770793622172404</v>
      </c>
      <c r="E220" s="310">
        <f t="shared" si="60"/>
        <v>0.12831903782099791</v>
      </c>
      <c r="F220" s="310">
        <f t="shared" si="60"/>
        <v>0.15016320077345888</v>
      </c>
      <c r="G220" s="310">
        <f t="shared" si="60"/>
        <v>0.14874503430143099</v>
      </c>
      <c r="H220" s="310">
        <f t="shared" si="60"/>
        <v>0.1019132499170969</v>
      </c>
      <c r="I220" s="310">
        <f t="shared" si="60"/>
        <v>9.8904819080640013E-2</v>
      </c>
      <c r="J220" s="310">
        <f t="shared" si="60"/>
        <v>0.10292123436461784</v>
      </c>
      <c r="K220" s="310">
        <f t="shared" si="60"/>
        <v>0.13113925798776693</v>
      </c>
      <c r="L220" s="310">
        <f t="shared" si="60"/>
        <v>0.1152910496666088</v>
      </c>
      <c r="M220" s="310">
        <f t="shared" si="60"/>
        <v>0.1391952149102873</v>
      </c>
      <c r="N220" s="310">
        <f t="shared" si="60"/>
        <v>0.14698817800558148</v>
      </c>
      <c r="O220" s="310">
        <f t="shared" si="60"/>
        <v>0.15935884939278577</v>
      </c>
      <c r="P220" s="310">
        <f t="shared" si="60"/>
        <v>0.1591089995372385</v>
      </c>
      <c r="Q220" s="310">
        <f t="shared" si="60"/>
        <v>0.13900035224458815</v>
      </c>
      <c r="R220" s="310">
        <f t="shared" si="60"/>
        <v>0.11367108391146341</v>
      </c>
      <c r="S220" s="310">
        <f t="shared" si="60"/>
        <v>0.14021267768139523</v>
      </c>
      <c r="T220" s="310">
        <f t="shared" si="60"/>
        <v>0.13360263559117405</v>
      </c>
      <c r="U220" s="310">
        <f t="shared" si="60"/>
        <v>0.16828985535196792</v>
      </c>
      <c r="V220" s="310">
        <f t="shared" si="60"/>
        <v>0.18488205323806201</v>
      </c>
      <c r="W220" s="310">
        <f t="shared" si="60"/>
        <v>0.16603832682241751</v>
      </c>
      <c r="X220" s="310">
        <f t="shared" si="60"/>
        <v>0.15265827517089861</v>
      </c>
      <c r="Y220" s="310">
        <f t="shared" si="60"/>
        <v>0.19318581474658239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0.61269297817267643</v>
      </c>
      <c r="C243" s="272">
        <f>IF(C$72=0,0,C$72/NFM_fec!C$72)</f>
        <v>0.76311660075214993</v>
      </c>
      <c r="D243" s="272">
        <f>IF(D$72=0,0,D$72/NFM_fec!D$72)</f>
        <v>0.547577662323392</v>
      </c>
      <c r="E243" s="272">
        <f>IF(E$72=0,0,E$72/NFM_fec!E$72)</f>
        <v>0.55037943451920468</v>
      </c>
      <c r="F243" s="272">
        <f>IF(F$72=0,0,F$72/NFM_fec!F$72)</f>
        <v>0.47832657641021759</v>
      </c>
      <c r="G243" s="272">
        <f>IF(G$72=0,0,G$72/NFM_fec!G$72)</f>
        <v>0.48999512922004407</v>
      </c>
      <c r="H243" s="272">
        <f>IF(H$72=0,0,H$72/NFM_fec!H$72)</f>
        <v>0.65855367759641747</v>
      </c>
      <c r="I243" s="272">
        <f>IF(I$72=0,0,I$72/NFM_fec!I$72)</f>
        <v>0.33518195144667517</v>
      </c>
      <c r="J243" s="272">
        <f>IF(J$72=0,0,J$72/NFM_fec!J$72)</f>
        <v>0.3763706260626094</v>
      </c>
      <c r="K243" s="272">
        <f>IF(K$72=0,0,K$72/NFM_fec!K$72)</f>
        <v>0.31679522003798716</v>
      </c>
      <c r="L243" s="272">
        <f>IF(L$72=0,0,L$72/NFM_fec!L$72)</f>
        <v>0.33318141522746336</v>
      </c>
      <c r="M243" s="272">
        <f>IF(M$72=0,0,M$72/NFM_fec!M$72)</f>
        <v>0.35031828453362873</v>
      </c>
      <c r="N243" s="272">
        <f>IF(N$72=0,0,N$72/NFM_fec!N$72)</f>
        <v>0.34019943444653628</v>
      </c>
      <c r="O243" s="272">
        <f>IF(O$72=0,0,O$72/NFM_fec!O$72)</f>
        <v>0.3252096491824315</v>
      </c>
      <c r="P243" s="272">
        <f>IF(P$72=0,0,P$72/NFM_fec!P$72)</f>
        <v>0.3072250406921857</v>
      </c>
      <c r="Q243" s="272">
        <f>IF(Q$72=0,0,Q$72/NFM_fec!Q$72)</f>
        <v>0.38175144790887988</v>
      </c>
      <c r="R243" s="272">
        <f>IF(R$72=0,0,R$72/NFM_fec!R$72)</f>
        <v>0.3866569433883344</v>
      </c>
      <c r="S243" s="272">
        <f>IF(S$72=0,0,S$72/NFM_fec!S$72)</f>
        <v>0.35470764457268511</v>
      </c>
      <c r="T243" s="272">
        <f>IF(T$72=0,0,T$72/NFM_fec!T$72)</f>
        <v>0.44124225835595027</v>
      </c>
      <c r="U243" s="272">
        <f>IF(U$72=0,0,U$72/NFM_fec!U$72)</f>
        <v>0.36098248622409357</v>
      </c>
      <c r="V243" s="272">
        <f>IF(V$72=0,0,V$72/NFM_fec!V$72)</f>
        <v>0.35355932417687069</v>
      </c>
      <c r="W243" s="272">
        <f>IF(W$72=0,0,W$72/NFM_fec!W$72)</f>
        <v>0.29392354489958433</v>
      </c>
      <c r="X243" s="272">
        <f>IF(X$72=0,0,X$72/NFM_fec!X$72)</f>
        <v>0.32181348483411859</v>
      </c>
      <c r="Y243" s="272">
        <f>IF(Y$72=0,0,Y$72/NFM_fec!Y$72)</f>
        <v>0.28304658635197311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2.9853664262756093E-2</v>
      </c>
      <c r="C248" s="275">
        <f>IF(C$77=0,0,C$77/NFM_fec!C$77)</f>
        <v>3.7564476590722241E-2</v>
      </c>
      <c r="D248" s="275">
        <f>IF(D$77=0,0,D$77/NFM_fec!D$77)</f>
        <v>3.0310689896843084E-2</v>
      </c>
      <c r="E248" s="275">
        <f>IF(E$77=0,0,E$77/NFM_fec!E$77)</f>
        <v>3.9751388075248133E-2</v>
      </c>
      <c r="F248" s="275">
        <f>IF(F$77=0,0,F$77/NFM_fec!F$77)</f>
        <v>2.2008403244550771E-2</v>
      </c>
      <c r="G248" s="275">
        <f>IF(G$77=0,0,G$77/NFM_fec!G$77)</f>
        <v>2.6492329899967793E-2</v>
      </c>
      <c r="H248" s="275">
        <f>IF(H$77=0,0,H$77/NFM_fec!H$77)</f>
        <v>5.5716245133254884E-2</v>
      </c>
      <c r="I248" s="275">
        <f>IF(I$77=0,0,I$77/NFM_fec!I$77)</f>
        <v>0.10999629656961199</v>
      </c>
      <c r="J248" s="275">
        <f>IF(J$77=0,0,J$77/NFM_fec!J$77)</f>
        <v>0.13287293784317519</v>
      </c>
      <c r="K248" s="275">
        <f>IF(K$77=0,0,K$77/NFM_fec!K$77)</f>
        <v>0.14491473010212816</v>
      </c>
      <c r="L248" s="275">
        <f>IF(L$77=0,0,L$77/NFM_fec!L$77)</f>
        <v>0.16556616138732705</v>
      </c>
      <c r="M248" s="275">
        <f>IF(M$77=0,0,M$77/NFM_fec!M$77)</f>
        <v>0.16092088079969313</v>
      </c>
      <c r="N248" s="275">
        <f>IF(N$77=0,0,N$77/NFM_fec!N$77)</f>
        <v>0.18705150880186047</v>
      </c>
      <c r="O248" s="275">
        <f>IF(O$77=0,0,O$77/NFM_fec!O$77)</f>
        <v>0.12935795451063559</v>
      </c>
      <c r="P248" s="275">
        <f>IF(P$77=0,0,P$77/NFM_fec!P$77)</f>
        <v>0.12930714456755521</v>
      </c>
      <c r="Q248" s="275">
        <f>IF(Q$77=0,0,Q$77/NFM_fec!Q$77)</f>
        <v>0.13444768039720489</v>
      </c>
      <c r="R248" s="275">
        <f>IF(R$77=0,0,R$77/NFM_fec!R$77)</f>
        <v>0.13217903978567794</v>
      </c>
      <c r="S248" s="275">
        <f>IF(S$77=0,0,S$77/NFM_fec!S$77)</f>
        <v>0.12719691511840989</v>
      </c>
      <c r="T248" s="275">
        <f>IF(T$77=0,0,T$77/NFM_fec!T$77)</f>
        <v>0.14385178545823113</v>
      </c>
      <c r="U248" s="275">
        <f>IF(U$77=0,0,U$77/NFM_fec!U$77)</f>
        <v>0.17489372478427531</v>
      </c>
      <c r="V248" s="275">
        <f>IF(V$77=0,0,V$77/NFM_fec!V$77)</f>
        <v>0.10585884967786219</v>
      </c>
      <c r="W248" s="275">
        <f>IF(W$77=0,0,W$77/NFM_fec!W$77)</f>
        <v>0.12229285573974109</v>
      </c>
      <c r="X248" s="275">
        <f>IF(X$77=0,0,X$77/NFM_fec!X$77)</f>
        <v>0.1553828172325756</v>
      </c>
      <c r="Y248" s="275">
        <f>IF(Y$77=0,0,Y$77/NFM_fec!Y$77)</f>
        <v>0.12415495468700512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0.28711723108908727</v>
      </c>
      <c r="C249" s="276">
        <f>IF(C$83=0,0,C$83/NFM_fec!C$83)</f>
        <v>0.45432622681961354</v>
      </c>
      <c r="D249" s="276">
        <f>IF(D$83=0,0,D$83/NFM_fec!D$83)</f>
        <v>0.2242000880302189</v>
      </c>
      <c r="E249" s="276">
        <f>IF(E$83=0,0,E$83/NFM_fec!E$83)</f>
        <v>0.22136460019597545</v>
      </c>
      <c r="F249" s="276">
        <f>IF(F$83=0,0,F$83/NFM_fec!F$83)</f>
        <v>0.14766384474845573</v>
      </c>
      <c r="G249" s="276">
        <f>IF(G$83=0,0,G$83/NFM_fec!G$83)</f>
        <v>0.1669447686618209</v>
      </c>
      <c r="H249" s="276">
        <f>IF(H$83=0,0,H$83/NFM_fec!H$83)</f>
        <v>0.35801738731175364</v>
      </c>
      <c r="I249" s="276">
        <f>IF(I$83=0,0,I$83/NFM_fec!I$83)</f>
        <v>0.51945303112688901</v>
      </c>
      <c r="J249" s="276">
        <f>IF(J$83=0,0,J$83/NFM_fec!J$83)</f>
        <v>0.52552155648351206</v>
      </c>
      <c r="K249" s="276">
        <f>IF(K$83=0,0,K$83/NFM_fec!K$83)</f>
        <v>0.48972373248233214</v>
      </c>
      <c r="L249" s="276">
        <f>IF(L$83=0,0,L$83/NFM_fec!L$83)</f>
        <v>0.52250190965498822</v>
      </c>
      <c r="M249" s="276">
        <f>IF(M$83=0,0,M$83/NFM_fec!M$83)</f>
        <v>0.53893752284232743</v>
      </c>
      <c r="N249" s="276">
        <f>IF(N$83=0,0,N$83/NFM_fec!N$83)</f>
        <v>0.51679841605106247</v>
      </c>
      <c r="O249" s="276">
        <f>IF(O$83=0,0,O$83/NFM_fec!O$83)</f>
        <v>0.44465263152822654</v>
      </c>
      <c r="P249" s="276">
        <f>IF(P$83=0,0,P$83/NFM_fec!P$83)</f>
        <v>0.40410842953889281</v>
      </c>
      <c r="Q249" s="276">
        <f>IF(Q$83=0,0,Q$83/NFM_fec!Q$83)</f>
        <v>0.49352254379646004</v>
      </c>
      <c r="R249" s="276">
        <f>IF(R$83=0,0,R$83/NFM_fec!R$83)</f>
        <v>0.50645509014739931</v>
      </c>
      <c r="S249" s="276">
        <f>IF(S$83=0,0,S$83/NFM_fec!S$83)</f>
        <v>0.47975896929301126</v>
      </c>
      <c r="T249" s="276">
        <f>IF(T$83=0,0,T$83/NFM_fec!T$83)</f>
        <v>0.52256958120599328</v>
      </c>
      <c r="U249" s="276">
        <f>IF(U$83=0,0,U$83/NFM_fec!U$83)</f>
        <v>0.37924486031289817</v>
      </c>
      <c r="V249" s="276">
        <f>IF(V$83=0,0,V$83/NFM_fec!V$83)</f>
        <v>0.36021870262149674</v>
      </c>
      <c r="W249" s="276">
        <f>IF(W$83=0,0,W$83/NFM_fec!W$83)</f>
        <v>0.3467801319186703</v>
      </c>
      <c r="X249" s="276">
        <f>IF(X$83=0,0,X$83/NFM_fec!X$83)</f>
        <v>0.36537743174315435</v>
      </c>
      <c r="Y249" s="276">
        <f>IF(Y$83=0,0,Y$83/NFM_fec!Y$83)</f>
        <v>0.32285128640380317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0.28711723108908721</v>
      </c>
      <c r="C250" s="276">
        <f>IF(C$90=0,0,C$90/NFM_fec!C$90)</f>
        <v>0.45432622681961338</v>
      </c>
      <c r="D250" s="276">
        <f>IF(D$90=0,0,D$90/NFM_fec!D$90)</f>
        <v>0.22420008803021893</v>
      </c>
      <c r="E250" s="276">
        <f>IF(E$90=0,0,E$90/NFM_fec!E$90)</f>
        <v>0.22136460019597551</v>
      </c>
      <c r="F250" s="276">
        <f>IF(F$90=0,0,F$90/NFM_fec!F$90)</f>
        <v>0.14766384474845573</v>
      </c>
      <c r="G250" s="276">
        <f>IF(G$90=0,0,G$90/NFM_fec!G$90)</f>
        <v>0.16694476866182087</v>
      </c>
      <c r="H250" s="276">
        <f>IF(H$90=0,0,H$90/NFM_fec!H$90)</f>
        <v>0.35801738731175353</v>
      </c>
      <c r="I250" s="276">
        <f>IF(I$90=0,0,I$90/NFM_fec!I$90)</f>
        <v>0.51945303112688901</v>
      </c>
      <c r="J250" s="276">
        <f>IF(J$90=0,0,J$90/NFM_fec!J$90)</f>
        <v>0.52552155648351218</v>
      </c>
      <c r="K250" s="276">
        <f>IF(K$90=0,0,K$90/NFM_fec!K$90)</f>
        <v>0.48972373248233231</v>
      </c>
      <c r="L250" s="276">
        <f>IF(L$90=0,0,L$90/NFM_fec!L$90)</f>
        <v>0.52250190965498788</v>
      </c>
      <c r="M250" s="276">
        <f>IF(M$90=0,0,M$90/NFM_fec!M$90)</f>
        <v>0.53893752284232721</v>
      </c>
      <c r="N250" s="276">
        <f>IF(N$90=0,0,N$90/NFM_fec!N$90)</f>
        <v>0.51679841605106247</v>
      </c>
      <c r="O250" s="276">
        <f>IF(O$90=0,0,O$90/NFM_fec!O$90)</f>
        <v>0.44465263152822671</v>
      </c>
      <c r="P250" s="276">
        <f>IF(P$90=0,0,P$90/NFM_fec!P$90)</f>
        <v>0.40410842953889253</v>
      </c>
      <c r="Q250" s="276">
        <f>IF(Q$90=0,0,Q$90/NFM_fec!Q$90)</f>
        <v>0.49352254379645999</v>
      </c>
      <c r="R250" s="276">
        <f>IF(R$90=0,0,R$90/NFM_fec!R$90)</f>
        <v>0.50645509014739909</v>
      </c>
      <c r="S250" s="276">
        <f>IF(S$90=0,0,S$90/NFM_fec!S$90)</f>
        <v>0.47975896929301115</v>
      </c>
      <c r="T250" s="276">
        <f>IF(T$90=0,0,T$90/NFM_fec!T$90)</f>
        <v>0.52256958120599306</v>
      </c>
      <c r="U250" s="276">
        <f>IF(U$90=0,0,U$90/NFM_fec!U$90)</f>
        <v>0.37924486031289811</v>
      </c>
      <c r="V250" s="276">
        <f>IF(V$90=0,0,V$90/NFM_fec!V$90)</f>
        <v>0.36021870262149652</v>
      </c>
      <c r="W250" s="276">
        <f>IF(W$90=0,0,W$90/NFM_fec!W$90)</f>
        <v>0.34678013191867013</v>
      </c>
      <c r="X250" s="276">
        <f>IF(X$90=0,0,X$90/NFM_fec!X$90)</f>
        <v>0.3653774317431544</v>
      </c>
      <c r="Y250" s="276">
        <f>IF(Y$90=0,0,Y$90/NFM_fec!Y$90)</f>
        <v>0.32285128640380323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2.6034182285905354</v>
      </c>
      <c r="C251" s="277">
        <f>IF(C$97=0,0,C$97/NFM_fec!C$97)</f>
        <v>2.6207438330097079</v>
      </c>
      <c r="D251" s="277">
        <f>IF(D$97=0,0,D$97/NFM_fec!D$97)</f>
        <v>2.5483891309809561</v>
      </c>
      <c r="E251" s="277">
        <f>IF(E$97=0,0,E$97/NFM_fec!E$97)</f>
        <v>2.5782113465295851</v>
      </c>
      <c r="F251" s="277">
        <f>IF(F$97=0,0,F$97/NFM_fec!F$97)</f>
        <v>2.5839812800199833</v>
      </c>
      <c r="G251" s="277">
        <f>IF(G$97=0,0,G$97/NFM_fec!G$97)</f>
        <v>2.5456570418109217</v>
      </c>
      <c r="H251" s="277">
        <f>IF(H$97=0,0,H$97/NFM_fec!H$97)</f>
        <v>2.5002637621782973</v>
      </c>
      <c r="I251" s="277">
        <f>IF(I$97=0,0,I$97/NFM_fec!I$97)</f>
        <v>9.9247104109546347E-2</v>
      </c>
      <c r="J251" s="277">
        <f>IF(J$97=0,0,J$97/NFM_fec!J$97)</f>
        <v>0.15394559307771108</v>
      </c>
      <c r="K251" s="277">
        <f>IF(K$97=0,0,K$97/NFM_fec!K$97)</f>
        <v>9.53032012975394E-2</v>
      </c>
      <c r="L251" s="277">
        <f>IF(L$97=0,0,L$97/NFM_fec!L$97)</f>
        <v>9.5409221791775564E-2</v>
      </c>
      <c r="M251" s="277">
        <f>IF(M$97=0,0,M$97/NFM_fec!M$97)</f>
        <v>0.10605239555621959</v>
      </c>
      <c r="N251" s="277">
        <f>IF(N$97=0,0,N$97/NFM_fec!N$97)</f>
        <v>0.10776486465455762</v>
      </c>
      <c r="O251" s="277">
        <f>IF(O$97=0,0,O$97/NFM_fec!O$97)</f>
        <v>0.16407301522066367</v>
      </c>
      <c r="P251" s="277">
        <f>IF(P$97=0,0,P$97/NFM_fec!P$97)</f>
        <v>0.18791761861348424</v>
      </c>
      <c r="Q251" s="277">
        <f>IF(Q$97=0,0,Q$97/NFM_fec!Q$97)</f>
        <v>0.25130887836335974</v>
      </c>
      <c r="R251" s="277">
        <f>IF(R$97=0,0,R$97/NFM_fec!R$97)</f>
        <v>0.24432792461097513</v>
      </c>
      <c r="S251" s="277">
        <f>IF(S$97=0,0,S$97/NFM_fec!S$97)</f>
        <v>0.18143223763645686</v>
      </c>
      <c r="T251" s="277">
        <f>IF(T$97=0,0,T$97/NFM_fec!T$97)</f>
        <v>0.34592420870676088</v>
      </c>
      <c r="U251" s="277">
        <f>IF(U$97=0,0,U$97/NFM_fec!U$97)</f>
        <v>0.35988635179337242</v>
      </c>
      <c r="V251" s="277">
        <f>IF(V$97=0,0,V$97/NFM_fec!V$97)</f>
        <v>0.36987424741633107</v>
      </c>
      <c r="W251" s="277">
        <f>IF(W$97=0,0,W$97/NFM_fec!W$97)</f>
        <v>0.23305898637813513</v>
      </c>
      <c r="X251" s="277">
        <f>IF(X$97=0,0,X$97/NFM_fec!X$97)</f>
        <v>0.27857628669231904</v>
      </c>
      <c r="Y251" s="277">
        <f>IF(Y$97=0,0,Y$97/NFM_fec!Y$97)</f>
        <v>0.23895853298671871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0.54427375974633541</v>
      </c>
      <c r="C253" s="272">
        <f>IF(C$115=0,0,(C$115-C$158)/NFM_fec!C$115)</f>
        <v>0.71751308510121947</v>
      </c>
      <c r="D253" s="272">
        <f>IF(D$115=0,0,(D$115-D$158)/NFM_fec!D$115)</f>
        <v>0.47389824657517693</v>
      </c>
      <c r="E253" s="272">
        <f>IF(E$115=0,0,(E$115-E$158)/NFM_fec!E$115)</f>
        <v>0.48090042752360151</v>
      </c>
      <c r="F253" s="272">
        <f>IF(F$115=0,0,(F$115-F$158)/NFM_fec!F$115)</f>
        <v>0.39363807677492629</v>
      </c>
      <c r="G253" s="272">
        <f>IF(G$115=0,0,(G$115-G$158)/NFM_fec!G$115)</f>
        <v>0.40163188195835264</v>
      </c>
      <c r="H253" s="272">
        <f>IF(H$115=0,0,(H$115-H$158)/NFM_fec!H$115)</f>
        <v>0.58238628150925376</v>
      </c>
      <c r="I253" s="272">
        <f>IF(I$115=0,0,(I$115-I$158)/NFM_fec!I$115)</f>
        <v>0.49344322790372874</v>
      </c>
      <c r="J253" s="272">
        <f>IF(J$115=0,0,(J$115-J$158)/NFM_fec!J$115)</f>
        <v>0.53973091917719884</v>
      </c>
      <c r="K253" s="272">
        <f>IF(K$115=0,0,(K$115-K$158)/NFM_fec!K$115)</f>
        <v>0.46685087619097521</v>
      </c>
      <c r="L253" s="272">
        <f>IF(L$115=0,0,(L$115-L$158)/NFM_fec!L$115)</f>
        <v>0.49742701878753476</v>
      </c>
      <c r="M253" s="272">
        <f>IF(M$115=0,0,(M$115-M$158)/NFM_fec!M$115)</f>
        <v>0.520082523246995</v>
      </c>
      <c r="N253" s="272">
        <f>IF(N$115=0,0,(N$115-N$158)/NFM_fec!N$115)</f>
        <v>0.49255415642572925</v>
      </c>
      <c r="O253" s="272">
        <f>IF(O$115=0,0,(O$115-O$158)/NFM_fec!O$115)</f>
        <v>0.46788299359065594</v>
      </c>
      <c r="P253" s="272">
        <f>IF(P$115=0,0,(P$115-P$158)/NFM_fec!P$115)</f>
        <v>0.43126857263378343</v>
      </c>
      <c r="Q253" s="272">
        <f>IF(Q$115=0,0,(Q$115-Q$158)/NFM_fec!Q$115)</f>
        <v>0.50743179622902457</v>
      </c>
      <c r="R253" s="272">
        <f>IF(R$115=0,0,(R$115-R$158)/NFM_fec!R$115)</f>
        <v>0.53276649734756187</v>
      </c>
      <c r="S253" s="272">
        <f>IF(S$115=0,0,(S$115-S$158)/NFM_fec!S$115)</f>
        <v>0.49864626295666598</v>
      </c>
      <c r="T253" s="272">
        <f>IF(T$115=0,0,(T$115-T$158)/NFM_fec!T$115)</f>
        <v>0.56382565126043582</v>
      </c>
      <c r="U253" s="272">
        <f>IF(U$115=0,0,(U$115-U$158)/NFM_fec!U$115)</f>
        <v>0.45454460822723086</v>
      </c>
      <c r="V253" s="272">
        <f>IF(V$115=0,0,(V$115-V$158)/NFM_fec!V$115)</f>
        <v>0.44338836087455546</v>
      </c>
      <c r="W253" s="272">
        <f>IF(W$115=0,0,(W$115-W$158)/NFM_fec!W$115)</f>
        <v>0.39406426929151622</v>
      </c>
      <c r="X253" s="272">
        <f>IF(X$115=0,0,(X$115-X$158)/NFM_fec!X$115)</f>
        <v>0.40693012893557057</v>
      </c>
      <c r="Y253" s="272">
        <f>IF(Y$115=0,0,(Y$115-Y$158)/NFM_fec!Y$115)</f>
        <v>0.3930319741649988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2.9853664262756086E-2</v>
      </c>
      <c r="C258" s="275">
        <f>IF(C$120=0,0,C$120/NFM_fec!C$120)</f>
        <v>3.7564476590722221E-2</v>
      </c>
      <c r="D258" s="275">
        <f>IF(D$120=0,0,D$120/NFM_fec!D$120)</f>
        <v>3.0310689896843063E-2</v>
      </c>
      <c r="E258" s="275">
        <f>IF(E$120=0,0,E$120/NFM_fec!E$120)</f>
        <v>3.975138807524816E-2</v>
      </c>
      <c r="F258" s="275">
        <f>IF(F$120=0,0,F$120/NFM_fec!F$120)</f>
        <v>2.2008403244550764E-2</v>
      </c>
      <c r="G258" s="275">
        <f>IF(G$120=0,0,G$120/NFM_fec!G$120)</f>
        <v>2.6492329899967797E-2</v>
      </c>
      <c r="H258" s="275">
        <f>IF(H$120=0,0,H$120/NFM_fec!H$120)</f>
        <v>5.5716245133254891E-2</v>
      </c>
      <c r="I258" s="275">
        <f>IF(I$120=0,0,I$120/NFM_fec!I$120)</f>
        <v>0.10999629656961203</v>
      </c>
      <c r="J258" s="275">
        <f>IF(J$120=0,0,J$120/NFM_fec!J$120)</f>
        <v>0.13287293784317522</v>
      </c>
      <c r="K258" s="275">
        <f>IF(K$120=0,0,K$120/NFM_fec!K$120)</f>
        <v>0.14491473010212816</v>
      </c>
      <c r="L258" s="275">
        <f>IF(L$120=0,0,L$120/NFM_fec!L$120)</f>
        <v>0.16556616138732708</v>
      </c>
      <c r="M258" s="275">
        <f>IF(M$120=0,0,M$120/NFM_fec!M$120)</f>
        <v>0.16092088079969316</v>
      </c>
      <c r="N258" s="275">
        <f>IF(N$120=0,0,N$120/NFM_fec!N$120)</f>
        <v>0.1870515088018605</v>
      </c>
      <c r="O258" s="275">
        <f>IF(O$120=0,0,O$120/NFM_fec!O$120)</f>
        <v>0.12935795451063559</v>
      </c>
      <c r="P258" s="275">
        <f>IF(P$120=0,0,P$120/NFM_fec!P$120)</f>
        <v>0.12930714456755521</v>
      </c>
      <c r="Q258" s="275">
        <f>IF(Q$120=0,0,Q$120/NFM_fec!Q$120)</f>
        <v>0.13444768039720487</v>
      </c>
      <c r="R258" s="275">
        <f>IF(R$120=0,0,R$120/NFM_fec!R$120)</f>
        <v>0.13217903978567794</v>
      </c>
      <c r="S258" s="275">
        <f>IF(S$120=0,0,S$120/NFM_fec!S$120)</f>
        <v>0.12719691511840994</v>
      </c>
      <c r="T258" s="275">
        <f>IF(T$120=0,0,T$120/NFM_fec!T$120)</f>
        <v>0.1438517854582311</v>
      </c>
      <c r="U258" s="275">
        <f>IF(U$120=0,0,U$120/NFM_fec!U$120)</f>
        <v>0.17489372478427528</v>
      </c>
      <c r="V258" s="275">
        <f>IF(V$120=0,0,V$120/NFM_fec!V$120)</f>
        <v>0.10585884967786222</v>
      </c>
      <c r="W258" s="275">
        <f>IF(W$120=0,0,W$120/NFM_fec!W$120)</f>
        <v>0.12229285573974114</v>
      </c>
      <c r="X258" s="275">
        <f>IF(X$120=0,0,X$120/NFM_fec!X$120)</f>
        <v>0.15538281723257566</v>
      </c>
      <c r="Y258" s="275">
        <f>IF(Y$120=0,0,Y$120/NFM_fec!Y$120)</f>
        <v>0.12415495468700509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0.4466363578046173</v>
      </c>
      <c r="C259" s="276">
        <f>IF(C$126=0,0,C$126/NFM_fec!C$126)</f>
        <v>0.64047377510119197</v>
      </c>
      <c r="D259" s="276">
        <f>IF(D$126=0,0,D$126/NFM_fec!D$126)</f>
        <v>0.37249664938227439</v>
      </c>
      <c r="E259" s="276">
        <f>IF(E$126=0,0,E$126/NFM_fec!E$126)</f>
        <v>0.38127648881887033</v>
      </c>
      <c r="F259" s="276">
        <f>IF(F$126=0,0,F$126/NFM_fec!F$126)</f>
        <v>0.28242404323823894</v>
      </c>
      <c r="G259" s="276">
        <f>IF(G$126=0,0,G$126/NFM_fec!G$126)</f>
        <v>0.28960209456422198</v>
      </c>
      <c r="H259" s="276">
        <f>IF(H$126=0,0,H$126/NFM_fec!H$126)</f>
        <v>0.48521649681536233</v>
      </c>
      <c r="I259" s="276">
        <f>IF(I$126=0,0,I$126/NFM_fec!I$126)</f>
        <v>0.69629476605786644</v>
      </c>
      <c r="J259" s="276">
        <f>IF(J$126=0,0,J$126/NFM_fec!J$126)</f>
        <v>0.7286351354927465</v>
      </c>
      <c r="K259" s="276">
        <f>IF(K$126=0,0,K$126/NFM_fec!K$126)</f>
        <v>0.65874231930009453</v>
      </c>
      <c r="L259" s="276">
        <f>IF(L$126=0,0,L$126/NFM_fec!L$126)</f>
        <v>0.7088493683819701</v>
      </c>
      <c r="M259" s="276">
        <f>IF(M$126=0,0,M$126/NFM_fec!M$126)</f>
        <v>0.73457189386158206</v>
      </c>
      <c r="N259" s="276">
        <f>IF(N$126=0,0,N$126/NFM_fec!N$126)</f>
        <v>0.68618339317835064</v>
      </c>
      <c r="O259" s="276">
        <f>IF(O$126=0,0,O$126/NFM_fec!O$126)</f>
        <v>0.63579311096988966</v>
      </c>
      <c r="P259" s="276">
        <f>IF(P$126=0,0,P$126/NFM_fec!P$126)</f>
        <v>0.57991419628301921</v>
      </c>
      <c r="Q259" s="276">
        <f>IF(Q$126=0,0,Q$126/NFM_fec!Q$126)</f>
        <v>0.66456352361450266</v>
      </c>
      <c r="R259" s="276">
        <f>IF(R$126=0,0,R$126/NFM_fec!R$126)</f>
        <v>0.71170838168239559</v>
      </c>
      <c r="S259" s="276">
        <f>IF(S$126=0,0,S$126/NFM_fec!S$126)</f>
        <v>0.66812021875628502</v>
      </c>
      <c r="T259" s="276">
        <f>IF(T$126=0,0,T$126/NFM_fec!T$126)</f>
        <v>0.7058529329432196</v>
      </c>
      <c r="U259" s="276">
        <f>IF(U$126=0,0,U$126/NFM_fec!U$126)</f>
        <v>0.55649922818268749</v>
      </c>
      <c r="V259" s="276">
        <f>IF(V$126=0,0,V$126/NFM_fec!V$126)</f>
        <v>0.53885638403802094</v>
      </c>
      <c r="W259" s="276">
        <f>IF(W$126=0,0,W$126/NFM_fec!W$126)</f>
        <v>0.50696481048797282</v>
      </c>
      <c r="X259" s="276">
        <f>IF(X$126=0,0,X$126/NFM_fec!X$126)</f>
        <v>0.50467289070580579</v>
      </c>
      <c r="Y259" s="276">
        <f>IF(Y$126=0,0,Y$126/NFM_fec!Y$126)</f>
        <v>0.51056744142624932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0.28711723108908715</v>
      </c>
      <c r="C260" s="276">
        <f>IF(C$134=0,0,C$134/NFM_fec!C$134)</f>
        <v>0.45432622681961332</v>
      </c>
      <c r="D260" s="276">
        <f>IF(D$134=0,0,D$134/NFM_fec!D$134)</f>
        <v>0.22420008803021896</v>
      </c>
      <c r="E260" s="276">
        <f>IF(E$134=0,0,E$134/NFM_fec!E$134)</f>
        <v>0.22136460019597554</v>
      </c>
      <c r="F260" s="276">
        <f>IF(F$134=0,0,F$134/NFM_fec!F$134)</f>
        <v>0.14766384474845579</v>
      </c>
      <c r="G260" s="276">
        <f>IF(G$134=0,0,G$134/NFM_fec!G$134)</f>
        <v>0.1669447686618209</v>
      </c>
      <c r="H260" s="276">
        <f>IF(H$134=0,0,H$134/NFM_fec!H$134)</f>
        <v>0.35801738731175353</v>
      </c>
      <c r="I260" s="276">
        <f>IF(I$134=0,0,I$134/NFM_fec!I$134)</f>
        <v>0.51945303112688912</v>
      </c>
      <c r="J260" s="276">
        <f>IF(J$134=0,0,J$134/NFM_fec!J$134)</f>
        <v>0.52552155648351184</v>
      </c>
      <c r="K260" s="276">
        <f>IF(K$134=0,0,K$134/NFM_fec!K$134)</f>
        <v>0.48972373248233214</v>
      </c>
      <c r="L260" s="276">
        <f>IF(L$134=0,0,L$134/NFM_fec!L$134)</f>
        <v>0.52250190965498811</v>
      </c>
      <c r="M260" s="276">
        <f>IF(M$134=0,0,M$134/NFM_fec!M$134)</f>
        <v>0.53893752284232732</v>
      </c>
      <c r="N260" s="276">
        <f>IF(N$134=0,0,N$134/NFM_fec!N$134)</f>
        <v>0.51679841605106258</v>
      </c>
      <c r="O260" s="276">
        <f>IF(O$134=0,0,O$134/NFM_fec!O$134)</f>
        <v>0.44465263152822648</v>
      </c>
      <c r="P260" s="276">
        <f>IF(P$134=0,0,P$134/NFM_fec!P$134)</f>
        <v>0.4041084295388927</v>
      </c>
      <c r="Q260" s="276">
        <f>IF(Q$134=0,0,Q$134/NFM_fec!Q$134)</f>
        <v>0.4935225437964601</v>
      </c>
      <c r="R260" s="276">
        <f>IF(R$134=0,0,R$134/NFM_fec!R$134)</f>
        <v>0.50645509014739931</v>
      </c>
      <c r="S260" s="276">
        <f>IF(S$134=0,0,S$134/NFM_fec!S$134)</f>
        <v>0.47975896929301121</v>
      </c>
      <c r="T260" s="276">
        <f>IF(T$134=0,0,T$134/NFM_fec!T$134)</f>
        <v>0.52256958120599295</v>
      </c>
      <c r="U260" s="276">
        <f>IF(U$134=0,0,U$134/NFM_fec!U$134)</f>
        <v>0.37924486031289806</v>
      </c>
      <c r="V260" s="276">
        <f>IF(V$134=0,0,V$134/NFM_fec!V$134)</f>
        <v>0.36021870262149669</v>
      </c>
      <c r="W260" s="276">
        <f>IF(W$134=0,0,W$134/NFM_fec!W$134)</f>
        <v>0.34678013191867019</v>
      </c>
      <c r="X260" s="276">
        <f>IF(X$134=0,0,X$134/NFM_fec!X$134)</f>
        <v>0.36537743174315424</v>
      </c>
      <c r="Y260" s="276">
        <f>IF(Y$134=0,0,Y$134/NFM_fec!Y$134)</f>
        <v>0.32285128640380317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2.7445277479262722</v>
      </c>
      <c r="C261" s="277">
        <f>IF(C$141=0,0,C$141/NFM_fec!C$141)</f>
        <v>2.7578346162087022</v>
      </c>
      <c r="D261" s="277">
        <f>IF(D$141=0,0,D$141/NFM_fec!D$141)</f>
        <v>2.688177683278083</v>
      </c>
      <c r="E261" s="277">
        <f>IF(E$141=0,0,E$141/NFM_fec!E$141)</f>
        <v>2.7196301232561915</v>
      </c>
      <c r="F261" s="277">
        <f>IF(F$141=0,0,F$141/NFM_fec!F$141)</f>
        <v>2.7315054690015454</v>
      </c>
      <c r="G261" s="277">
        <f>IF(G$141=0,0,G$141/NFM_fec!G$141)</f>
        <v>2.6898006336135736</v>
      </c>
      <c r="H261" s="277">
        <f>IF(H$141=0,0,H$141/NFM_fec!H$141)</f>
        <v>2.6313500971747086</v>
      </c>
      <c r="I261" s="277">
        <f>IF(I$141=0,0,I$141/NFM_fec!I$141)</f>
        <v>8.9546653223520803E-2</v>
      </c>
      <c r="J261" s="277">
        <f>IF(J$141=0,0,J$141/NFM_fec!J$141)</f>
        <v>0.1451530397790704</v>
      </c>
      <c r="K261" s="277">
        <f>IF(K$141=0,0,K$141/NFM_fec!K$141)</f>
        <v>8.6462411394324298E-2</v>
      </c>
      <c r="L261" s="277">
        <f>IF(L$141=0,0,L$141/NFM_fec!L$141)</f>
        <v>8.5972531851799996E-2</v>
      </c>
      <c r="M261" s="277">
        <f>IF(M$141=0,0,M$141/NFM_fec!M$141)</f>
        <v>9.6143474358340114E-2</v>
      </c>
      <c r="N261" s="277">
        <f>IF(N$141=0,0,N$141/NFM_fec!N$141)</f>
        <v>9.7223186185488586E-2</v>
      </c>
      <c r="O261" s="277">
        <f>IF(O$141=0,0,O$141/NFM_fec!O$141)</f>
        <v>0.15834470884637464</v>
      </c>
      <c r="P261" s="277">
        <f>IF(P$141=0,0,P$141/NFM_fec!P$141)</f>
        <v>0.18385531446685613</v>
      </c>
      <c r="Q261" s="277">
        <f>IF(Q$141=0,0,Q$141/NFM_fec!Q$141)</f>
        <v>0.24529943504707</v>
      </c>
      <c r="R261" s="277">
        <f>IF(R$141=0,0,R$141/NFM_fec!R$141)</f>
        <v>0.23807890242330132</v>
      </c>
      <c r="S261" s="277">
        <f>IF(S$141=0,0,S$141/NFM_fec!S$141)</f>
        <v>0.17343361585919875</v>
      </c>
      <c r="T261" s="277">
        <f>IF(T$141=0,0,T$141/NFM_fec!T$141)</f>
        <v>0.34298741446939357</v>
      </c>
      <c r="U261" s="277">
        <f>IF(U$141=0,0,U$141/NFM_fec!U$141)</f>
        <v>0.36227021436113171</v>
      </c>
      <c r="V261" s="277">
        <f>IF(V$141=0,0,V$141/NFM_fec!V$141)</f>
        <v>0.37485449267218779</v>
      </c>
      <c r="W261" s="277">
        <f>IF(W$141=0,0,W$141/NFM_fec!W$141)</f>
        <v>0.23140215398301464</v>
      </c>
      <c r="X261" s="277">
        <f>IF(X$141=0,0,X$141/NFM_fec!X$141)</f>
        <v>0.27745665575306083</v>
      </c>
      <c r="Y261" s="277">
        <f>IF(Y$141=0,0,Y$141/NFM_fec!Y$141)</f>
        <v>0.23732869671032411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FI: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2886.2184193578069</v>
      </c>
      <c r="C3" s="203">
        <f t="shared" si="0"/>
        <v>3175.155716529051</v>
      </c>
      <c r="D3" s="203">
        <f t="shared" si="0"/>
        <v>3013.4043108423461</v>
      </c>
      <c r="E3" s="203">
        <f t="shared" si="0"/>
        <v>2938.1293092688279</v>
      </c>
      <c r="F3" s="203">
        <f t="shared" si="0"/>
        <v>3305.7394181854106</v>
      </c>
      <c r="G3" s="203">
        <f t="shared" si="0"/>
        <v>3346.2521382685845</v>
      </c>
      <c r="H3" s="203">
        <f t="shared" si="0"/>
        <v>3450.878070664694</v>
      </c>
      <c r="I3" s="203">
        <f t="shared" si="0"/>
        <v>3759.7530426981143</v>
      </c>
      <c r="J3" s="203">
        <f t="shared" si="0"/>
        <v>3659.6802562342718</v>
      </c>
      <c r="K3" s="203">
        <f t="shared" si="0"/>
        <v>3312.6070429654592</v>
      </c>
      <c r="L3" s="203">
        <f t="shared" si="0"/>
        <v>3593.5217702920627</v>
      </c>
      <c r="M3" s="203">
        <f t="shared" si="0"/>
        <v>4009.8468263184409</v>
      </c>
      <c r="N3" s="203">
        <f t="shared" si="0"/>
        <v>3639.7101221455114</v>
      </c>
      <c r="O3" s="203">
        <f t="shared" si="0"/>
        <v>3675.3740057451596</v>
      </c>
      <c r="P3" s="203">
        <f t="shared" si="0"/>
        <v>3785.8671411383239</v>
      </c>
      <c r="Q3" s="203">
        <f t="shared" si="0"/>
        <v>4006.2996399999993</v>
      </c>
      <c r="R3" s="203">
        <f t="shared" si="0"/>
        <v>4334.0836175596869</v>
      </c>
      <c r="S3" s="203">
        <f t="shared" si="0"/>
        <v>4538.1687932847817</v>
      </c>
      <c r="T3" s="203">
        <f t="shared" si="0"/>
        <v>4688.4005481369177</v>
      </c>
      <c r="U3" s="203">
        <f t="shared" si="0"/>
        <v>5142.8445423631401</v>
      </c>
      <c r="V3" s="203">
        <f t="shared" si="0"/>
        <v>4902.3738034505805</v>
      </c>
      <c r="W3" s="203">
        <f t="shared" si="0"/>
        <v>4670.2606538853724</v>
      </c>
      <c r="X3" s="203">
        <f t="shared" si="0"/>
        <v>5975.3602781549735</v>
      </c>
      <c r="Y3" s="203">
        <f t="shared" si="0"/>
        <v>5118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2187.4828805383595</v>
      </c>
      <c r="C4" s="241">
        <f t="shared" si="1"/>
        <v>2353.3150296337571</v>
      </c>
      <c r="D4" s="241">
        <f t="shared" si="1"/>
        <v>2173.6769879306457</v>
      </c>
      <c r="E4" s="241">
        <f t="shared" si="1"/>
        <v>2143.0709203924207</v>
      </c>
      <c r="F4" s="241">
        <f t="shared" si="1"/>
        <v>2429.0384007507291</v>
      </c>
      <c r="G4" s="241">
        <f t="shared" si="1"/>
        <v>2348.529850107067</v>
      </c>
      <c r="H4" s="241">
        <f t="shared" si="1"/>
        <v>2350.4297839319061</v>
      </c>
      <c r="I4" s="241">
        <f t="shared" si="1"/>
        <v>2629.0002479016894</v>
      </c>
      <c r="J4" s="241">
        <f t="shared" si="1"/>
        <v>2470.8320292839171</v>
      </c>
      <c r="K4" s="241">
        <f t="shared" si="1"/>
        <v>2077.944734625105</v>
      </c>
      <c r="L4" s="241">
        <f t="shared" si="1"/>
        <v>2275.4501657409064</v>
      </c>
      <c r="M4" s="241">
        <f t="shared" si="1"/>
        <v>2660.114283210271</v>
      </c>
      <c r="N4" s="241">
        <f t="shared" si="1"/>
        <v>2071.6589060010615</v>
      </c>
      <c r="O4" s="241">
        <f t="shared" si="1"/>
        <v>2241.2331352601395</v>
      </c>
      <c r="P4" s="241">
        <f t="shared" si="1"/>
        <v>2176.7820421314518</v>
      </c>
      <c r="Q4" s="241">
        <f t="shared" si="1"/>
        <v>2429.4028599999992</v>
      </c>
      <c r="R4" s="241">
        <f t="shared" si="1"/>
        <v>2493.3854909531001</v>
      </c>
      <c r="S4" s="241">
        <f t="shared" si="1"/>
        <v>2655.1851447621693</v>
      </c>
      <c r="T4" s="241">
        <f t="shared" si="1"/>
        <v>2871.9217058331878</v>
      </c>
      <c r="U4" s="241">
        <f t="shared" si="1"/>
        <v>3312.3405527084633</v>
      </c>
      <c r="V4" s="241">
        <f t="shared" si="1"/>
        <v>3178.0906036162387</v>
      </c>
      <c r="W4" s="241">
        <f t="shared" si="1"/>
        <v>3019.2806158538269</v>
      </c>
      <c r="X4" s="241">
        <f t="shared" si="1"/>
        <v>4265.5994775945128</v>
      </c>
      <c r="Y4" s="241">
        <f t="shared" si="1"/>
        <v>3537</v>
      </c>
      <c r="DA4" s="83"/>
    </row>
    <row r="5" spans="1:105" ht="12" customHeight="1" x14ac:dyDescent="0.25">
      <c r="A5" s="99" t="s">
        <v>59</v>
      </c>
      <c r="B5" s="282">
        <v>962.03928157783866</v>
      </c>
      <c r="C5" s="282">
        <v>1108.7100868635041</v>
      </c>
      <c r="D5" s="282">
        <v>968.68546469787657</v>
      </c>
      <c r="E5" s="282">
        <v>961.84158764379981</v>
      </c>
      <c r="F5" s="282">
        <v>1024.0059252158981</v>
      </c>
      <c r="G5" s="282">
        <v>1006.892999814314</v>
      </c>
      <c r="H5" s="282">
        <v>1007.300199944175</v>
      </c>
      <c r="I5" s="282">
        <v>1065.321256932463</v>
      </c>
      <c r="J5" s="282">
        <v>1215.032696088939</v>
      </c>
      <c r="K5" s="282">
        <v>1052.427058170269</v>
      </c>
      <c r="L5" s="282">
        <v>1318.659332471359</v>
      </c>
      <c r="M5" s="282">
        <v>1638.669344028443</v>
      </c>
      <c r="N5" s="282">
        <v>1330.322416947919</v>
      </c>
      <c r="O5" s="282">
        <v>1266.900316928092</v>
      </c>
      <c r="P5" s="282">
        <v>1131.3973184022179</v>
      </c>
      <c r="Q5" s="282">
        <v>1333.2122466373289</v>
      </c>
      <c r="R5" s="282">
        <v>1251.301830263448</v>
      </c>
      <c r="S5" s="282">
        <v>1264.9662393698511</v>
      </c>
      <c r="T5" s="282">
        <v>1162.9414414330461</v>
      </c>
      <c r="U5" s="282">
        <v>1427.515972144208</v>
      </c>
      <c r="V5" s="282">
        <v>1850.9168158126399</v>
      </c>
      <c r="W5" s="282">
        <v>1643.321187583944</v>
      </c>
      <c r="X5" s="282">
        <v>2735.5439796008518</v>
      </c>
      <c r="Y5" s="282">
        <v>2016.1309443452801</v>
      </c>
      <c r="DA5" s="94" t="s">
        <v>938</v>
      </c>
    </row>
    <row r="6" spans="1:105" ht="12" customHeight="1" x14ac:dyDescent="0.25">
      <c r="A6" s="99" t="s">
        <v>49</v>
      </c>
      <c r="B6" s="282">
        <v>1225.4435989605211</v>
      </c>
      <c r="C6" s="282">
        <v>1244.604942770253</v>
      </c>
      <c r="D6" s="282">
        <v>1204.9915232327689</v>
      </c>
      <c r="E6" s="282">
        <v>1181.2293327486209</v>
      </c>
      <c r="F6" s="282">
        <v>1405.0324755348311</v>
      </c>
      <c r="G6" s="282">
        <v>1341.636850292753</v>
      </c>
      <c r="H6" s="282">
        <v>1343.1295839877309</v>
      </c>
      <c r="I6" s="282">
        <v>1563.6789909692261</v>
      </c>
      <c r="J6" s="282">
        <v>1255.7993331949781</v>
      </c>
      <c r="K6" s="282">
        <v>1025.517676454836</v>
      </c>
      <c r="L6" s="282">
        <v>956.79083326954719</v>
      </c>
      <c r="M6" s="282">
        <v>1021.444939181828</v>
      </c>
      <c r="N6" s="282">
        <v>741.33648905314249</v>
      </c>
      <c r="O6" s="282">
        <v>974.33281833204774</v>
      </c>
      <c r="P6" s="282">
        <v>1045.3847237292341</v>
      </c>
      <c r="Q6" s="282">
        <v>1096.1906133626701</v>
      </c>
      <c r="R6" s="282">
        <v>1242.0836606896521</v>
      </c>
      <c r="S6" s="282">
        <v>1390.218905392318</v>
      </c>
      <c r="T6" s="282">
        <v>1708.980264400142</v>
      </c>
      <c r="U6" s="282">
        <v>1884.824580564255</v>
      </c>
      <c r="V6" s="282">
        <v>1327.173787803599</v>
      </c>
      <c r="W6" s="282">
        <v>1375.9594282698829</v>
      </c>
      <c r="X6" s="282">
        <v>1530.055497993661</v>
      </c>
      <c r="Y6" s="282">
        <v>1520.8690556547199</v>
      </c>
      <c r="DA6" s="94" t="s">
        <v>939</v>
      </c>
    </row>
    <row r="7" spans="1:105" ht="12" customHeight="1" x14ac:dyDescent="0.25">
      <c r="A7" s="49" t="s">
        <v>50</v>
      </c>
      <c r="B7" s="242">
        <v>698.73553881944724</v>
      </c>
      <c r="C7" s="242">
        <v>821.84068689529397</v>
      </c>
      <c r="D7" s="242">
        <v>839.72732291170053</v>
      </c>
      <c r="E7" s="242">
        <v>795.05838887640732</v>
      </c>
      <c r="F7" s="242">
        <v>876.70101743468172</v>
      </c>
      <c r="G7" s="242">
        <v>997.72228816151733</v>
      </c>
      <c r="H7" s="242">
        <v>1100.4482867327879</v>
      </c>
      <c r="I7" s="242">
        <v>1130.752794796425</v>
      </c>
      <c r="J7" s="242">
        <v>1188.848226950355</v>
      </c>
      <c r="K7" s="242">
        <v>1234.662308340354</v>
      </c>
      <c r="L7" s="242">
        <v>1318.071604551156</v>
      </c>
      <c r="M7" s="242">
        <v>1349.7325431081699</v>
      </c>
      <c r="N7" s="242">
        <v>1568.0512161444501</v>
      </c>
      <c r="O7" s="242">
        <v>1434.1408704850201</v>
      </c>
      <c r="P7" s="242">
        <v>1609.085099006872</v>
      </c>
      <c r="Q7" s="242">
        <v>1576.89678</v>
      </c>
      <c r="R7" s="242">
        <v>1840.698126606587</v>
      </c>
      <c r="S7" s="242">
        <v>1882.9836485226119</v>
      </c>
      <c r="T7" s="242">
        <v>1816.4788423037301</v>
      </c>
      <c r="U7" s="242">
        <v>1830.5039896546771</v>
      </c>
      <c r="V7" s="242">
        <v>1724.283199834342</v>
      </c>
      <c r="W7" s="242">
        <v>1650.980038031546</v>
      </c>
      <c r="X7" s="242">
        <v>1709.7608005604609</v>
      </c>
      <c r="Y7" s="242">
        <v>1581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791.96008933928044</v>
      </c>
      <c r="C10" s="241">
        <v>837.3930396019739</v>
      </c>
      <c r="D10" s="241">
        <v>808.12213470155586</v>
      </c>
      <c r="E10" s="241">
        <v>900.54817590984624</v>
      </c>
      <c r="F10" s="241">
        <v>905.43663651346867</v>
      </c>
      <c r="G10" s="241">
        <v>918.13548733603932</v>
      </c>
      <c r="H10" s="241">
        <v>828.01769006008283</v>
      </c>
      <c r="I10" s="241">
        <v>1022.86136444556</v>
      </c>
      <c r="J10" s="241">
        <v>1226.4320515386651</v>
      </c>
      <c r="K10" s="241">
        <v>884.2917500090781</v>
      </c>
      <c r="L10" s="241">
        <v>1073.661683063669</v>
      </c>
      <c r="M10" s="241">
        <v>1209.5841556405931</v>
      </c>
      <c r="N10" s="241">
        <v>1179.772321038216</v>
      </c>
      <c r="O10" s="241">
        <v>1465.092196028249</v>
      </c>
      <c r="P10" s="241">
        <v>1456.805111584451</v>
      </c>
      <c r="Q10" s="241">
        <v>1450.329384615505</v>
      </c>
      <c r="R10" s="241">
        <v>1417.4259058310761</v>
      </c>
      <c r="S10" s="241">
        <v>1430.203975570013</v>
      </c>
      <c r="T10" s="241">
        <v>1262.062010593464</v>
      </c>
      <c r="U10" s="241">
        <v>1364.735792336068</v>
      </c>
      <c r="V10" s="241">
        <v>1449.8744266608819</v>
      </c>
      <c r="W10" s="241">
        <v>1321.78541754196</v>
      </c>
      <c r="X10" s="241">
        <v>1726.477672817223</v>
      </c>
      <c r="Y10" s="241">
        <v>1339.6498413237409</v>
      </c>
      <c r="DA10" s="83" t="s">
        <v>942</v>
      </c>
    </row>
    <row r="11" spans="1:105" ht="12" customHeight="1" x14ac:dyDescent="0.25">
      <c r="A11" s="107" t="s">
        <v>943</v>
      </c>
      <c r="B11" s="282">
        <v>658.76020888048481</v>
      </c>
      <c r="C11" s="282">
        <v>613.85586517222191</v>
      </c>
      <c r="D11" s="282">
        <v>656.45014917019341</v>
      </c>
      <c r="E11" s="282">
        <v>722.20611815438519</v>
      </c>
      <c r="F11" s="282">
        <v>811.27014949716249</v>
      </c>
      <c r="G11" s="282">
        <v>798.88077681120728</v>
      </c>
      <c r="H11" s="282">
        <v>720.97822857160304</v>
      </c>
      <c r="I11" s="282">
        <v>980.40907684287617</v>
      </c>
      <c r="J11" s="282">
        <v>827.75024021527599</v>
      </c>
      <c r="K11" s="282">
        <v>651.88215680622852</v>
      </c>
      <c r="L11" s="282">
        <v>565.1434055103756</v>
      </c>
      <c r="M11" s="282">
        <v>716.92772977806931</v>
      </c>
      <c r="N11" s="282">
        <v>738.15406282205686</v>
      </c>
      <c r="O11" s="282">
        <v>742.67136807507268</v>
      </c>
      <c r="P11" s="282">
        <v>824.31164764791129</v>
      </c>
      <c r="Q11" s="282">
        <v>699.09357633974855</v>
      </c>
      <c r="R11" s="282">
        <v>812.02335584681737</v>
      </c>
      <c r="S11" s="282">
        <v>941.80163556330319</v>
      </c>
      <c r="T11" s="282">
        <v>1025.513928584958</v>
      </c>
      <c r="U11" s="282">
        <v>591.91485018303285</v>
      </c>
      <c r="V11" s="282">
        <v>370.50604010043639</v>
      </c>
      <c r="W11" s="282">
        <v>681.14028203721182</v>
      </c>
      <c r="X11" s="282">
        <v>846.09898038827578</v>
      </c>
      <c r="Y11" s="282">
        <v>734.89466635123949</v>
      </c>
      <c r="DA11" s="94" t="s">
        <v>944</v>
      </c>
    </row>
    <row r="12" spans="1:105" ht="12" customHeight="1" x14ac:dyDescent="0.25">
      <c r="A12" s="49" t="s">
        <v>945</v>
      </c>
      <c r="B12" s="242">
        <v>40.62179781011023</v>
      </c>
      <c r="C12" s="242">
        <v>42.076293665998342</v>
      </c>
      <c r="D12" s="242">
        <v>48.671141598918993</v>
      </c>
      <c r="E12" s="242">
        <v>54.470432411508298</v>
      </c>
      <c r="F12" s="242">
        <v>53.958837989838017</v>
      </c>
      <c r="G12" s="242">
        <v>62.941261203436113</v>
      </c>
      <c r="H12" s="242">
        <v>58.697076010467953</v>
      </c>
      <c r="I12" s="242">
        <v>80.630393975912796</v>
      </c>
      <c r="J12" s="242">
        <v>90.707342651795116</v>
      </c>
      <c r="K12" s="242">
        <v>94.32809376869514</v>
      </c>
      <c r="L12" s="242">
        <v>103.5357418644239</v>
      </c>
      <c r="M12" s="242">
        <v>79.373415882128782</v>
      </c>
      <c r="N12" s="242">
        <v>121.80461712512501</v>
      </c>
      <c r="O12" s="242">
        <v>146.11745835635799</v>
      </c>
      <c r="P12" s="242">
        <v>174.71341457710989</v>
      </c>
      <c r="Q12" s="242">
        <v>132.05461993697281</v>
      </c>
      <c r="R12" s="242">
        <v>164.97019058098729</v>
      </c>
      <c r="S12" s="242">
        <v>154.5503686936305</v>
      </c>
      <c r="T12" s="242">
        <v>151.48059444491159</v>
      </c>
      <c r="U12" s="242">
        <v>120.9432276247292</v>
      </c>
      <c r="V12" s="242">
        <v>114.17140234674321</v>
      </c>
      <c r="W12" s="242">
        <v>112.5025897024677</v>
      </c>
      <c r="X12" s="242">
        <v>102.4427254954923</v>
      </c>
      <c r="Y12" s="242">
        <v>100.5733151078673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935.51121037697828</v>
      </c>
      <c r="C15" s="241">
        <v>935.51121037697828</v>
      </c>
      <c r="D15" s="241">
        <v>859.29892344647465</v>
      </c>
      <c r="E15" s="241">
        <v>1011.723497307482</v>
      </c>
      <c r="F15" s="241">
        <v>1011.723497307482</v>
      </c>
      <c r="G15" s="241">
        <v>1011.723497307482</v>
      </c>
      <c r="H15" s="241">
        <v>935.5112103769784</v>
      </c>
      <c r="I15" s="241">
        <v>1087.9357842379859</v>
      </c>
      <c r="J15" s="241">
        <v>1316.5726450294969</v>
      </c>
      <c r="K15" s="241">
        <v>1316.5726450294969</v>
      </c>
      <c r="L15" s="241">
        <v>1240.3603580989929</v>
      </c>
      <c r="M15" s="241">
        <v>1316.5726450294969</v>
      </c>
      <c r="N15" s="241">
        <v>1316.5726450294969</v>
      </c>
      <c r="O15" s="241">
        <v>1545.209505821008</v>
      </c>
      <c r="P15" s="241">
        <v>1545.209505821008</v>
      </c>
      <c r="Q15" s="241">
        <v>1545.209505821008</v>
      </c>
      <c r="R15" s="241">
        <v>1545.209505821008</v>
      </c>
      <c r="S15" s="241">
        <v>1545.209505821008</v>
      </c>
      <c r="T15" s="241">
        <v>1468.997218890504</v>
      </c>
      <c r="U15" s="241">
        <v>1468.997218890504</v>
      </c>
      <c r="V15" s="241">
        <v>1545.209505821008</v>
      </c>
      <c r="W15" s="241">
        <v>1545.209505821008</v>
      </c>
      <c r="X15" s="241">
        <v>1850.058653543023</v>
      </c>
      <c r="Y15" s="241">
        <v>1850.058653543023</v>
      </c>
      <c r="DA15" s="83" t="s">
        <v>947</v>
      </c>
    </row>
    <row r="16" spans="1:105" ht="12" customHeight="1" x14ac:dyDescent="0.25">
      <c r="A16" s="107" t="s">
        <v>943</v>
      </c>
      <c r="B16" s="282">
        <v>731.95578764498316</v>
      </c>
      <c r="C16" s="282">
        <v>731.95578764498316</v>
      </c>
      <c r="D16" s="282">
        <v>731.95578764498316</v>
      </c>
      <c r="E16" s="282">
        <v>808.13737236405905</v>
      </c>
      <c r="F16" s="282">
        <v>884.31895708313493</v>
      </c>
      <c r="G16" s="282">
        <v>884.31895708313493</v>
      </c>
      <c r="H16" s="282">
        <v>884.31895708313493</v>
      </c>
      <c r="I16" s="282">
        <v>1036.682126521287</v>
      </c>
      <c r="J16" s="282">
        <v>1036.682126521287</v>
      </c>
      <c r="K16" s="282">
        <v>1036.682126521287</v>
      </c>
      <c r="L16" s="282">
        <v>960.50054180221093</v>
      </c>
      <c r="M16" s="282">
        <v>960.50054180221093</v>
      </c>
      <c r="N16" s="282">
        <v>884.31895708313505</v>
      </c>
      <c r="O16" s="282">
        <v>884.31895708313505</v>
      </c>
      <c r="P16" s="282">
        <v>884.31895708313505</v>
      </c>
      <c r="Q16" s="282">
        <v>808.13737236405916</v>
      </c>
      <c r="R16" s="282">
        <v>884.31895708313505</v>
      </c>
      <c r="S16" s="282">
        <v>1036.682126521287</v>
      </c>
      <c r="T16" s="282">
        <v>1112.863711240363</v>
      </c>
      <c r="U16" s="282">
        <v>1112.863711240363</v>
      </c>
      <c r="V16" s="282">
        <v>1036.682126521287</v>
      </c>
      <c r="W16" s="282">
        <v>1036.682126521287</v>
      </c>
      <c r="X16" s="282">
        <v>1036.682126521287</v>
      </c>
      <c r="Y16" s="282">
        <v>960.50054180221093</v>
      </c>
      <c r="DA16" s="94" t="s">
        <v>948</v>
      </c>
    </row>
    <row r="17" spans="1:105" ht="12" customHeight="1" x14ac:dyDescent="0.25">
      <c r="A17" s="49" t="s">
        <v>945</v>
      </c>
      <c r="B17" s="242">
        <v>45.135330900122483</v>
      </c>
      <c r="C17" s="242">
        <v>45.135330900122483</v>
      </c>
      <c r="D17" s="242">
        <v>52.614424665293228</v>
      </c>
      <c r="E17" s="242">
        <v>60.093518430463988</v>
      </c>
      <c r="F17" s="242">
        <v>60.093518430463988</v>
      </c>
      <c r="G17" s="242">
        <v>67.572612195634747</v>
      </c>
      <c r="H17" s="242">
        <v>67.572612195634747</v>
      </c>
      <c r="I17" s="242">
        <v>86.270346608561638</v>
      </c>
      <c r="J17" s="242">
        <v>97.48898725631777</v>
      </c>
      <c r="K17" s="242">
        <v>101.2285341389031</v>
      </c>
      <c r="L17" s="242">
        <v>112.4471747866593</v>
      </c>
      <c r="M17" s="242">
        <v>108.7076279040739</v>
      </c>
      <c r="N17" s="242">
        <v>131.14490919958621</v>
      </c>
      <c r="O17" s="242">
        <v>157.3217373776838</v>
      </c>
      <c r="P17" s="242">
        <v>187.23811243836681</v>
      </c>
      <c r="Q17" s="242">
        <v>183.49856555578151</v>
      </c>
      <c r="R17" s="242">
        <v>183.49856555578151</v>
      </c>
      <c r="S17" s="242">
        <v>179.7590186731961</v>
      </c>
      <c r="T17" s="242">
        <v>179.7590186731961</v>
      </c>
      <c r="U17" s="242">
        <v>176.01947179061071</v>
      </c>
      <c r="V17" s="242">
        <v>176.01947179061071</v>
      </c>
      <c r="W17" s="242">
        <v>172.27992490802529</v>
      </c>
      <c r="X17" s="242">
        <v>172.27992490802529</v>
      </c>
      <c r="Y17" s="242">
        <v>168.54037802543991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152.42457386100739</v>
      </c>
      <c r="F19" s="241">
        <v>76.21228693050368</v>
      </c>
      <c r="G19" s="241">
        <v>0</v>
      </c>
      <c r="H19" s="241">
        <v>0</v>
      </c>
      <c r="I19" s="241">
        <v>152.42457386100739</v>
      </c>
      <c r="J19" s="241">
        <v>304.84914772201472</v>
      </c>
      <c r="K19" s="241">
        <v>0</v>
      </c>
      <c r="L19" s="241">
        <v>0</v>
      </c>
      <c r="M19" s="241">
        <v>76.21228693050368</v>
      </c>
      <c r="N19" s="241">
        <v>76.21228693050368</v>
      </c>
      <c r="O19" s="241">
        <v>228.636860791511</v>
      </c>
      <c r="P19" s="241">
        <v>76.21228693050368</v>
      </c>
      <c r="Q19" s="241">
        <v>0</v>
      </c>
      <c r="R19" s="241">
        <v>76.21228693050368</v>
      </c>
      <c r="S19" s="241">
        <v>0</v>
      </c>
      <c r="T19" s="241">
        <v>0</v>
      </c>
      <c r="U19" s="241">
        <v>0</v>
      </c>
      <c r="V19" s="241">
        <v>152.42457386100739</v>
      </c>
      <c r="W19" s="241">
        <v>0</v>
      </c>
      <c r="X19" s="241">
        <v>381.06143465251841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76.181584719075914</v>
      </c>
      <c r="E20" s="282">
        <v>76.181584719075914</v>
      </c>
      <c r="F20" s="282">
        <v>152.3631694381518</v>
      </c>
      <c r="G20" s="282">
        <v>0</v>
      </c>
      <c r="H20" s="282">
        <v>0</v>
      </c>
      <c r="I20" s="282">
        <v>228.54475415722769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76.181584719075914</v>
      </c>
      <c r="S20" s="282">
        <v>228.54475415722769</v>
      </c>
      <c r="T20" s="282">
        <v>76.181584719075914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3.7395468825853779</v>
      </c>
      <c r="D21" s="242">
        <v>7.4790937651707559</v>
      </c>
      <c r="E21" s="242">
        <v>11.21864064775613</v>
      </c>
      <c r="F21" s="242">
        <v>0</v>
      </c>
      <c r="G21" s="242">
        <v>11.21864064775613</v>
      </c>
      <c r="H21" s="242">
        <v>0</v>
      </c>
      <c r="I21" s="242">
        <v>22.437281295512271</v>
      </c>
      <c r="J21" s="242">
        <v>11.21864064775613</v>
      </c>
      <c r="K21" s="242">
        <v>7.4790937651707559</v>
      </c>
      <c r="L21" s="242">
        <v>11.21864064775613</v>
      </c>
      <c r="M21" s="242">
        <v>0</v>
      </c>
      <c r="N21" s="242">
        <v>22.437281295512271</v>
      </c>
      <c r="O21" s="242">
        <v>29.91637506068302</v>
      </c>
      <c r="P21" s="242">
        <v>29.91637506068302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76.212286930503637</v>
      </c>
      <c r="E23" s="241">
        <f t="shared" si="2"/>
        <v>0</v>
      </c>
      <c r="F23" s="241">
        <f t="shared" si="2"/>
        <v>76.212286930503637</v>
      </c>
      <c r="G23" s="241">
        <f t="shared" si="2"/>
        <v>0</v>
      </c>
      <c r="H23" s="241">
        <f t="shared" si="2"/>
        <v>76.212286930503637</v>
      </c>
      <c r="I23" s="241">
        <f t="shared" si="2"/>
        <v>0</v>
      </c>
      <c r="J23" s="241">
        <f t="shared" si="2"/>
        <v>76.212286930503751</v>
      </c>
      <c r="K23" s="241">
        <f t="shared" si="2"/>
        <v>0</v>
      </c>
      <c r="L23" s="241">
        <f t="shared" si="2"/>
        <v>76.212286930503979</v>
      </c>
      <c r="M23" s="241">
        <f t="shared" si="2"/>
        <v>0</v>
      </c>
      <c r="N23" s="241">
        <f t="shared" si="2"/>
        <v>76.212286930503751</v>
      </c>
      <c r="O23" s="241">
        <f t="shared" si="2"/>
        <v>0</v>
      </c>
      <c r="P23" s="241">
        <f t="shared" si="2"/>
        <v>76.212286930503751</v>
      </c>
      <c r="Q23" s="241">
        <f t="shared" si="2"/>
        <v>0</v>
      </c>
      <c r="R23" s="241">
        <f t="shared" si="2"/>
        <v>76.212286930503751</v>
      </c>
      <c r="S23" s="241">
        <f t="shared" si="2"/>
        <v>0</v>
      </c>
      <c r="T23" s="241">
        <f t="shared" si="2"/>
        <v>76.212286930503979</v>
      </c>
      <c r="U23" s="241">
        <f t="shared" si="2"/>
        <v>0</v>
      </c>
      <c r="V23" s="241">
        <f t="shared" si="2"/>
        <v>76.212286930503524</v>
      </c>
      <c r="W23" s="241">
        <f t="shared" si="2"/>
        <v>0</v>
      </c>
      <c r="X23" s="241">
        <f t="shared" si="2"/>
        <v>76.212286930503524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76.181584719075886</v>
      </c>
      <c r="E24" s="282">
        <f t="shared" si="3"/>
        <v>0</v>
      </c>
      <c r="F24" s="282">
        <f t="shared" si="3"/>
        <v>76.181584719075886</v>
      </c>
      <c r="G24" s="282">
        <f t="shared" si="3"/>
        <v>0</v>
      </c>
      <c r="H24" s="282">
        <f t="shared" si="3"/>
        <v>0</v>
      </c>
      <c r="I24" s="282">
        <f t="shared" si="3"/>
        <v>76.181584719075545</v>
      </c>
      <c r="J24" s="282">
        <f t="shared" si="3"/>
        <v>0</v>
      </c>
      <c r="K24" s="282">
        <f t="shared" si="3"/>
        <v>0</v>
      </c>
      <c r="L24" s="282">
        <f t="shared" si="3"/>
        <v>76.181584719076113</v>
      </c>
      <c r="M24" s="282">
        <f t="shared" si="3"/>
        <v>0</v>
      </c>
      <c r="N24" s="282">
        <f t="shared" si="3"/>
        <v>76.181584719075886</v>
      </c>
      <c r="O24" s="282">
        <f t="shared" si="3"/>
        <v>0</v>
      </c>
      <c r="P24" s="282">
        <f t="shared" si="3"/>
        <v>0</v>
      </c>
      <c r="Q24" s="282">
        <f t="shared" si="3"/>
        <v>76.181584719075886</v>
      </c>
      <c r="R24" s="282">
        <f t="shared" si="3"/>
        <v>0</v>
      </c>
      <c r="S24" s="282">
        <f t="shared" si="3"/>
        <v>76.181584719075772</v>
      </c>
      <c r="T24" s="282">
        <f t="shared" si="3"/>
        <v>0</v>
      </c>
      <c r="U24" s="282">
        <f t="shared" si="3"/>
        <v>0</v>
      </c>
      <c r="V24" s="282">
        <f t="shared" si="3"/>
        <v>76.181584719076</v>
      </c>
      <c r="W24" s="282">
        <f t="shared" si="3"/>
        <v>0</v>
      </c>
      <c r="X24" s="282">
        <f t="shared" si="3"/>
        <v>0</v>
      </c>
      <c r="Y24" s="282">
        <f t="shared" si="3"/>
        <v>76.181584719076113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3.7395468825853797</v>
      </c>
      <c r="D25" s="242">
        <f t="shared" si="4"/>
        <v>0</v>
      </c>
      <c r="E25" s="242">
        <f t="shared" si="4"/>
        <v>3.7395468825853726</v>
      </c>
      <c r="F25" s="242">
        <f t="shared" si="4"/>
        <v>0</v>
      </c>
      <c r="G25" s="242">
        <f t="shared" si="4"/>
        <v>3.7395468825853726</v>
      </c>
      <c r="H25" s="242">
        <f t="shared" si="4"/>
        <v>0</v>
      </c>
      <c r="I25" s="242">
        <f t="shared" si="4"/>
        <v>3.7395468825853726</v>
      </c>
      <c r="J25" s="242">
        <f t="shared" si="4"/>
        <v>0</v>
      </c>
      <c r="K25" s="242">
        <f t="shared" si="4"/>
        <v>3.7395468825854294</v>
      </c>
      <c r="L25" s="242">
        <f t="shared" si="4"/>
        <v>0</v>
      </c>
      <c r="M25" s="242">
        <f t="shared" si="4"/>
        <v>3.739546882585401</v>
      </c>
      <c r="N25" s="242">
        <f t="shared" si="4"/>
        <v>0</v>
      </c>
      <c r="O25" s="242">
        <f t="shared" si="4"/>
        <v>3.7395468825854152</v>
      </c>
      <c r="P25" s="242">
        <f t="shared" si="4"/>
        <v>0</v>
      </c>
      <c r="Q25" s="242">
        <f t="shared" si="4"/>
        <v>3.7395468825853015</v>
      </c>
      <c r="R25" s="242">
        <f t="shared" si="4"/>
        <v>0</v>
      </c>
      <c r="S25" s="242">
        <f t="shared" si="4"/>
        <v>3.7395468825854152</v>
      </c>
      <c r="T25" s="242">
        <f t="shared" si="4"/>
        <v>0</v>
      </c>
      <c r="U25" s="242">
        <f t="shared" si="4"/>
        <v>3.7395468825853868</v>
      </c>
      <c r="V25" s="242">
        <f t="shared" si="4"/>
        <v>0</v>
      </c>
      <c r="W25" s="242">
        <f t="shared" si="4"/>
        <v>3.7395468825854152</v>
      </c>
      <c r="X25" s="242">
        <f t="shared" si="4"/>
        <v>0</v>
      </c>
      <c r="Y25" s="242">
        <f t="shared" si="4"/>
        <v>3.7395468825853868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143.55112103769784</v>
      </c>
      <c r="C27" s="241">
        <f t="shared" si="5"/>
        <v>98.118170775004387</v>
      </c>
      <c r="D27" s="241">
        <f t="shared" si="5"/>
        <v>51.176788744918781</v>
      </c>
      <c r="E27" s="241">
        <f t="shared" si="5"/>
        <v>111.1753213976358</v>
      </c>
      <c r="F27" s="241">
        <f t="shared" si="5"/>
        <v>106.28686079401336</v>
      </c>
      <c r="G27" s="241">
        <f t="shared" si="5"/>
        <v>93.588009971442716</v>
      </c>
      <c r="H27" s="241">
        <f t="shared" si="5"/>
        <v>107.49352031689557</v>
      </c>
      <c r="I27" s="241">
        <f t="shared" si="5"/>
        <v>65.074419792425942</v>
      </c>
      <c r="J27" s="241">
        <f t="shared" si="5"/>
        <v>90.140593490831861</v>
      </c>
      <c r="K27" s="241">
        <f t="shared" si="5"/>
        <v>432.28089502041882</v>
      </c>
      <c r="L27" s="241">
        <f t="shared" si="5"/>
        <v>166.69867503532396</v>
      </c>
      <c r="M27" s="241">
        <f t="shared" si="5"/>
        <v>106.98848938890387</v>
      </c>
      <c r="N27" s="241">
        <f t="shared" si="5"/>
        <v>136.80032399128095</v>
      </c>
      <c r="O27" s="241">
        <f t="shared" si="5"/>
        <v>80.117309792758988</v>
      </c>
      <c r="P27" s="241">
        <f t="shared" si="5"/>
        <v>88.404394236556982</v>
      </c>
      <c r="Q27" s="241">
        <f t="shared" si="5"/>
        <v>94.880121205502974</v>
      </c>
      <c r="R27" s="241">
        <f t="shared" si="5"/>
        <v>127.78359998993187</v>
      </c>
      <c r="S27" s="241">
        <f t="shared" si="5"/>
        <v>115.00553025099498</v>
      </c>
      <c r="T27" s="241">
        <f t="shared" si="5"/>
        <v>206.93520829703994</v>
      </c>
      <c r="U27" s="241">
        <f t="shared" si="5"/>
        <v>104.26142655443596</v>
      </c>
      <c r="V27" s="241">
        <f t="shared" si="5"/>
        <v>95.335079160126043</v>
      </c>
      <c r="W27" s="241">
        <f t="shared" si="5"/>
        <v>223.42408827904796</v>
      </c>
      <c r="X27" s="241">
        <f t="shared" si="5"/>
        <v>123.58098072579992</v>
      </c>
      <c r="Y27" s="241">
        <f t="shared" si="5"/>
        <v>510.40881221928203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73.19557876449835</v>
      </c>
      <c r="C28" s="282">
        <f t="shared" si="6"/>
        <v>118.09992247276125</v>
      </c>
      <c r="D28" s="282">
        <f t="shared" si="6"/>
        <v>75.505638474789748</v>
      </c>
      <c r="E28" s="282">
        <f t="shared" si="6"/>
        <v>85.931254209673853</v>
      </c>
      <c r="F28" s="282">
        <f t="shared" si="6"/>
        <v>73.04880758597244</v>
      </c>
      <c r="G28" s="282">
        <f t="shared" si="6"/>
        <v>85.438180271927649</v>
      </c>
      <c r="H28" s="282">
        <f t="shared" si="6"/>
        <v>163.34072851153189</v>
      </c>
      <c r="I28" s="282">
        <f t="shared" si="6"/>
        <v>56.273049678410871</v>
      </c>
      <c r="J28" s="282">
        <f t="shared" si="6"/>
        <v>208.93188630601105</v>
      </c>
      <c r="K28" s="282">
        <f t="shared" si="6"/>
        <v>384.79996971505852</v>
      </c>
      <c r="L28" s="282">
        <f t="shared" si="6"/>
        <v>395.35713629183533</v>
      </c>
      <c r="M28" s="282">
        <f t="shared" si="6"/>
        <v>243.57281202414163</v>
      </c>
      <c r="N28" s="282">
        <f t="shared" si="6"/>
        <v>146.16489426107819</v>
      </c>
      <c r="O28" s="282">
        <f t="shared" si="6"/>
        <v>141.64758900806237</v>
      </c>
      <c r="P28" s="282">
        <f t="shared" si="6"/>
        <v>60.00730943522376</v>
      </c>
      <c r="Q28" s="282">
        <f t="shared" si="6"/>
        <v>109.04379602431061</v>
      </c>
      <c r="R28" s="282">
        <f t="shared" si="6"/>
        <v>72.29560123631768</v>
      </c>
      <c r="S28" s="282">
        <f t="shared" si="6"/>
        <v>94.880490957983852</v>
      </c>
      <c r="T28" s="282">
        <f t="shared" si="6"/>
        <v>87.349782655405079</v>
      </c>
      <c r="U28" s="282">
        <f t="shared" si="6"/>
        <v>520.94886105733019</v>
      </c>
      <c r="V28" s="282">
        <f t="shared" si="6"/>
        <v>666.17608642085065</v>
      </c>
      <c r="W28" s="282">
        <f t="shared" si="6"/>
        <v>355.54184448407523</v>
      </c>
      <c r="X28" s="282">
        <f t="shared" si="6"/>
        <v>190.58314613301127</v>
      </c>
      <c r="Y28" s="282">
        <f t="shared" si="6"/>
        <v>225.60587545097144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4.5135330900122526</v>
      </c>
      <c r="C29" s="242">
        <f t="shared" si="7"/>
        <v>3.0590372341241405</v>
      </c>
      <c r="D29" s="242">
        <f t="shared" si="7"/>
        <v>3.9432830663742351</v>
      </c>
      <c r="E29" s="242">
        <f t="shared" si="7"/>
        <v>5.6230860189556893</v>
      </c>
      <c r="F29" s="242">
        <f t="shared" si="7"/>
        <v>6.1346804406259707</v>
      </c>
      <c r="G29" s="242">
        <f t="shared" si="7"/>
        <v>4.6313509921986338</v>
      </c>
      <c r="H29" s="242">
        <f t="shared" si="7"/>
        <v>8.8755361851667942</v>
      </c>
      <c r="I29" s="242">
        <f t="shared" si="7"/>
        <v>5.6399526326488427</v>
      </c>
      <c r="J29" s="242">
        <f t="shared" si="7"/>
        <v>6.7816446045226542</v>
      </c>
      <c r="K29" s="242">
        <f t="shared" si="7"/>
        <v>6.90044037020796</v>
      </c>
      <c r="L29" s="242">
        <f t="shared" si="7"/>
        <v>8.9114329222354058</v>
      </c>
      <c r="M29" s="242">
        <f t="shared" si="7"/>
        <v>29.33421202194512</v>
      </c>
      <c r="N29" s="242">
        <f t="shared" si="7"/>
        <v>9.3402920744612032</v>
      </c>
      <c r="O29" s="242">
        <f t="shared" si="7"/>
        <v>11.204279021325817</v>
      </c>
      <c r="P29" s="242">
        <f t="shared" si="7"/>
        <v>12.524697861256925</v>
      </c>
      <c r="Q29" s="242">
        <f t="shared" si="7"/>
        <v>51.443945618808698</v>
      </c>
      <c r="R29" s="242">
        <f t="shared" si="7"/>
        <v>18.528374974794218</v>
      </c>
      <c r="S29" s="242">
        <f t="shared" si="7"/>
        <v>25.208649979565593</v>
      </c>
      <c r="T29" s="242">
        <f t="shared" si="7"/>
        <v>28.278424228284507</v>
      </c>
      <c r="U29" s="242">
        <f t="shared" si="7"/>
        <v>55.076244165881505</v>
      </c>
      <c r="V29" s="242">
        <f t="shared" si="7"/>
        <v>61.848069443867502</v>
      </c>
      <c r="W29" s="242">
        <f t="shared" si="7"/>
        <v>59.777335205557591</v>
      </c>
      <c r="X29" s="242">
        <f t="shared" si="7"/>
        <v>69.837199412532996</v>
      </c>
      <c r="Y29" s="242">
        <f t="shared" si="7"/>
        <v>67.967062917572605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718.83645743766112</v>
      </c>
      <c r="C32" s="210">
        <v>728.5699914015479</v>
      </c>
      <c r="D32" s="210">
        <v>726.38142734307826</v>
      </c>
      <c r="E32" s="210">
        <v>785.62803095442814</v>
      </c>
      <c r="F32" s="210">
        <v>799.85055889939804</v>
      </c>
      <c r="G32" s="210">
        <v>799.8205503009458</v>
      </c>
      <c r="H32" s="210">
        <v>725.58976784178844</v>
      </c>
      <c r="I32" s="210">
        <v>1035.56758383491</v>
      </c>
      <c r="J32" s="210">
        <v>1044.2233877901981</v>
      </c>
      <c r="K32" s="210">
        <v>948.33611349956982</v>
      </c>
      <c r="L32" s="210">
        <v>999.7130696474635</v>
      </c>
      <c r="M32" s="210">
        <v>1042.392777300086</v>
      </c>
      <c r="N32" s="210">
        <v>1019.523645743766</v>
      </c>
      <c r="O32" s="210">
        <v>1055.2997420464319</v>
      </c>
      <c r="P32" s="210">
        <v>979.35081685296655</v>
      </c>
      <c r="Q32" s="210">
        <v>984.08675838349109</v>
      </c>
      <c r="R32" s="210">
        <v>1024.090283748925</v>
      </c>
      <c r="S32" s="210">
        <v>972.29114359415303</v>
      </c>
      <c r="T32" s="210">
        <v>1045.1973344797941</v>
      </c>
      <c r="U32" s="210">
        <v>1010.510060189166</v>
      </c>
      <c r="V32" s="210">
        <v>968.47480653482353</v>
      </c>
      <c r="W32" s="210">
        <v>991.29501289767836</v>
      </c>
      <c r="X32" s="210">
        <v>919.47214101461736</v>
      </c>
      <c r="Y32" s="210">
        <v>914.71874462596725</v>
      </c>
      <c r="DA32" s="109" t="s">
        <v>953</v>
      </c>
    </row>
    <row r="33" spans="1:105" ht="12" customHeight="1" x14ac:dyDescent="0.25">
      <c r="A33" s="24" t="s">
        <v>28</v>
      </c>
      <c r="B33" s="213">
        <v>65.224505588993978</v>
      </c>
      <c r="C33" s="213">
        <v>76.064660361134997</v>
      </c>
      <c r="D33" s="213">
        <v>78.640154772141003</v>
      </c>
      <c r="E33" s="213">
        <v>91.117970765262243</v>
      </c>
      <c r="F33" s="213">
        <v>84.153396388650037</v>
      </c>
      <c r="G33" s="213">
        <v>92.076784178847788</v>
      </c>
      <c r="H33" s="213">
        <v>25.860963026655199</v>
      </c>
      <c r="I33" s="213">
        <v>21.054256233877901</v>
      </c>
      <c r="J33" s="213">
        <v>23.261220980223559</v>
      </c>
      <c r="K33" s="213">
        <v>0</v>
      </c>
      <c r="L33" s="213">
        <v>0</v>
      </c>
      <c r="M33" s="213">
        <v>6.6997420464316422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239.70636285468618</v>
      </c>
      <c r="C34" s="204">
        <f t="shared" si="8"/>
        <v>252.76328460877048</v>
      </c>
      <c r="D34" s="204">
        <f t="shared" si="8"/>
        <v>226.1591573516767</v>
      </c>
      <c r="E34" s="204">
        <f t="shared" si="8"/>
        <v>268.40894239036976</v>
      </c>
      <c r="F34" s="204">
        <f t="shared" si="8"/>
        <v>273.0345657781599</v>
      </c>
      <c r="G34" s="204">
        <f t="shared" si="8"/>
        <v>272.9104041272571</v>
      </c>
      <c r="H34" s="204">
        <f t="shared" si="8"/>
        <v>241.39071367153909</v>
      </c>
      <c r="I34" s="204">
        <f t="shared" si="8"/>
        <v>253.67979363714528</v>
      </c>
      <c r="J34" s="204">
        <f t="shared" si="8"/>
        <v>279.37712811693888</v>
      </c>
      <c r="K34" s="204">
        <f t="shared" si="8"/>
        <v>271.05270851246763</v>
      </c>
      <c r="L34" s="204">
        <f t="shared" si="8"/>
        <v>297.6853826311264</v>
      </c>
      <c r="M34" s="204">
        <f t="shared" si="8"/>
        <v>298.26560619088559</v>
      </c>
      <c r="N34" s="204">
        <f t="shared" si="8"/>
        <v>260.80111779879621</v>
      </c>
      <c r="O34" s="204">
        <f t="shared" si="8"/>
        <v>279.06749785038699</v>
      </c>
      <c r="P34" s="204">
        <f t="shared" si="8"/>
        <v>281.82269991401552</v>
      </c>
      <c r="Q34" s="204">
        <f t="shared" si="8"/>
        <v>282.71573516766989</v>
      </c>
      <c r="R34" s="204">
        <f t="shared" si="8"/>
        <v>279.37076526225275</v>
      </c>
      <c r="S34" s="204">
        <f t="shared" si="8"/>
        <v>227.18091143594154</v>
      </c>
      <c r="T34" s="204">
        <f t="shared" si="8"/>
        <v>256.98443680137575</v>
      </c>
      <c r="U34" s="204">
        <f t="shared" si="8"/>
        <v>259.53215821152185</v>
      </c>
      <c r="V34" s="204">
        <f t="shared" si="8"/>
        <v>245.77394668959579</v>
      </c>
      <c r="W34" s="204">
        <f t="shared" si="8"/>
        <v>244.89243336199485</v>
      </c>
      <c r="X34" s="204">
        <f t="shared" si="8"/>
        <v>241.74290627687014</v>
      </c>
      <c r="Y34" s="204">
        <f t="shared" si="8"/>
        <v>207.25417024935504</v>
      </c>
      <c r="DA34" s="71"/>
    </row>
    <row r="35" spans="1:105" ht="12" customHeight="1" x14ac:dyDescent="0.25">
      <c r="A35" s="18" t="s">
        <v>30</v>
      </c>
      <c r="B35" s="204">
        <v>158.95193465176271</v>
      </c>
      <c r="C35" s="204">
        <v>162.89286328460881</v>
      </c>
      <c r="D35" s="204">
        <v>141.8744625967326</v>
      </c>
      <c r="E35" s="204">
        <v>174.71573516766981</v>
      </c>
      <c r="F35" s="204">
        <v>177.34307824591571</v>
      </c>
      <c r="G35" s="204">
        <v>178.6567497850387</v>
      </c>
      <c r="H35" s="204">
        <v>164.20653482373169</v>
      </c>
      <c r="I35" s="204">
        <v>170.77480653482371</v>
      </c>
      <c r="J35" s="204">
        <v>203.61616509028369</v>
      </c>
      <c r="K35" s="204">
        <v>206.24342218400679</v>
      </c>
      <c r="L35" s="204">
        <v>215.4390369733448</v>
      </c>
      <c r="M35" s="204">
        <v>204.92975064488391</v>
      </c>
      <c r="N35" s="204">
        <v>178.6567497850387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11.034651762682721</v>
      </c>
      <c r="C36" s="204">
        <v>22.069389509888222</v>
      </c>
      <c r="D36" s="204">
        <v>16.552020636285469</v>
      </c>
      <c r="E36" s="204">
        <v>22.069389509888222</v>
      </c>
      <c r="F36" s="204">
        <v>22.069389509888222</v>
      </c>
      <c r="G36" s="204">
        <v>22.069389509888222</v>
      </c>
      <c r="H36" s="204">
        <v>22.069389509888222</v>
      </c>
      <c r="I36" s="204">
        <v>22.069389509888222</v>
      </c>
      <c r="J36" s="204">
        <v>22.069389509888222</v>
      </c>
      <c r="K36" s="204">
        <v>19.86242476354256</v>
      </c>
      <c r="L36" s="204">
        <v>30.89707652622528</v>
      </c>
      <c r="M36" s="204">
        <v>45.242218400687882</v>
      </c>
      <c r="N36" s="204">
        <v>36.414445399828033</v>
      </c>
      <c r="O36" s="204">
        <v>163.66672398968191</v>
      </c>
      <c r="P36" s="204">
        <v>164.77265692175411</v>
      </c>
      <c r="Q36" s="204">
        <v>163.66672398968191</v>
      </c>
      <c r="R36" s="204">
        <v>160.3491831470335</v>
      </c>
      <c r="S36" s="204">
        <v>126.0676698194325</v>
      </c>
      <c r="T36" s="204">
        <v>150.39647463456581</v>
      </c>
      <c r="U36" s="204">
        <v>160.3491831470335</v>
      </c>
      <c r="V36" s="204">
        <v>155.92579535683569</v>
      </c>
      <c r="W36" s="204">
        <v>163.66672398968191</v>
      </c>
      <c r="X36" s="204">
        <v>157.0316423043852</v>
      </c>
      <c r="Y36" s="204">
        <v>141.54961306964739</v>
      </c>
      <c r="DA36" s="71" t="s">
        <v>956</v>
      </c>
    </row>
    <row r="37" spans="1:105" ht="12" customHeight="1" x14ac:dyDescent="0.25">
      <c r="A37" s="18" t="s">
        <v>71</v>
      </c>
      <c r="B37" s="204">
        <v>3.0810834049871021</v>
      </c>
      <c r="C37" s="204">
        <v>4.1081685296646597</v>
      </c>
      <c r="D37" s="204">
        <v>5.135167669819432</v>
      </c>
      <c r="E37" s="204">
        <v>6.1622527944969896</v>
      </c>
      <c r="F37" s="204">
        <v>5.1112639724849522</v>
      </c>
      <c r="G37" s="204">
        <v>6.1335339638865003</v>
      </c>
      <c r="H37" s="204">
        <v>5.1080825451418734</v>
      </c>
      <c r="I37" s="204">
        <v>6.1300945829750644</v>
      </c>
      <c r="J37" s="204">
        <v>6.1302665520206361</v>
      </c>
      <c r="K37" s="204">
        <v>5.1090283748925192</v>
      </c>
      <c r="L37" s="204">
        <v>6.1315563198624243</v>
      </c>
      <c r="M37" s="204">
        <v>4.0871023215821154</v>
      </c>
      <c r="N37" s="204">
        <v>4.0871023215821154</v>
      </c>
      <c r="O37" s="204">
        <v>4.1272570937231299</v>
      </c>
      <c r="P37" s="204">
        <v>4.1272570937231299</v>
      </c>
      <c r="Q37" s="204">
        <v>4.1219260533104043</v>
      </c>
      <c r="R37" s="204">
        <v>5.1476354256233874</v>
      </c>
      <c r="S37" s="204">
        <v>5.1330180567497852</v>
      </c>
      <c r="T37" s="204">
        <v>5.1310404127257092</v>
      </c>
      <c r="U37" s="204">
        <v>5.1326741186586409</v>
      </c>
      <c r="V37" s="204">
        <v>2.0532244196044709</v>
      </c>
      <c r="W37" s="204">
        <v>1.9886500429922609</v>
      </c>
      <c r="X37" s="204">
        <v>3.95030094582975</v>
      </c>
      <c r="Y37" s="204">
        <v>1.966208082545142</v>
      </c>
      <c r="DA37" s="71" t="s">
        <v>957</v>
      </c>
    </row>
    <row r="38" spans="1:105" ht="12" customHeight="1" x14ac:dyDescent="0.25">
      <c r="A38" s="18" t="s">
        <v>32</v>
      </c>
      <c r="B38" s="204">
        <v>58.899398108340492</v>
      </c>
      <c r="C38" s="204">
        <v>55.954428202923467</v>
      </c>
      <c r="D38" s="204">
        <v>53.991143594153051</v>
      </c>
      <c r="E38" s="204">
        <v>55.954428202923467</v>
      </c>
      <c r="F38" s="204">
        <v>59.881083404987102</v>
      </c>
      <c r="G38" s="204">
        <v>53.991143594153051</v>
      </c>
      <c r="H38" s="204">
        <v>35.339638865004297</v>
      </c>
      <c r="I38" s="204">
        <v>40.247893379191737</v>
      </c>
      <c r="J38" s="204">
        <v>32.264660361134993</v>
      </c>
      <c r="K38" s="204">
        <v>24.442906276870161</v>
      </c>
      <c r="L38" s="204">
        <v>34.220034393809108</v>
      </c>
      <c r="M38" s="204">
        <v>31.29991401547721</v>
      </c>
      <c r="N38" s="204">
        <v>29.383061049011179</v>
      </c>
      <c r="O38" s="204">
        <v>30.858899398108338</v>
      </c>
      <c r="P38" s="204">
        <v>35.682373172828889</v>
      </c>
      <c r="Q38" s="204">
        <v>36.628632846087697</v>
      </c>
      <c r="R38" s="204">
        <v>26.052708512467749</v>
      </c>
      <c r="S38" s="204">
        <v>25.088392089423909</v>
      </c>
      <c r="T38" s="204">
        <v>23.15846947549441</v>
      </c>
      <c r="U38" s="204">
        <v>23.15846947549441</v>
      </c>
      <c r="V38" s="204">
        <v>22.19355116079106</v>
      </c>
      <c r="W38" s="204">
        <v>23.15846947549441</v>
      </c>
      <c r="X38" s="204">
        <v>18.33379191745486</v>
      </c>
      <c r="Y38" s="204">
        <v>19.298710232158211</v>
      </c>
      <c r="DA38" s="71" t="s">
        <v>958</v>
      </c>
    </row>
    <row r="39" spans="1:105" ht="12" customHeight="1" x14ac:dyDescent="0.25">
      <c r="A39" s="18" t="s">
        <v>33</v>
      </c>
      <c r="B39" s="204">
        <v>7.7392949269131543</v>
      </c>
      <c r="C39" s="204">
        <v>7.7384350816852967</v>
      </c>
      <c r="D39" s="204">
        <v>8.6063628546861555</v>
      </c>
      <c r="E39" s="204">
        <v>9.5071367153912281</v>
      </c>
      <c r="F39" s="204">
        <v>8.6297506448839201</v>
      </c>
      <c r="G39" s="204">
        <v>12.05958727429063</v>
      </c>
      <c r="H39" s="204">
        <v>14.667067927772999</v>
      </c>
      <c r="I39" s="204">
        <v>14.45760963026655</v>
      </c>
      <c r="J39" s="204">
        <v>15.29664660361135</v>
      </c>
      <c r="K39" s="204">
        <v>15.394926913155629</v>
      </c>
      <c r="L39" s="204">
        <v>10.99767841788478</v>
      </c>
      <c r="M39" s="204">
        <v>12.70662080825451</v>
      </c>
      <c r="N39" s="204">
        <v>12.2597592433362</v>
      </c>
      <c r="O39" s="204">
        <v>80.414617368873593</v>
      </c>
      <c r="P39" s="204">
        <v>77.240412725709376</v>
      </c>
      <c r="Q39" s="204">
        <v>78.298452278589849</v>
      </c>
      <c r="R39" s="204">
        <v>87.821238177128109</v>
      </c>
      <c r="S39" s="204">
        <v>70.891831470335333</v>
      </c>
      <c r="T39" s="204">
        <v>78.298452278589849</v>
      </c>
      <c r="U39" s="204">
        <v>70.891831470335333</v>
      </c>
      <c r="V39" s="204">
        <v>65.601375752364561</v>
      </c>
      <c r="W39" s="204">
        <v>56.078589853826301</v>
      </c>
      <c r="X39" s="204">
        <v>62.427171109200337</v>
      </c>
      <c r="Y39" s="204">
        <v>44.439638865004291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29.793637145313841</v>
      </c>
      <c r="C40" s="204">
        <f t="shared" si="9"/>
        <v>15.47721410146174</v>
      </c>
      <c r="D40" s="204">
        <f t="shared" si="9"/>
        <v>16.552020636285469</v>
      </c>
      <c r="E40" s="204">
        <f t="shared" si="9"/>
        <v>17.110920034393811</v>
      </c>
      <c r="F40" s="204">
        <f t="shared" si="9"/>
        <v>18.18572656921754</v>
      </c>
      <c r="G40" s="204">
        <f t="shared" si="9"/>
        <v>19.303525365434218</v>
      </c>
      <c r="H40" s="204">
        <f t="shared" si="9"/>
        <v>24.527085124677551</v>
      </c>
      <c r="I40" s="204">
        <f t="shared" si="9"/>
        <v>40.79914015477214</v>
      </c>
      <c r="J40" s="204">
        <f t="shared" si="9"/>
        <v>36.994411006018908</v>
      </c>
      <c r="K40" s="204">
        <f t="shared" si="9"/>
        <v>20.82983662940671</v>
      </c>
      <c r="L40" s="204">
        <f t="shared" si="9"/>
        <v>23.323129836629409</v>
      </c>
      <c r="M40" s="204">
        <f t="shared" si="9"/>
        <v>28.675580592997331</v>
      </c>
      <c r="N40" s="204">
        <f t="shared" si="9"/>
        <v>23.642187028909749</v>
      </c>
      <c r="O40" s="204">
        <f t="shared" si="9"/>
        <v>15.09609918938817</v>
      </c>
      <c r="P40" s="204">
        <f t="shared" si="9"/>
        <v>15.95219888246273</v>
      </c>
      <c r="Q40" s="204">
        <f t="shared" si="9"/>
        <v>18.857114439271829</v>
      </c>
      <c r="R40" s="204">
        <f t="shared" si="9"/>
        <v>32.014928168026081</v>
      </c>
      <c r="S40" s="204">
        <f t="shared" si="9"/>
        <v>63.505273144882551</v>
      </c>
      <c r="T40" s="204">
        <f t="shared" si="9"/>
        <v>69.0409024163487</v>
      </c>
      <c r="U40" s="204">
        <f t="shared" si="9"/>
        <v>57.128775478947873</v>
      </c>
      <c r="V40" s="204">
        <f t="shared" si="9"/>
        <v>56.757188200152399</v>
      </c>
      <c r="W40" s="204">
        <f t="shared" si="9"/>
        <v>55.534027836845183</v>
      </c>
      <c r="X40" s="204">
        <f t="shared" si="9"/>
        <v>50.821148183050518</v>
      </c>
      <c r="Y40" s="204">
        <f t="shared" si="9"/>
        <v>72.240191347532559</v>
      </c>
      <c r="DA40" s="71"/>
    </row>
    <row r="41" spans="1:105" ht="12" customHeight="1" x14ac:dyDescent="0.25">
      <c r="A41" s="18" t="s">
        <v>73</v>
      </c>
      <c r="B41" s="204">
        <v>29.793637145313841</v>
      </c>
      <c r="C41" s="204">
        <v>15.47721410146174</v>
      </c>
      <c r="D41" s="204">
        <v>16.552020636285469</v>
      </c>
      <c r="E41" s="204">
        <v>17.110920034393811</v>
      </c>
      <c r="F41" s="204">
        <v>18.18572656921754</v>
      </c>
      <c r="G41" s="204">
        <v>19.303525365434218</v>
      </c>
      <c r="H41" s="204">
        <v>24.527085124677551</v>
      </c>
      <c r="I41" s="204">
        <v>40.79914015477214</v>
      </c>
      <c r="J41" s="204">
        <v>36.994411006018908</v>
      </c>
      <c r="K41" s="204">
        <v>20.82983662940671</v>
      </c>
      <c r="L41" s="204">
        <v>23.323129836629409</v>
      </c>
      <c r="M41" s="204">
        <v>28.675580592997331</v>
      </c>
      <c r="N41" s="204">
        <v>23.642187028909749</v>
      </c>
      <c r="O41" s="204">
        <v>15.09609918938817</v>
      </c>
      <c r="P41" s="204">
        <v>15.95219888246273</v>
      </c>
      <c r="Q41" s="204">
        <v>18.857114439271829</v>
      </c>
      <c r="R41" s="204">
        <v>32.014928168026081</v>
      </c>
      <c r="S41" s="204">
        <v>63.505273144882551</v>
      </c>
      <c r="T41" s="204">
        <v>69.0409024163487</v>
      </c>
      <c r="U41" s="204">
        <v>57.128775478947873</v>
      </c>
      <c r="V41" s="204">
        <v>56.757188200152399</v>
      </c>
      <c r="W41" s="204">
        <v>55.534027836845183</v>
      </c>
      <c r="X41" s="204">
        <v>50.821148183050518</v>
      </c>
      <c r="Y41" s="204">
        <v>72.240191347532559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12.22889079965606</v>
      </c>
      <c r="C43" s="204">
        <f t="shared" si="10"/>
        <v>7.308684436801375</v>
      </c>
      <c r="D43" s="204">
        <f t="shared" si="10"/>
        <v>12.252794496990539</v>
      </c>
      <c r="E43" s="204">
        <f t="shared" si="10"/>
        <v>11.655717970765259</v>
      </c>
      <c r="F43" s="204">
        <f t="shared" si="10"/>
        <v>14.33069647463457</v>
      </c>
      <c r="G43" s="204">
        <f t="shared" si="10"/>
        <v>18.367325881341369</v>
      </c>
      <c r="H43" s="204">
        <f t="shared" si="10"/>
        <v>14.37850386930352</v>
      </c>
      <c r="I43" s="204">
        <f t="shared" si="10"/>
        <v>15.78770421324162</v>
      </c>
      <c r="J43" s="204">
        <f t="shared" si="10"/>
        <v>15.16672398968185</v>
      </c>
      <c r="K43" s="204">
        <f t="shared" si="10"/>
        <v>14.903955288048151</v>
      </c>
      <c r="L43" s="204">
        <f t="shared" si="10"/>
        <v>16.0743766122098</v>
      </c>
      <c r="M43" s="204">
        <f t="shared" si="10"/>
        <v>15.81212362024427</v>
      </c>
      <c r="N43" s="204">
        <f t="shared" si="10"/>
        <v>25.655491388975019</v>
      </c>
      <c r="O43" s="204">
        <f t="shared" si="10"/>
        <v>20.484554292984999</v>
      </c>
      <c r="P43" s="204">
        <f t="shared" si="10"/>
        <v>17.933011779618095</v>
      </c>
      <c r="Q43" s="204">
        <f t="shared" si="10"/>
        <v>17.375817632955176</v>
      </c>
      <c r="R43" s="204">
        <f t="shared" si="10"/>
        <v>18.465553345301519</v>
      </c>
      <c r="S43" s="204">
        <f t="shared" si="10"/>
        <v>19.514589279880994</v>
      </c>
      <c r="T43" s="204">
        <f t="shared" si="10"/>
        <v>24.531668520882597</v>
      </c>
      <c r="U43" s="204">
        <f t="shared" si="10"/>
        <v>24.708025896804486</v>
      </c>
      <c r="V43" s="204">
        <f t="shared" si="10"/>
        <v>21.203086950320522</v>
      </c>
      <c r="W43" s="204">
        <f t="shared" si="10"/>
        <v>19.826247313627729</v>
      </c>
      <c r="X43" s="204">
        <f t="shared" si="10"/>
        <v>18.448155342314905</v>
      </c>
      <c r="Y43" s="204">
        <f t="shared" si="10"/>
        <v>21.820341756508718</v>
      </c>
      <c r="DA43" s="71"/>
    </row>
    <row r="44" spans="1:105" ht="12" customHeight="1" x14ac:dyDescent="0.25">
      <c r="A44" s="18" t="s">
        <v>38</v>
      </c>
      <c r="B44" s="204">
        <v>12.22889079965606</v>
      </c>
      <c r="C44" s="204">
        <v>7.308684436801375</v>
      </c>
      <c r="D44" s="204">
        <v>12.252794496990539</v>
      </c>
      <c r="E44" s="204">
        <v>11.655717970765259</v>
      </c>
      <c r="F44" s="204">
        <v>14.33069647463457</v>
      </c>
      <c r="G44" s="204">
        <v>18.367325881341369</v>
      </c>
      <c r="H44" s="204">
        <v>14.37850386930352</v>
      </c>
      <c r="I44" s="204">
        <v>15.78770421324162</v>
      </c>
      <c r="J44" s="204">
        <v>15.16672398968185</v>
      </c>
      <c r="K44" s="204">
        <v>14.903955288048151</v>
      </c>
      <c r="L44" s="204">
        <v>16.0743766122098</v>
      </c>
      <c r="M44" s="204">
        <v>15.54892519346517</v>
      </c>
      <c r="N44" s="204">
        <v>24.887790197764399</v>
      </c>
      <c r="O44" s="204">
        <v>19.633104041272571</v>
      </c>
      <c r="P44" s="204">
        <v>17.05356835769561</v>
      </c>
      <c r="Q44" s="204">
        <v>17.316337059329321</v>
      </c>
      <c r="R44" s="204">
        <v>18.343422184006879</v>
      </c>
      <c r="S44" s="204">
        <v>19.203181427343079</v>
      </c>
      <c r="T44" s="204">
        <v>18.486672398968189</v>
      </c>
      <c r="U44" s="204">
        <v>16.145915735167669</v>
      </c>
      <c r="V44" s="204">
        <v>14.52184006878762</v>
      </c>
      <c r="W44" s="204">
        <v>15.3816852966466</v>
      </c>
      <c r="X44" s="204">
        <v>13.638091143594149</v>
      </c>
      <c r="Y44" s="204">
        <v>15.23834909716251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0.26319842677910021</v>
      </c>
      <c r="N45" s="204">
        <v>0.76770119121062064</v>
      </c>
      <c r="O45" s="204">
        <v>0.85145025171242761</v>
      </c>
      <c r="P45" s="204">
        <v>0.87944342192248315</v>
      </c>
      <c r="Q45" s="204">
        <v>5.9480573625853503E-2</v>
      </c>
      <c r="R45" s="204">
        <v>0.1221311612946378</v>
      </c>
      <c r="S45" s="204">
        <v>0.31140785253791359</v>
      </c>
      <c r="T45" s="204">
        <v>6.0449961219144068</v>
      </c>
      <c r="U45" s="204">
        <v>8.5621101616368165</v>
      </c>
      <c r="V45" s="204">
        <v>6.6812468815329007</v>
      </c>
      <c r="W45" s="204">
        <v>4.3794717332322008</v>
      </c>
      <c r="X45" s="204">
        <v>4.6527125220225614</v>
      </c>
      <c r="Y45" s="204">
        <v>6.496008136560306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6.5090283748925185E-2</v>
      </c>
      <c r="X46" s="204">
        <v>0.1573516766981943</v>
      </c>
      <c r="Y46" s="204">
        <v>8.5984522785898534E-2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268.82106620808253</v>
      </c>
      <c r="J50" s="204">
        <v>279.44969905417031</v>
      </c>
      <c r="K50" s="204">
        <v>271.90214961306958</v>
      </c>
      <c r="L50" s="204">
        <v>267.53129836629398</v>
      </c>
      <c r="M50" s="204">
        <v>284.94316423043853</v>
      </c>
      <c r="N50" s="204">
        <v>310.71461736887358</v>
      </c>
      <c r="O50" s="204">
        <v>332.13912295786753</v>
      </c>
      <c r="P50" s="204">
        <v>261.32132416165092</v>
      </c>
      <c r="Q50" s="204">
        <v>261.44075666380053</v>
      </c>
      <c r="R50" s="204">
        <v>263.9724849527085</v>
      </c>
      <c r="S50" s="204">
        <v>265.35778159931209</v>
      </c>
      <c r="T50" s="204">
        <v>274.43396388650041</v>
      </c>
      <c r="U50" s="204">
        <v>261.91840068787621</v>
      </c>
      <c r="V50" s="204">
        <v>251.79131556319859</v>
      </c>
      <c r="W50" s="204">
        <v>254.27532244196041</v>
      </c>
      <c r="X50" s="204">
        <v>223.67919174548581</v>
      </c>
      <c r="Y50" s="204">
        <v>231.20283748925189</v>
      </c>
      <c r="DA50" s="71" t="s">
        <v>968</v>
      </c>
    </row>
    <row r="51" spans="1:105" ht="12" customHeight="1" x14ac:dyDescent="0.25">
      <c r="A51" s="21" t="s">
        <v>40</v>
      </c>
      <c r="B51" s="207">
        <v>371.88306104901108</v>
      </c>
      <c r="C51" s="207">
        <v>376.95614789337918</v>
      </c>
      <c r="D51" s="207">
        <v>392.77730008598451</v>
      </c>
      <c r="E51" s="207">
        <v>397.33447979363712</v>
      </c>
      <c r="F51" s="207">
        <v>410.14617368873598</v>
      </c>
      <c r="G51" s="207">
        <v>397.1625107480653</v>
      </c>
      <c r="H51" s="207">
        <v>419.43250214961301</v>
      </c>
      <c r="I51" s="207">
        <v>435.42562338779021</v>
      </c>
      <c r="J51" s="207">
        <v>409.97420464316423</v>
      </c>
      <c r="K51" s="207">
        <v>369.64746345657778</v>
      </c>
      <c r="L51" s="207">
        <v>395.09888220120382</v>
      </c>
      <c r="M51" s="207">
        <v>407.99656061908848</v>
      </c>
      <c r="N51" s="207">
        <v>398.71023215821151</v>
      </c>
      <c r="O51" s="207">
        <v>408.51246775580393</v>
      </c>
      <c r="P51" s="207">
        <v>402.32158211521931</v>
      </c>
      <c r="Q51" s="207">
        <v>403.6973344797936</v>
      </c>
      <c r="R51" s="207">
        <v>430.26655202063631</v>
      </c>
      <c r="S51" s="207">
        <v>396.73258813413582</v>
      </c>
      <c r="T51" s="207">
        <v>420.20636285468612</v>
      </c>
      <c r="U51" s="207">
        <v>407.22269991401538</v>
      </c>
      <c r="V51" s="207">
        <v>392.94926913155632</v>
      </c>
      <c r="W51" s="207">
        <v>416.76698194325019</v>
      </c>
      <c r="X51" s="207">
        <v>384.78073946689591</v>
      </c>
      <c r="Y51" s="207">
        <v>382.20120378331899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718.83645743766135</v>
      </c>
      <c r="C52" s="284">
        <f t="shared" si="11"/>
        <v>728.5699914015479</v>
      </c>
      <c r="D52" s="284">
        <f t="shared" si="11"/>
        <v>726.38142734307826</v>
      </c>
      <c r="E52" s="284">
        <f t="shared" si="11"/>
        <v>785.62803095442814</v>
      </c>
      <c r="F52" s="284">
        <f t="shared" si="11"/>
        <v>799.85055889939827</v>
      </c>
      <c r="G52" s="284">
        <f t="shared" si="11"/>
        <v>799.82055030094591</v>
      </c>
      <c r="H52" s="284">
        <f t="shared" si="11"/>
        <v>725.58976784178833</v>
      </c>
      <c r="I52" s="284">
        <f t="shared" si="11"/>
        <v>1035.56758383491</v>
      </c>
      <c r="J52" s="284">
        <f t="shared" si="11"/>
        <v>1044.2233877901979</v>
      </c>
      <c r="K52" s="284">
        <f t="shared" si="11"/>
        <v>948.33611349956993</v>
      </c>
      <c r="L52" s="284">
        <f t="shared" si="11"/>
        <v>999.71306964746361</v>
      </c>
      <c r="M52" s="284">
        <f t="shared" si="11"/>
        <v>1042.3927773000862</v>
      </c>
      <c r="N52" s="284">
        <f t="shared" si="11"/>
        <v>1019.523645743766</v>
      </c>
      <c r="O52" s="284">
        <f t="shared" si="11"/>
        <v>1055.2997420464314</v>
      </c>
      <c r="P52" s="284">
        <f t="shared" si="11"/>
        <v>979.3508168529662</v>
      </c>
      <c r="Q52" s="284">
        <f t="shared" si="11"/>
        <v>984.08675838349109</v>
      </c>
      <c r="R52" s="284">
        <f t="shared" si="11"/>
        <v>1024.0902837489255</v>
      </c>
      <c r="S52" s="284">
        <f t="shared" si="11"/>
        <v>972.29114359415314</v>
      </c>
      <c r="T52" s="284">
        <f t="shared" si="11"/>
        <v>1045.1973344797939</v>
      </c>
      <c r="U52" s="284">
        <f t="shared" si="11"/>
        <v>1010.5100601891661</v>
      </c>
      <c r="V52" s="284">
        <f t="shared" si="11"/>
        <v>968.47480653482353</v>
      </c>
      <c r="W52" s="284">
        <f t="shared" si="11"/>
        <v>991.29501289767848</v>
      </c>
      <c r="X52" s="284">
        <f t="shared" si="11"/>
        <v>919.47214101461702</v>
      </c>
      <c r="Y52" s="284">
        <f t="shared" si="11"/>
        <v>914.71874462596736</v>
      </c>
      <c r="DA52" s="118"/>
    </row>
    <row r="53" spans="1:105" ht="12" customHeight="1" x14ac:dyDescent="0.25">
      <c r="A53" s="51" t="s">
        <v>48</v>
      </c>
      <c r="B53" s="237">
        <f>CHI_fec!B5-B58</f>
        <v>386.74364369891703</v>
      </c>
      <c r="C53" s="237">
        <f>CHI_fec!C5-C58</f>
        <v>413.90030584084946</v>
      </c>
      <c r="D53" s="237">
        <f>CHI_fec!D5-D58</f>
        <v>398.35613786828958</v>
      </c>
      <c r="E53" s="237">
        <f>CHI_fec!E5-E58</f>
        <v>429.86158405380854</v>
      </c>
      <c r="F53" s="237">
        <f>CHI_fec!F5-F58</f>
        <v>421.2289910324447</v>
      </c>
      <c r="G53" s="237">
        <f>CHI_fec!G5-G58</f>
        <v>425.52428471114104</v>
      </c>
      <c r="H53" s="237">
        <f>CHI_fec!H5-H58</f>
        <v>385.53217731044492</v>
      </c>
      <c r="I53" s="237">
        <f>CHI_fec!I5-I58</f>
        <v>529.7379853712107</v>
      </c>
      <c r="J53" s="237">
        <f>CHI_fec!J5-J58</f>
        <v>597.3920479659231</v>
      </c>
      <c r="K53" s="237">
        <f>CHI_fec!K5-K58</f>
        <v>516.4804042049409</v>
      </c>
      <c r="L53" s="237">
        <f>CHI_fec!L5-L58</f>
        <v>620.96888052254712</v>
      </c>
      <c r="M53" s="237">
        <f>CHI_fec!M5-M58</f>
        <v>623.29954109279504</v>
      </c>
      <c r="N53" s="237">
        <f>CHI_fec!N5-N58</f>
        <v>582.55555210096622</v>
      </c>
      <c r="O53" s="237">
        <f>CHI_fec!O5-O58</f>
        <v>638.35428207078098</v>
      </c>
      <c r="P53" s="237">
        <f>CHI_fec!P5-P58</f>
        <v>561.53457638840041</v>
      </c>
      <c r="Q53" s="237">
        <f>CHI_fec!Q5-Q58</f>
        <v>605.34451427918748</v>
      </c>
      <c r="R53" s="237">
        <f>CHI_fec!R5-R58</f>
        <v>589.75014894068681</v>
      </c>
      <c r="S53" s="237">
        <f>CHI_fec!S5-S58</f>
        <v>554.2322266773499</v>
      </c>
      <c r="T53" s="237">
        <f>CHI_fec!T5-T58</f>
        <v>549.65827575127537</v>
      </c>
      <c r="U53" s="237">
        <f>CHI_fec!U5-U58</f>
        <v>673.85197166730472</v>
      </c>
      <c r="V53" s="237">
        <f>CHI_fec!V5-V58</f>
        <v>728.30176806512532</v>
      </c>
      <c r="W53" s="237">
        <f>CHI_fec!W5-W58</f>
        <v>616.82829540422642</v>
      </c>
      <c r="X53" s="237">
        <f>CHI_fec!X5-X58</f>
        <v>567.35078663180684</v>
      </c>
      <c r="Y53" s="237">
        <f>CHI_fec!Y5-Y58</f>
        <v>537.35463829786102</v>
      </c>
      <c r="DA53" s="83"/>
    </row>
    <row r="54" spans="1:105" ht="12" customHeight="1" x14ac:dyDescent="0.25">
      <c r="A54" s="99" t="s">
        <v>49</v>
      </c>
      <c r="B54" s="238">
        <f>CHI_fec!B61</f>
        <v>315.22120722530838</v>
      </c>
      <c r="C54" s="238">
        <f>CHI_fec!C61</f>
        <v>294.82559303113248</v>
      </c>
      <c r="D54" s="238">
        <f>CHI_fec!D61</f>
        <v>307.74930781413929</v>
      </c>
      <c r="E54" s="238">
        <f>CHI_fec!E61</f>
        <v>336.56903736998009</v>
      </c>
      <c r="F54" s="238">
        <f>CHI_fec!F61</f>
        <v>357.45282264887339</v>
      </c>
      <c r="G54" s="238">
        <f>CHI_fec!G61</f>
        <v>350.20535147373369</v>
      </c>
      <c r="H54" s="238">
        <f>CHI_fec!H61</f>
        <v>313.48626354043478</v>
      </c>
      <c r="I54" s="238">
        <f>CHI_fec!I61</f>
        <v>478.52654150168212</v>
      </c>
      <c r="J54" s="238">
        <f>CHI_fec!J61</f>
        <v>418.12551569632052</v>
      </c>
      <c r="K54" s="238">
        <f>CHI_fec!K61</f>
        <v>402.04366240993272</v>
      </c>
      <c r="L54" s="238">
        <f>CHI_fec!L61</f>
        <v>346.9181487519129</v>
      </c>
      <c r="M54" s="238">
        <f>CHI_fec!M61</f>
        <v>386.50271361246928</v>
      </c>
      <c r="N54" s="238">
        <f>CHI_fec!N61</f>
        <v>390.82784333230001</v>
      </c>
      <c r="O54" s="238">
        <f>CHI_fec!O61</f>
        <v>375.83530424812591</v>
      </c>
      <c r="P54" s="238">
        <f>CHI_fec!P61</f>
        <v>384.23928431667241</v>
      </c>
      <c r="Q54" s="238">
        <f>CHI_fec!Q61</f>
        <v>349.82755985857892</v>
      </c>
      <c r="R54" s="238">
        <f>CHI_fec!R61</f>
        <v>401.19310127427468</v>
      </c>
      <c r="S54" s="238">
        <f>CHI_fec!S61</f>
        <v>383.20174676298637</v>
      </c>
      <c r="T54" s="238">
        <f>CHI_fec!T61</f>
        <v>463.66268536461291</v>
      </c>
      <c r="U54" s="238">
        <f>CHI_fec!U61</f>
        <v>302.81362496974521</v>
      </c>
      <c r="V54" s="238">
        <f>CHI_fec!V61</f>
        <v>209.59598678344619</v>
      </c>
      <c r="W54" s="238">
        <f>CHI_fec!W61</f>
        <v>338.54429464067658</v>
      </c>
      <c r="X54" s="238">
        <f>CHI_fec!X61</f>
        <v>322.03154832567827</v>
      </c>
      <c r="Y54" s="238">
        <f>CHI_fec!Y61</f>
        <v>353.76201652522701</v>
      </c>
      <c r="DA54" s="94"/>
    </row>
    <row r="55" spans="1:105" ht="12" customHeight="1" x14ac:dyDescent="0.25">
      <c r="A55" s="52" t="s">
        <v>50</v>
      </c>
      <c r="B55" s="239">
        <f>CHI_fec!B110</f>
        <v>16.8716065134359</v>
      </c>
      <c r="C55" s="239">
        <f>CHI_fec!C110</f>
        <v>19.844092529566009</v>
      </c>
      <c r="D55" s="239">
        <f>CHI_fec!D110</f>
        <v>20.275981660649471</v>
      </c>
      <c r="E55" s="239">
        <f>CHI_fec!E110</f>
        <v>19.197409530639579</v>
      </c>
      <c r="F55" s="239">
        <f>CHI_fec!F110</f>
        <v>21.168745218080179</v>
      </c>
      <c r="G55" s="239">
        <f>CHI_fec!G110</f>
        <v>24.090914116071179</v>
      </c>
      <c r="H55" s="239">
        <f>CHI_fec!H110</f>
        <v>26.571326990908659</v>
      </c>
      <c r="I55" s="239">
        <f>CHI_fec!I110</f>
        <v>27.30305696201729</v>
      </c>
      <c r="J55" s="239">
        <f>CHI_fec!J110</f>
        <v>28.705824127954131</v>
      </c>
      <c r="K55" s="239">
        <f>CHI_fec!K110</f>
        <v>29.812046884696318</v>
      </c>
      <c r="L55" s="239">
        <f>CHI_fec!L110</f>
        <v>31.826040373003629</v>
      </c>
      <c r="M55" s="239">
        <f>CHI_fec!M110</f>
        <v>32.59052259482182</v>
      </c>
      <c r="N55" s="239">
        <f>CHI_fec!N110</f>
        <v>46.14025031049966</v>
      </c>
      <c r="O55" s="239">
        <f>CHI_fec!O110</f>
        <v>41.110155727524592</v>
      </c>
      <c r="P55" s="239">
        <f>CHI_fec!P110</f>
        <v>33.57695614789337</v>
      </c>
      <c r="Q55" s="239">
        <f>CHI_fec!Q110</f>
        <v>28.914684245724661</v>
      </c>
      <c r="R55" s="239">
        <f>CHI_fec!R110</f>
        <v>33.147033533963892</v>
      </c>
      <c r="S55" s="239">
        <f>CHI_fec!S110</f>
        <v>34.857170153816767</v>
      </c>
      <c r="T55" s="239">
        <f>CHI_fec!T110</f>
        <v>31.876373363905611</v>
      </c>
      <c r="U55" s="239">
        <f>CHI_fec!U110</f>
        <v>33.844463552116167</v>
      </c>
      <c r="V55" s="239">
        <f>CHI_fec!V110</f>
        <v>30.57705168625203</v>
      </c>
      <c r="W55" s="239">
        <f>CHI_fec!W110</f>
        <v>35.922422852775398</v>
      </c>
      <c r="X55" s="239">
        <f>CHI_fec!X110</f>
        <v>30.089806057131931</v>
      </c>
      <c r="Y55" s="239">
        <f>CHI_fec!Y110</f>
        <v>23.60208980287927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580.09272152902417</v>
      </c>
      <c r="C58" s="210">
        <v>464.72489778085048</v>
      </c>
      <c r="D58" s="210">
        <v>515.38242981284395</v>
      </c>
      <c r="E58" s="210">
        <v>514.32102545607165</v>
      </c>
      <c r="F58" s="210">
        <v>533.7616729058434</v>
      </c>
      <c r="G58" s="210">
        <v>611.9483165333038</v>
      </c>
      <c r="H58" s="210">
        <v>648.72223198189158</v>
      </c>
      <c r="I58" s="210">
        <v>707.80021318454078</v>
      </c>
      <c r="J58" s="210">
        <v>723.21115859154281</v>
      </c>
      <c r="K58" s="210">
        <v>694.75323902516675</v>
      </c>
      <c r="L58" s="210">
        <v>772.38376112799756</v>
      </c>
      <c r="M58" s="210">
        <v>776.79242741299538</v>
      </c>
      <c r="N58" s="210">
        <v>741.87185838354162</v>
      </c>
      <c r="O58" s="210">
        <v>1122.6546833347661</v>
      </c>
      <c r="P58" s="210">
        <v>1152.856316616401</v>
      </c>
      <c r="Q58" s="210">
        <v>1045.5529069019649</v>
      </c>
      <c r="R58" s="210">
        <v>1102.889792116616</v>
      </c>
      <c r="S58" s="210">
        <v>1050.9691645388671</v>
      </c>
      <c r="T58" s="210">
        <v>1102.680540722328</v>
      </c>
      <c r="U58" s="210">
        <v>1104.649885663636</v>
      </c>
      <c r="V58" s="210">
        <v>1153.147993313326</v>
      </c>
      <c r="W58" s="210">
        <v>1008.7243332400679</v>
      </c>
      <c r="X58" s="210">
        <v>1100.943921624322</v>
      </c>
      <c r="Y58" s="210">
        <v>779.91703546969973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570.48395110770002</v>
      </c>
      <c r="C60" s="204">
        <f t="shared" si="12"/>
        <v>456.0189648487783</v>
      </c>
      <c r="D60" s="204">
        <f t="shared" si="12"/>
        <v>504.93531029435724</v>
      </c>
      <c r="E60" s="204">
        <f t="shared" si="12"/>
        <v>507.16281393414556</v>
      </c>
      <c r="F60" s="204">
        <f t="shared" si="12"/>
        <v>521.57336680094227</v>
      </c>
      <c r="G60" s="204">
        <f t="shared" si="12"/>
        <v>594.12802418592628</v>
      </c>
      <c r="H60" s="204">
        <f t="shared" si="12"/>
        <v>637.39377110484941</v>
      </c>
      <c r="I60" s="204">
        <f t="shared" si="12"/>
        <v>689.44277552331982</v>
      </c>
      <c r="J60" s="204">
        <f t="shared" si="12"/>
        <v>703.02654982112153</v>
      </c>
      <c r="K60" s="204">
        <f t="shared" si="12"/>
        <v>676.41695355655111</v>
      </c>
      <c r="L60" s="204">
        <f t="shared" si="12"/>
        <v>739.4303647393474</v>
      </c>
      <c r="M60" s="204">
        <f t="shared" si="12"/>
        <v>751.59879026768158</v>
      </c>
      <c r="N60" s="204">
        <f t="shared" si="12"/>
        <v>716.89352648328372</v>
      </c>
      <c r="O60" s="204">
        <f t="shared" si="12"/>
        <v>1101.5887332057891</v>
      </c>
      <c r="P60" s="204">
        <f t="shared" si="12"/>
        <v>1129.8767809328235</v>
      </c>
      <c r="Q60" s="204">
        <f t="shared" si="12"/>
        <v>1024.9381175640463</v>
      </c>
      <c r="R60" s="204">
        <f t="shared" si="12"/>
        <v>1089.3900500701843</v>
      </c>
      <c r="S60" s="204">
        <f t="shared" si="12"/>
        <v>1036.1295256738629</v>
      </c>
      <c r="T60" s="204">
        <f t="shared" si="12"/>
        <v>1084.8584426999719</v>
      </c>
      <c r="U60" s="204">
        <f t="shared" si="12"/>
        <v>1087.3867730239108</v>
      </c>
      <c r="V60" s="204">
        <f t="shared" si="12"/>
        <v>1137.1747344999126</v>
      </c>
      <c r="W60" s="204">
        <f t="shared" si="12"/>
        <v>963.51005980928585</v>
      </c>
      <c r="X60" s="204">
        <f t="shared" si="12"/>
        <v>1053.1446954850271</v>
      </c>
      <c r="Y60" s="204">
        <f t="shared" si="12"/>
        <v>738.3218506029757</v>
      </c>
      <c r="DA60" s="71"/>
    </row>
    <row r="61" spans="1:105" ht="12" customHeight="1" x14ac:dyDescent="0.25">
      <c r="A61" s="18" t="s">
        <v>30</v>
      </c>
      <c r="B61" s="204">
        <v>55.173430782459157</v>
      </c>
      <c r="C61" s="204">
        <v>36.782287188306107</v>
      </c>
      <c r="D61" s="204">
        <v>81.446431642304375</v>
      </c>
      <c r="E61" s="204">
        <v>52.546087704213242</v>
      </c>
      <c r="F61" s="204">
        <v>61.741702493551159</v>
      </c>
      <c r="G61" s="204">
        <v>65.68263112639724</v>
      </c>
      <c r="H61" s="204">
        <v>72.250902837489249</v>
      </c>
      <c r="I61" s="204">
        <v>73.564574376612214</v>
      </c>
      <c r="J61" s="204">
        <v>76.19183147033533</v>
      </c>
      <c r="K61" s="204">
        <v>78.819174548581259</v>
      </c>
      <c r="L61" s="204">
        <v>78.819174548581259</v>
      </c>
      <c r="M61" s="204">
        <v>78.819174548581259</v>
      </c>
      <c r="N61" s="204">
        <v>66.996302665520204</v>
      </c>
      <c r="O61" s="204">
        <v>45.799054170249363</v>
      </c>
      <c r="P61" s="204">
        <v>56.149011177987958</v>
      </c>
      <c r="Q61" s="204">
        <v>49.25881341358555</v>
      </c>
      <c r="R61" s="204">
        <v>35.662768701633702</v>
      </c>
      <c r="S61" s="204">
        <v>18.607824591573511</v>
      </c>
      <c r="T61" s="204">
        <v>55.981685296646603</v>
      </c>
      <c r="U61" s="204">
        <v>35.836457437661217</v>
      </c>
      <c r="V61" s="204">
        <v>43.486586414445398</v>
      </c>
      <c r="W61" s="204">
        <v>11.657867583834911</v>
      </c>
      <c r="X61" s="204">
        <v>10.065348237317281</v>
      </c>
      <c r="Y61" s="204">
        <v>17.9810834049871</v>
      </c>
      <c r="DA61" s="71" t="s">
        <v>973</v>
      </c>
    </row>
    <row r="62" spans="1:105" ht="12" customHeight="1" x14ac:dyDescent="0.25">
      <c r="A62" s="18" t="s">
        <v>31</v>
      </c>
      <c r="B62" s="204">
        <v>119.17454858125539</v>
      </c>
      <c r="C62" s="204">
        <v>91.587876182287175</v>
      </c>
      <c r="D62" s="204">
        <v>94.898280309544262</v>
      </c>
      <c r="E62" s="204">
        <v>103.7259673258813</v>
      </c>
      <c r="F62" s="204">
        <v>107.0363714531384</v>
      </c>
      <c r="G62" s="204">
        <v>113.6571797076526</v>
      </c>
      <c r="H62" s="204">
        <v>128.0023215821152</v>
      </c>
      <c r="I62" s="204">
        <v>131.3127257093723</v>
      </c>
      <c r="J62" s="204">
        <v>139.0369733447979</v>
      </c>
      <c r="K62" s="204">
        <v>121.381513327601</v>
      </c>
      <c r="L62" s="204">
        <v>154.48555460017201</v>
      </c>
      <c r="M62" s="204">
        <v>154.48555460017201</v>
      </c>
      <c r="N62" s="204">
        <v>171.0375752364574</v>
      </c>
      <c r="O62" s="204">
        <v>692.26620808254506</v>
      </c>
      <c r="P62" s="204">
        <v>727.65356835769569</v>
      </c>
      <c r="Q62" s="204">
        <v>678.99598514788124</v>
      </c>
      <c r="R62" s="204">
        <v>655.77285316562734</v>
      </c>
      <c r="S62" s="204">
        <v>623.7030424408448</v>
      </c>
      <c r="T62" s="204">
        <v>690.0544874119239</v>
      </c>
      <c r="U62" s="204">
        <v>795.11076270576802</v>
      </c>
      <c r="V62" s="204">
        <v>831.60405522218264</v>
      </c>
      <c r="W62" s="204">
        <v>747.67824553585513</v>
      </c>
      <c r="X62" s="204">
        <v>740.92388723051295</v>
      </c>
      <c r="Y62" s="204">
        <v>615.80456771389584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32.394668959587271</v>
      </c>
      <c r="C64" s="204">
        <v>35.339638865004297</v>
      </c>
      <c r="D64" s="204">
        <v>35.339638865004297</v>
      </c>
      <c r="E64" s="204">
        <v>37.302923473774719</v>
      </c>
      <c r="F64" s="204">
        <v>35.339638865004297</v>
      </c>
      <c r="G64" s="204">
        <v>38.284608770421322</v>
      </c>
      <c r="H64" s="204">
        <v>38.284608770421322</v>
      </c>
      <c r="I64" s="204">
        <v>41.229578675838347</v>
      </c>
      <c r="J64" s="204">
        <v>39.108598452278592</v>
      </c>
      <c r="K64" s="204">
        <v>41.064058469475491</v>
      </c>
      <c r="L64" s="204">
        <v>41.064058469475491</v>
      </c>
      <c r="M64" s="204">
        <v>42.059243336199479</v>
      </c>
      <c r="N64" s="204">
        <v>41.136285468615647</v>
      </c>
      <c r="O64" s="204">
        <v>42.430954428202917</v>
      </c>
      <c r="P64" s="204">
        <v>40.504299226139302</v>
      </c>
      <c r="Q64" s="204">
        <v>39.52029234737747</v>
      </c>
      <c r="R64" s="204">
        <v>42.45623387790198</v>
      </c>
      <c r="S64" s="204">
        <v>40.527343078245913</v>
      </c>
      <c r="T64" s="204">
        <v>42.457265692175397</v>
      </c>
      <c r="U64" s="204">
        <v>39.562424763542559</v>
      </c>
      <c r="V64" s="204">
        <v>40.527343078245913</v>
      </c>
      <c r="W64" s="204">
        <v>6.7546001719690452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92.870967444759316</v>
      </c>
      <c r="C65" s="204">
        <v>85.982163473025892</v>
      </c>
      <c r="D65" s="204">
        <v>86.923960337349484</v>
      </c>
      <c r="E65" s="204">
        <v>111.4931664706891</v>
      </c>
      <c r="F65" s="204">
        <v>112.18669440197399</v>
      </c>
      <c r="G65" s="204">
        <v>111.9817645126676</v>
      </c>
      <c r="H65" s="204">
        <v>123.7532723946172</v>
      </c>
      <c r="I65" s="204">
        <v>123.7935063917635</v>
      </c>
      <c r="J65" s="204">
        <v>125.9725515408122</v>
      </c>
      <c r="K65" s="204">
        <v>117.7259819314437</v>
      </c>
      <c r="L65" s="204">
        <v>126.4736149543088</v>
      </c>
      <c r="M65" s="204">
        <v>127.06603016450021</v>
      </c>
      <c r="N65" s="204">
        <v>141.4588747206011</v>
      </c>
      <c r="O65" s="204">
        <v>61.861132173975037</v>
      </c>
      <c r="P65" s="204">
        <v>60.093633899289493</v>
      </c>
      <c r="Q65" s="204">
        <v>21.209544282029231</v>
      </c>
      <c r="R65" s="204">
        <v>69.814617368873598</v>
      </c>
      <c r="S65" s="204">
        <v>107.8150472914875</v>
      </c>
      <c r="T65" s="204">
        <v>74.166638005159072</v>
      </c>
      <c r="U65" s="204">
        <v>28.537575236457439</v>
      </c>
      <c r="V65" s="204">
        <v>22.63637145313843</v>
      </c>
      <c r="W65" s="204">
        <v>56.69372312983662</v>
      </c>
      <c r="X65" s="204">
        <v>124.3968185726569</v>
      </c>
      <c r="Y65" s="204">
        <v>26.237747205503009</v>
      </c>
      <c r="DA65" s="71" t="s">
        <v>977</v>
      </c>
    </row>
    <row r="66" spans="1:105" ht="12" customHeight="1" x14ac:dyDescent="0.25">
      <c r="A66" s="18" t="s">
        <v>83</v>
      </c>
      <c r="B66" s="204">
        <v>270.87033533963893</v>
      </c>
      <c r="C66" s="204">
        <v>206.32699914015481</v>
      </c>
      <c r="D66" s="204">
        <v>206.32699914015481</v>
      </c>
      <c r="E66" s="204">
        <v>202.09466895958721</v>
      </c>
      <c r="F66" s="204">
        <v>205.26895958727431</v>
      </c>
      <c r="G66" s="204">
        <v>264.52184006878758</v>
      </c>
      <c r="H66" s="204">
        <v>275.10266552020641</v>
      </c>
      <c r="I66" s="204">
        <v>319.54239036973343</v>
      </c>
      <c r="J66" s="204">
        <v>322.71659501289759</v>
      </c>
      <c r="K66" s="204">
        <v>317.42622527944968</v>
      </c>
      <c r="L66" s="204">
        <v>338.58796216680992</v>
      </c>
      <c r="M66" s="204">
        <v>349.16878761822869</v>
      </c>
      <c r="N66" s="204">
        <v>296.26448839208939</v>
      </c>
      <c r="O66" s="204">
        <v>259.23138435081682</v>
      </c>
      <c r="P66" s="204">
        <v>245.47626827171109</v>
      </c>
      <c r="Q66" s="204">
        <v>235.95348237317279</v>
      </c>
      <c r="R66" s="204">
        <v>285.68357695614787</v>
      </c>
      <c r="S66" s="204">
        <v>245.47626827171109</v>
      </c>
      <c r="T66" s="204">
        <v>222.19836629406711</v>
      </c>
      <c r="U66" s="204">
        <v>188.33955288048151</v>
      </c>
      <c r="V66" s="204">
        <v>198.92037833190031</v>
      </c>
      <c r="W66" s="204">
        <v>140.72562338779019</v>
      </c>
      <c r="X66" s="204">
        <v>177.75864144453999</v>
      </c>
      <c r="Y66" s="204">
        <v>78.298452278589849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9.6087704213241611</v>
      </c>
      <c r="C67" s="204">
        <f t="shared" si="13"/>
        <v>8.7059329320722263</v>
      </c>
      <c r="D67" s="204">
        <f t="shared" si="13"/>
        <v>10.447119518486669</v>
      </c>
      <c r="E67" s="204">
        <f t="shared" si="13"/>
        <v>7.1582115219260531</v>
      </c>
      <c r="F67" s="204">
        <f t="shared" si="13"/>
        <v>12.18830610490112</v>
      </c>
      <c r="G67" s="204">
        <f t="shared" si="13"/>
        <v>17.820292347377471</v>
      </c>
      <c r="H67" s="204">
        <f t="shared" si="13"/>
        <v>11.328460877042129</v>
      </c>
      <c r="I67" s="204">
        <f t="shared" si="13"/>
        <v>18.357437661220981</v>
      </c>
      <c r="J67" s="204">
        <f t="shared" si="13"/>
        <v>20.18460877042132</v>
      </c>
      <c r="K67" s="204">
        <f t="shared" si="13"/>
        <v>18.33628546861565</v>
      </c>
      <c r="L67" s="204">
        <f t="shared" si="13"/>
        <v>32.953396388650042</v>
      </c>
      <c r="M67" s="204">
        <f t="shared" si="13"/>
        <v>25.19363714531384</v>
      </c>
      <c r="N67" s="204">
        <f t="shared" si="13"/>
        <v>24.978331900257949</v>
      </c>
      <c r="O67" s="204">
        <f t="shared" si="13"/>
        <v>21.06595012897678</v>
      </c>
      <c r="P67" s="204">
        <f t="shared" si="13"/>
        <v>22.979535683576959</v>
      </c>
      <c r="Q67" s="204">
        <f t="shared" si="13"/>
        <v>20.61478933791917</v>
      </c>
      <c r="R67" s="204">
        <f t="shared" si="13"/>
        <v>13.49974204643164</v>
      </c>
      <c r="S67" s="204">
        <f t="shared" si="13"/>
        <v>14.8396388650043</v>
      </c>
      <c r="T67" s="204">
        <f t="shared" si="13"/>
        <v>17.82209802235597</v>
      </c>
      <c r="U67" s="204">
        <f t="shared" si="13"/>
        <v>17.263112639724849</v>
      </c>
      <c r="V67" s="204">
        <f t="shared" si="13"/>
        <v>15.97325881341358</v>
      </c>
      <c r="W67" s="204">
        <f t="shared" si="13"/>
        <v>45.214273430782463</v>
      </c>
      <c r="X67" s="204">
        <f t="shared" si="13"/>
        <v>47.799226139294923</v>
      </c>
      <c r="Y67" s="204">
        <f t="shared" si="13"/>
        <v>41.59518486672399</v>
      </c>
      <c r="DA67" s="71"/>
    </row>
    <row r="68" spans="1:105" ht="12" customHeight="1" x14ac:dyDescent="0.25">
      <c r="A68" s="18" t="s">
        <v>73</v>
      </c>
      <c r="B68" s="204">
        <v>9.6087704213241611</v>
      </c>
      <c r="C68" s="204">
        <v>8.7059329320722263</v>
      </c>
      <c r="D68" s="204">
        <v>10.447119518486669</v>
      </c>
      <c r="E68" s="204">
        <v>7.1582115219260531</v>
      </c>
      <c r="F68" s="204">
        <v>12.18830610490112</v>
      </c>
      <c r="G68" s="204">
        <v>17.820292347377471</v>
      </c>
      <c r="H68" s="204">
        <v>11.328460877042129</v>
      </c>
      <c r="I68" s="204">
        <v>18.357437661220981</v>
      </c>
      <c r="J68" s="204">
        <v>20.18460877042132</v>
      </c>
      <c r="K68" s="204">
        <v>18.33628546861565</v>
      </c>
      <c r="L68" s="204">
        <v>32.953396388650042</v>
      </c>
      <c r="M68" s="204">
        <v>25.19363714531384</v>
      </c>
      <c r="N68" s="204">
        <v>24.978331900257949</v>
      </c>
      <c r="O68" s="204">
        <v>21.06595012897678</v>
      </c>
      <c r="P68" s="204">
        <v>22.979535683576959</v>
      </c>
      <c r="Q68" s="204">
        <v>20.61478933791917</v>
      </c>
      <c r="R68" s="204">
        <v>13.49974204643164</v>
      </c>
      <c r="S68" s="204">
        <v>14.8396388650043</v>
      </c>
      <c r="T68" s="204">
        <v>17.82209802235597</v>
      </c>
      <c r="U68" s="204">
        <v>17.263112639724849</v>
      </c>
      <c r="V68" s="204">
        <v>15.97325881341358</v>
      </c>
      <c r="W68" s="204">
        <v>45.214273430782463</v>
      </c>
      <c r="X68" s="204">
        <v>47.799226139294923</v>
      </c>
      <c r="Y68" s="204">
        <v>41.59518486672399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580.09272152902417</v>
      </c>
      <c r="C71" s="284">
        <f t="shared" si="14"/>
        <v>464.72489778085048</v>
      </c>
      <c r="D71" s="284">
        <f t="shared" si="14"/>
        <v>515.38242981284395</v>
      </c>
      <c r="E71" s="284">
        <f t="shared" si="14"/>
        <v>514.32102545607165</v>
      </c>
      <c r="F71" s="284">
        <f t="shared" si="14"/>
        <v>533.7616729058434</v>
      </c>
      <c r="G71" s="284">
        <f t="shared" si="14"/>
        <v>611.9483165333038</v>
      </c>
      <c r="H71" s="284">
        <f t="shared" si="14"/>
        <v>648.72223198189158</v>
      </c>
      <c r="I71" s="284">
        <f t="shared" si="14"/>
        <v>707.80021318454078</v>
      </c>
      <c r="J71" s="284">
        <f t="shared" si="14"/>
        <v>723.21115859154281</v>
      </c>
      <c r="K71" s="284">
        <f t="shared" si="14"/>
        <v>694.75323902516675</v>
      </c>
      <c r="L71" s="284">
        <f t="shared" si="14"/>
        <v>772.38376112799756</v>
      </c>
      <c r="M71" s="284">
        <f t="shared" si="14"/>
        <v>776.79242741299538</v>
      </c>
      <c r="N71" s="284">
        <f t="shared" si="14"/>
        <v>741.87185838354162</v>
      </c>
      <c r="O71" s="284">
        <f t="shared" si="14"/>
        <v>1122.6546833347661</v>
      </c>
      <c r="P71" s="284">
        <f t="shared" si="14"/>
        <v>1152.856316616401</v>
      </c>
      <c r="Q71" s="284">
        <f t="shared" si="14"/>
        <v>1045.5529069019649</v>
      </c>
      <c r="R71" s="284">
        <f t="shared" si="14"/>
        <v>1102.889792116616</v>
      </c>
      <c r="S71" s="284">
        <f t="shared" si="14"/>
        <v>1050.9691645388671</v>
      </c>
      <c r="T71" s="284">
        <f t="shared" si="14"/>
        <v>1102.680540722328</v>
      </c>
      <c r="U71" s="284">
        <f t="shared" si="14"/>
        <v>1104.649885663636</v>
      </c>
      <c r="V71" s="284">
        <f t="shared" si="14"/>
        <v>1153.147993313326</v>
      </c>
      <c r="W71" s="284">
        <f t="shared" si="14"/>
        <v>1008.7243332400679</v>
      </c>
      <c r="X71" s="284">
        <f t="shared" si="14"/>
        <v>1100.943921624322</v>
      </c>
      <c r="Y71" s="284">
        <f t="shared" si="14"/>
        <v>779.91703546969973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580.09272152902417</v>
      </c>
      <c r="C72" s="241">
        <f>CHI_fec!C16</f>
        <v>464.72489778085048</v>
      </c>
      <c r="D72" s="241">
        <f>CHI_fec!D16</f>
        <v>515.38242981284395</v>
      </c>
      <c r="E72" s="241">
        <f>CHI_fec!E16</f>
        <v>514.32102545607165</v>
      </c>
      <c r="F72" s="241">
        <f>CHI_fec!F16</f>
        <v>533.7616729058434</v>
      </c>
      <c r="G72" s="241">
        <f>CHI_fec!G16</f>
        <v>611.9483165333038</v>
      </c>
      <c r="H72" s="241">
        <f>CHI_fec!H16</f>
        <v>648.72223198189158</v>
      </c>
      <c r="I72" s="241">
        <f>CHI_fec!I16</f>
        <v>707.80021318454078</v>
      </c>
      <c r="J72" s="241">
        <f>CHI_fec!J16</f>
        <v>723.21115859154281</v>
      </c>
      <c r="K72" s="241">
        <f>CHI_fec!K16</f>
        <v>694.75323902516675</v>
      </c>
      <c r="L72" s="241">
        <f>CHI_fec!L16</f>
        <v>772.38376112799756</v>
      </c>
      <c r="M72" s="241">
        <f>CHI_fec!M16</f>
        <v>776.79242741299538</v>
      </c>
      <c r="N72" s="241">
        <f>CHI_fec!N16</f>
        <v>741.87185838354162</v>
      </c>
      <c r="O72" s="241">
        <f>CHI_fec!O16</f>
        <v>1122.6546833347661</v>
      </c>
      <c r="P72" s="241">
        <f>CHI_fec!P16</f>
        <v>1152.856316616401</v>
      </c>
      <c r="Q72" s="241">
        <f>CHI_fec!Q16</f>
        <v>1045.5529069019649</v>
      </c>
      <c r="R72" s="241">
        <f>CHI_fec!R16</f>
        <v>1102.889792116616</v>
      </c>
      <c r="S72" s="241">
        <f>CHI_fec!S16</f>
        <v>1050.9691645388671</v>
      </c>
      <c r="T72" s="241">
        <f>CHI_fec!T16</f>
        <v>1102.680540722328</v>
      </c>
      <c r="U72" s="241">
        <f>CHI_fec!U16</f>
        <v>1104.649885663636</v>
      </c>
      <c r="V72" s="241">
        <f>CHI_fec!V16</f>
        <v>1153.147993313326</v>
      </c>
      <c r="W72" s="241">
        <f>CHI_fec!W16</f>
        <v>1008.7243332400679</v>
      </c>
      <c r="X72" s="241">
        <f>CHI_fec!X16</f>
        <v>1100.943921624322</v>
      </c>
      <c r="Y72" s="241">
        <f>CHI_fec!Y16</f>
        <v>779.91703546969973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1261.893382056109</v>
      </c>
      <c r="C76" s="203">
        <f t="shared" si="15"/>
        <v>1317.3151501429315</v>
      </c>
      <c r="D76" s="203">
        <f t="shared" si="15"/>
        <v>1300.6276970213548</v>
      </c>
      <c r="E76" s="203">
        <f t="shared" si="15"/>
        <v>1460.4596094383833</v>
      </c>
      <c r="F76" s="203">
        <f t="shared" si="15"/>
        <v>1466.5310269593951</v>
      </c>
      <c r="G76" s="203">
        <f t="shared" si="15"/>
        <v>1468.839976103453</v>
      </c>
      <c r="H76" s="203">
        <f t="shared" si="15"/>
        <v>1189.5753147115745</v>
      </c>
      <c r="I76" s="203">
        <f t="shared" si="15"/>
        <v>1575.0972994616291</v>
      </c>
      <c r="J76" s="203">
        <f t="shared" si="15"/>
        <v>1751.6290374343048</v>
      </c>
      <c r="K76" s="203">
        <f t="shared" si="15"/>
        <v>1602.0369428793988</v>
      </c>
      <c r="L76" s="203">
        <f t="shared" si="15"/>
        <v>1705.3003819191663</v>
      </c>
      <c r="M76" s="203">
        <f t="shared" si="15"/>
        <v>1704.9848907616831</v>
      </c>
      <c r="N76" s="203">
        <f t="shared" si="15"/>
        <v>1655.9116349933724</v>
      </c>
      <c r="O76" s="203">
        <f t="shared" si="15"/>
        <v>1809.9229306353052</v>
      </c>
      <c r="P76" s="203">
        <f t="shared" si="15"/>
        <v>1677.1408602625636</v>
      </c>
      <c r="Q76" s="203">
        <f t="shared" si="15"/>
        <v>1825.8437939766418</v>
      </c>
      <c r="R76" s="203">
        <f t="shared" si="15"/>
        <v>1969.4816570825305</v>
      </c>
      <c r="S76" s="203">
        <f t="shared" si="15"/>
        <v>2007.9676988544927</v>
      </c>
      <c r="T76" s="203">
        <f t="shared" si="15"/>
        <v>2068.5496685819076</v>
      </c>
      <c r="U76" s="203">
        <f t="shared" si="15"/>
        <v>2075.050969894116</v>
      </c>
      <c r="V76" s="203">
        <f t="shared" si="15"/>
        <v>1956.6182308264672</v>
      </c>
      <c r="W76" s="203">
        <f t="shared" si="15"/>
        <v>1853.1900743649551</v>
      </c>
      <c r="X76" s="203">
        <f t="shared" si="15"/>
        <v>1836.8702253016741</v>
      </c>
      <c r="Y76" s="203">
        <f t="shared" si="15"/>
        <v>1809.0467056271314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986.70459205610905</v>
      </c>
      <c r="C77" s="213">
        <f>(CHI_emi!C5-CHI_emi!C59)+(CHI_emi!C61-CHI_emi!C108)+CHI_emi!C110</f>
        <v>1034.3346801429316</v>
      </c>
      <c r="D77" s="213">
        <f>(CHI_emi!D5-CHI_emi!D59)+(CHI_emi!D61-CHI_emi!D108)+CHI_emi!D110</f>
        <v>987.24411702135478</v>
      </c>
      <c r="E77" s="213">
        <f>(CHI_emi!E5-CHI_emi!E59)+(CHI_emi!E61-CHI_emi!E108)+CHI_emi!E110</f>
        <v>1149.1612894383832</v>
      </c>
      <c r="F77" s="213">
        <f>(CHI_emi!F5-CHI_emi!F59)+(CHI_emi!F61-CHI_emi!F108)+CHI_emi!F110</f>
        <v>1134.3460869593951</v>
      </c>
      <c r="G77" s="213">
        <f>(CHI_emi!G5-CHI_emi!G59)+(CHI_emi!G61-CHI_emi!G108)+CHI_emi!G110</f>
        <v>1167.3373861034529</v>
      </c>
      <c r="H77" s="213">
        <f>(CHI_emi!H5-CHI_emi!H59)+(CHI_emi!H61-CHI_emi!H108)+CHI_emi!H110</f>
        <v>814.9213147115745</v>
      </c>
      <c r="I77" s="213">
        <f>(CHI_emi!I5-CHI_emi!I59)+(CHI_emi!I61-CHI_emi!I108)+CHI_emi!I110</f>
        <v>869.81771946162905</v>
      </c>
      <c r="J77" s="213">
        <f>(CHI_emi!J5-CHI_emi!J59)+(CHI_emi!J61-CHI_emi!J108)+CHI_emi!J110</f>
        <v>930.02172743430469</v>
      </c>
      <c r="K77" s="213">
        <f>(CHI_emi!K5-CHI_emi!K59)+(CHI_emi!K61-CHI_emi!K108)+CHI_emi!K110</f>
        <v>760.38543287939876</v>
      </c>
      <c r="L77" s="213">
        <f>(CHI_emi!L5-CHI_emi!L59)+(CHI_emi!L61-CHI_emi!L108)+CHI_emi!L110</f>
        <v>838.50216191916616</v>
      </c>
      <c r="M77" s="213">
        <f>(CHI_emi!M5-CHI_emi!M59)+(CHI_emi!M61-CHI_emi!M108)+CHI_emi!M110</f>
        <v>876.97741076168313</v>
      </c>
      <c r="N77" s="213">
        <f>(CHI_emi!N5-CHI_emi!N59)+(CHI_emi!N61-CHI_emi!N108)+CHI_emi!N110</f>
        <v>812.61655499337257</v>
      </c>
      <c r="O77" s="213">
        <f>(CHI_emi!O5-CHI_emi!O59)+(CHI_emi!O61-CHI_emi!O108)+CHI_emi!O110</f>
        <v>898.22067063530517</v>
      </c>
      <c r="P77" s="213">
        <f>(CHI_emi!P5-CHI_emi!P59)+(CHI_emi!P61-CHI_emi!P108)+CHI_emi!P110</f>
        <v>906.18245026256363</v>
      </c>
      <c r="Q77" s="213">
        <f>(CHI_emi!Q5-CHI_emi!Q59)+(CHI_emi!Q61-CHI_emi!Q108)+CHI_emi!Q110</f>
        <v>918.24016397664184</v>
      </c>
      <c r="R77" s="213">
        <f>(CHI_emi!R5-CHI_emi!R59)+(CHI_emi!R61-CHI_emi!R108)+CHI_emi!R110</f>
        <v>935.79826708253051</v>
      </c>
      <c r="S77" s="213">
        <f>(CHI_emi!S5-CHI_emi!S59)+(CHI_emi!S61-CHI_emi!S108)+CHI_emi!S110</f>
        <v>868.35975885449261</v>
      </c>
      <c r="T77" s="213">
        <f>(CHI_emi!T5-CHI_emi!T59)+(CHI_emi!T61-CHI_emi!T108)+CHI_emi!T110</f>
        <v>967.3966385819075</v>
      </c>
      <c r="U77" s="213">
        <f>(CHI_emi!U5-CHI_emi!U59)+(CHI_emi!U61-CHI_emi!U108)+CHI_emi!U110</f>
        <v>932.97568989411593</v>
      </c>
      <c r="V77" s="213">
        <f>(CHI_emi!V5-CHI_emi!V59)+(CHI_emi!V61-CHI_emi!V108)+CHI_emi!V110</f>
        <v>903.94141082646729</v>
      </c>
      <c r="W77" s="213">
        <f>(CHI_emi!W5-CHI_emi!W59)+(CHI_emi!W61-CHI_emi!W108)+CHI_emi!W110</f>
        <v>896.07901436495513</v>
      </c>
      <c r="X77" s="213">
        <f>(CHI_emi!X5-CHI_emi!X59)+(CHI_emi!X61-CHI_emi!X108)+CHI_emi!X110</f>
        <v>867.833865301674</v>
      </c>
      <c r="Y77" s="213">
        <f>(CHI_emi!Y5-CHI_emi!Y59)+(CHI_emi!Y61-CHI_emi!Y108)+CHI_emi!Y110</f>
        <v>812.71791562713145</v>
      </c>
      <c r="DA77" s="85"/>
    </row>
    <row r="78" spans="1:105" ht="12" customHeight="1" x14ac:dyDescent="0.25">
      <c r="A78" s="14" t="s">
        <v>146</v>
      </c>
      <c r="B78" s="204">
        <f>CHI_emi!B59+CHI_emi!B108</f>
        <v>275.18878999999998</v>
      </c>
      <c r="C78" s="204">
        <f>CHI_emi!C59+CHI_emi!C108</f>
        <v>282.98047000000003</v>
      </c>
      <c r="D78" s="204">
        <f>CHI_emi!D59+CHI_emi!D108</f>
        <v>313.38357999999999</v>
      </c>
      <c r="E78" s="204">
        <f>CHI_emi!E59+CHI_emi!E108</f>
        <v>311.29831999999999</v>
      </c>
      <c r="F78" s="204">
        <f>CHI_emi!F59+CHI_emi!F108</f>
        <v>332.18493999999998</v>
      </c>
      <c r="G78" s="204">
        <f>CHI_emi!G59+CHI_emi!G108</f>
        <v>301.50259</v>
      </c>
      <c r="H78" s="204">
        <f>CHI_emi!H59+CHI_emi!H108</f>
        <v>374.654</v>
      </c>
      <c r="I78" s="204">
        <f>CHI_emi!I59+CHI_emi!I108</f>
        <v>705.27958000000001</v>
      </c>
      <c r="J78" s="204">
        <f>CHI_emi!J59+CHI_emi!J108</f>
        <v>821.60730999999998</v>
      </c>
      <c r="K78" s="204">
        <f>CHI_emi!K59+CHI_emi!K108</f>
        <v>841.65151000000003</v>
      </c>
      <c r="L78" s="204">
        <f>CHI_emi!L59+CHI_emi!L108</f>
        <v>866.79822000000001</v>
      </c>
      <c r="M78" s="204">
        <f>CHI_emi!M59+CHI_emi!M108</f>
        <v>828.00747999999999</v>
      </c>
      <c r="N78" s="204">
        <f>CHI_emi!N59+CHI_emi!N108</f>
        <v>843.29507999999998</v>
      </c>
      <c r="O78" s="204">
        <f>CHI_emi!O59+CHI_emi!O108</f>
        <v>911.70226000000002</v>
      </c>
      <c r="P78" s="204">
        <f>CHI_emi!P59+CHI_emi!P108</f>
        <v>770.95840999999996</v>
      </c>
      <c r="Q78" s="204">
        <f>CHI_emi!Q59+CHI_emi!Q108</f>
        <v>907.60362999999995</v>
      </c>
      <c r="R78" s="204">
        <f>CHI_emi!R59+CHI_emi!R108</f>
        <v>1033.6833899999999</v>
      </c>
      <c r="S78" s="204">
        <f>CHI_emi!S59+CHI_emi!S108</f>
        <v>1139.6079400000001</v>
      </c>
      <c r="T78" s="204">
        <f>CHI_emi!T59+CHI_emi!T108</f>
        <v>1101.1530299999999</v>
      </c>
      <c r="U78" s="204">
        <f>CHI_emi!U59+CHI_emi!U108</f>
        <v>1142.07528</v>
      </c>
      <c r="V78" s="204">
        <f>CHI_emi!V59+CHI_emi!V108</f>
        <v>1052.6768199999999</v>
      </c>
      <c r="W78" s="204">
        <f>CHI_emi!W59+CHI_emi!W108</f>
        <v>957.11105999999995</v>
      </c>
      <c r="X78" s="204">
        <f>CHI_emi!X59+CHI_emi!X108</f>
        <v>969.03635999999995</v>
      </c>
      <c r="Y78" s="204">
        <f>CHI_emi!Y59+CHI_emi!Y108</f>
        <v>996.32879000000003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1261.893382056109</v>
      </c>
      <c r="C79" s="210">
        <f t="shared" si="16"/>
        <v>1317.3151501429315</v>
      </c>
      <c r="D79" s="210">
        <f t="shared" si="16"/>
        <v>1300.6276970213548</v>
      </c>
      <c r="E79" s="210">
        <f t="shared" si="16"/>
        <v>1460.4596094383833</v>
      </c>
      <c r="F79" s="210">
        <f t="shared" si="16"/>
        <v>1466.5310269593951</v>
      </c>
      <c r="G79" s="210">
        <f t="shared" si="16"/>
        <v>1468.839976103453</v>
      </c>
      <c r="H79" s="210">
        <f t="shared" si="16"/>
        <v>1189.5753147115745</v>
      </c>
      <c r="I79" s="210">
        <f t="shared" si="16"/>
        <v>1575.0972994616291</v>
      </c>
      <c r="J79" s="210">
        <f t="shared" si="16"/>
        <v>1751.6290374343046</v>
      </c>
      <c r="K79" s="210">
        <f t="shared" si="16"/>
        <v>1602.0369428793986</v>
      </c>
      <c r="L79" s="210">
        <f t="shared" si="16"/>
        <v>1705.3003819191661</v>
      </c>
      <c r="M79" s="210">
        <f t="shared" si="16"/>
        <v>1704.9848907616831</v>
      </c>
      <c r="N79" s="210">
        <f t="shared" si="16"/>
        <v>1655.9116349933724</v>
      </c>
      <c r="O79" s="210">
        <f t="shared" si="16"/>
        <v>1809.9229306353052</v>
      </c>
      <c r="P79" s="210">
        <f t="shared" si="16"/>
        <v>1677.1408602625634</v>
      </c>
      <c r="Q79" s="210">
        <f t="shared" si="16"/>
        <v>1825.8437939766418</v>
      </c>
      <c r="R79" s="210">
        <f t="shared" si="16"/>
        <v>1969.4816570825303</v>
      </c>
      <c r="S79" s="210">
        <f t="shared" si="16"/>
        <v>2007.9676988544927</v>
      </c>
      <c r="T79" s="210">
        <f t="shared" si="16"/>
        <v>2068.5496685819076</v>
      </c>
      <c r="U79" s="210">
        <f t="shared" si="16"/>
        <v>2075.050969894116</v>
      </c>
      <c r="V79" s="210">
        <f t="shared" si="16"/>
        <v>1956.6182308264672</v>
      </c>
      <c r="W79" s="210">
        <f t="shared" si="16"/>
        <v>1853.1900743649551</v>
      </c>
      <c r="X79" s="210">
        <f t="shared" si="16"/>
        <v>1836.8702253016738</v>
      </c>
      <c r="Y79" s="210">
        <f t="shared" si="16"/>
        <v>1809.0467056271316</v>
      </c>
      <c r="DA79" s="109"/>
    </row>
    <row r="80" spans="1:105" ht="12" customHeight="1" x14ac:dyDescent="0.25">
      <c r="A80" s="51" t="s">
        <v>48</v>
      </c>
      <c r="B80" s="241">
        <f>CHI_emi!B$5</f>
        <v>814.10516504264979</v>
      </c>
      <c r="C80" s="241">
        <f>CHI_emi!C$5</f>
        <v>880.55596093446752</v>
      </c>
      <c r="D80" s="241">
        <f>CHI_emi!D$5</f>
        <v>863.35998688380346</v>
      </c>
      <c r="E80" s="241">
        <f>CHI_emi!E$5</f>
        <v>950.30553628913992</v>
      </c>
      <c r="F80" s="241">
        <f>CHI_emi!F$5</f>
        <v>940.4540627491225</v>
      </c>
      <c r="G80" s="241">
        <f>CHI_emi!G$5</f>
        <v>934.59359890991936</v>
      </c>
      <c r="H80" s="241">
        <f>CHI_emi!H$5</f>
        <v>816.15284052415996</v>
      </c>
      <c r="I80" s="241">
        <f>CHI_emi!I$5</f>
        <v>1157.9613668283973</v>
      </c>
      <c r="J80" s="241">
        <f>CHI_emi!J$5</f>
        <v>1361.2687053193204</v>
      </c>
      <c r="K80" s="241">
        <f>CHI_emi!K$5</f>
        <v>1260.1919658644988</v>
      </c>
      <c r="L80" s="241">
        <f>CHI_emi!L$5</f>
        <v>1393.7887560153408</v>
      </c>
      <c r="M80" s="241">
        <f>CHI_emi!M$5</f>
        <v>1359.5557748653132</v>
      </c>
      <c r="N80" s="241">
        <f>CHI_emi!N$5</f>
        <v>1313.2204374245016</v>
      </c>
      <c r="O80" s="241">
        <f>CHI_emi!O$5</f>
        <v>1466.3073300231345</v>
      </c>
      <c r="P80" s="241">
        <f>CHI_emi!P$5</f>
        <v>1303.0093871232675</v>
      </c>
      <c r="Q80" s="241">
        <f>CHI_emi!Q$5</f>
        <v>1485.4286696895242</v>
      </c>
      <c r="R80" s="241">
        <f>CHI_emi!R$5</f>
        <v>1586.7600965197437</v>
      </c>
      <c r="S80" s="241">
        <f>CHI_emi!S$5</f>
        <v>1646.9078679849601</v>
      </c>
      <c r="T80" s="241">
        <f>CHI_emi!T$5</f>
        <v>1623.3355736572755</v>
      </c>
      <c r="U80" s="241">
        <f>CHI_emi!U$5</f>
        <v>1777.0556694883967</v>
      </c>
      <c r="V80" s="241">
        <f>CHI_emi!V$5</f>
        <v>1744.7037630041164</v>
      </c>
      <c r="W80" s="241">
        <f>CHI_emi!W$5</f>
        <v>1527.1793579060391</v>
      </c>
      <c r="X80" s="241">
        <f>CHI_emi!X$5</f>
        <v>1517.549464983166</v>
      </c>
      <c r="Y80" s="241">
        <f>CHI_emi!Y$5</f>
        <v>1485.074625519374</v>
      </c>
      <c r="DA80" s="83"/>
    </row>
    <row r="81" spans="1:105" ht="12" customHeight="1" x14ac:dyDescent="0.25">
      <c r="A81" s="99" t="s">
        <v>49</v>
      </c>
      <c r="B81" s="282">
        <f>CHI_emi!B$61</f>
        <v>429.25033522727284</v>
      </c>
      <c r="C81" s="282">
        <f>CHI_emi!C$61</f>
        <v>414.36267524728339</v>
      </c>
      <c r="D81" s="282">
        <f>CHI_emi!D$61</f>
        <v>415.43292281015658</v>
      </c>
      <c r="E81" s="282">
        <f>CHI_emi!E$61</f>
        <v>487.72186812422893</v>
      </c>
      <c r="F81" s="282">
        <f>CHI_emi!F$61</f>
        <v>502.14231431297645</v>
      </c>
      <c r="G81" s="282">
        <f>CHI_emi!G$61</f>
        <v>506.06593985517355</v>
      </c>
      <c r="H81" s="282">
        <f>CHI_emi!H$61</f>
        <v>349.85673781204372</v>
      </c>
      <c r="I81" s="282">
        <f>CHI_emi!I$61</f>
        <v>397.84406170460886</v>
      </c>
      <c r="J81" s="282">
        <f>CHI_emi!J$61</f>
        <v>368.66102979720517</v>
      </c>
      <c r="K81" s="282">
        <f>CHI_emi!K$61</f>
        <v>321.39100237612644</v>
      </c>
      <c r="L81" s="282">
        <f>CHI_emi!L$61</f>
        <v>288.86689160977818</v>
      </c>
      <c r="M81" s="282">
        <f>CHI_emi!M$61</f>
        <v>322.17741961826056</v>
      </c>
      <c r="N81" s="282">
        <f>CHI_emi!N$61</f>
        <v>309.40448548384325</v>
      </c>
      <c r="O81" s="282">
        <f>CHI_emi!O$61</f>
        <v>315.13742399130416</v>
      </c>
      <c r="P81" s="282">
        <f>CHI_emi!P$61</f>
        <v>350.78614374855044</v>
      </c>
      <c r="Q81" s="282">
        <f>CHI_emi!Q$61</f>
        <v>321.83346716407181</v>
      </c>
      <c r="R81" s="282">
        <f>CHI_emi!R$61</f>
        <v>362.69626837599213</v>
      </c>
      <c r="S81" s="282">
        <f>CHI_emi!S$61</f>
        <v>338.59122200500332</v>
      </c>
      <c r="T81" s="282">
        <f>CHI_emi!T$61</f>
        <v>425.90294518452379</v>
      </c>
      <c r="U81" s="282">
        <f>CHI_emi!U$61</f>
        <v>275.50457801408999</v>
      </c>
      <c r="V81" s="282">
        <f>CHI_emi!V$61</f>
        <v>192.25731726950067</v>
      </c>
      <c r="W81" s="282">
        <f>CHI_emi!W$61</f>
        <v>301.10729141104974</v>
      </c>
      <c r="X81" s="282">
        <f>CHI_emi!X$61</f>
        <v>300.15449131164257</v>
      </c>
      <c r="Y81" s="282">
        <f>CHI_emi!Y$61</f>
        <v>309.71619244411858</v>
      </c>
      <c r="DA81" s="94"/>
    </row>
    <row r="82" spans="1:105" ht="12" customHeight="1" x14ac:dyDescent="0.25">
      <c r="A82" s="52" t="s">
        <v>50</v>
      </c>
      <c r="B82" s="242">
        <f>CHI_emi!B$110</f>
        <v>18.537881786186311</v>
      </c>
      <c r="C82" s="242">
        <f>CHI_emi!C$110</f>
        <v>22.396513961180521</v>
      </c>
      <c r="D82" s="242">
        <f>CHI_emi!D$110</f>
        <v>21.834787327394661</v>
      </c>
      <c r="E82" s="242">
        <f>CHI_emi!E$110</f>
        <v>22.432205025014269</v>
      </c>
      <c r="F82" s="242">
        <f>CHI_emi!F$110</f>
        <v>23.934649897296069</v>
      </c>
      <c r="G82" s="242">
        <f>CHI_emi!G$110</f>
        <v>28.180437338359919</v>
      </c>
      <c r="H82" s="242">
        <f>CHI_emi!H$110</f>
        <v>23.56573637537079</v>
      </c>
      <c r="I82" s="242">
        <f>CHI_emi!I$110</f>
        <v>19.29187092862286</v>
      </c>
      <c r="J82" s="242">
        <f>CHI_emi!J$110</f>
        <v>21.69930231777909</v>
      </c>
      <c r="K82" s="242">
        <f>CHI_emi!K$110</f>
        <v>20.453974638773481</v>
      </c>
      <c r="L82" s="242">
        <f>CHI_emi!L$110</f>
        <v>22.644734294047119</v>
      </c>
      <c r="M82" s="242">
        <f>CHI_emi!M$110</f>
        <v>23.251696278109389</v>
      </c>
      <c r="N82" s="242">
        <f>CHI_emi!N$110</f>
        <v>33.286712085027659</v>
      </c>
      <c r="O82" s="242">
        <f>CHI_emi!O$110</f>
        <v>28.478176620866609</v>
      </c>
      <c r="P82" s="242">
        <f>CHI_emi!P$110</f>
        <v>23.345329390745629</v>
      </c>
      <c r="Q82" s="242">
        <f>CHI_emi!Q$110</f>
        <v>18.58165712304579</v>
      </c>
      <c r="R82" s="242">
        <f>CHI_emi!R$110</f>
        <v>20.025292186794669</v>
      </c>
      <c r="S82" s="242">
        <f>CHI_emi!S$110</f>
        <v>22.468608864529241</v>
      </c>
      <c r="T82" s="242">
        <f>CHI_emi!T$110</f>
        <v>19.311149740108181</v>
      </c>
      <c r="U82" s="242">
        <f>CHI_emi!U$110</f>
        <v>22.490722391629369</v>
      </c>
      <c r="V82" s="242">
        <f>CHI_emi!V$110</f>
        <v>19.657150552850251</v>
      </c>
      <c r="W82" s="242">
        <f>CHI_emi!W$110</f>
        <v>24.903425047866179</v>
      </c>
      <c r="X82" s="242">
        <f>CHI_emi!X$110</f>
        <v>19.166269006865409</v>
      </c>
      <c r="Y82" s="242">
        <f>CHI_emi!Y$110</f>
        <v>14.25588766363891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1214.7572769487065</v>
      </c>
      <c r="C85" s="287">
        <f t="shared" si="17"/>
        <v>1324.0020330124687</v>
      </c>
      <c r="D85" s="287">
        <f t="shared" si="17"/>
        <v>1198.6869596829167</v>
      </c>
      <c r="E85" s="287">
        <f t="shared" si="17"/>
        <v>1068.062335112752</v>
      </c>
      <c r="F85" s="287">
        <f t="shared" si="17"/>
        <v>1130.9526077484556</v>
      </c>
      <c r="G85" s="287">
        <f t="shared" si="17"/>
        <v>1096.6714757271868</v>
      </c>
      <c r="H85" s="287">
        <f t="shared" si="17"/>
        <v>1216.5201444803467</v>
      </c>
      <c r="I85" s="287">
        <f t="shared" si="17"/>
        <v>1041.5108967478877</v>
      </c>
      <c r="J85" s="287">
        <f t="shared" si="17"/>
        <v>990.70526945587847</v>
      </c>
      <c r="K85" s="287">
        <f t="shared" si="17"/>
        <v>1190.1355612098209</v>
      </c>
      <c r="L85" s="287">
        <f t="shared" si="17"/>
        <v>1228.1888729684333</v>
      </c>
      <c r="M85" s="287">
        <f t="shared" si="17"/>
        <v>1354.737771974706</v>
      </c>
      <c r="N85" s="287">
        <f t="shared" si="17"/>
        <v>1127.6094490648982</v>
      </c>
      <c r="O85" s="287">
        <f t="shared" si="17"/>
        <v>864.72395413924141</v>
      </c>
      <c r="P85" s="287">
        <f t="shared" si="17"/>
        <v>776.62915197468465</v>
      </c>
      <c r="Q85" s="287">
        <f t="shared" si="17"/>
        <v>919.24790380688262</v>
      </c>
      <c r="R85" s="287">
        <f t="shared" si="17"/>
        <v>882.79875873284186</v>
      </c>
      <c r="S85" s="287">
        <f t="shared" si="17"/>
        <v>884.46561537887919</v>
      </c>
      <c r="T85" s="287">
        <f t="shared" si="17"/>
        <v>921.46141130275521</v>
      </c>
      <c r="U85" s="287">
        <f t="shared" si="17"/>
        <v>1046.0017097526818</v>
      </c>
      <c r="V85" s="287">
        <f t="shared" si="17"/>
        <v>1276.6049126581083</v>
      </c>
      <c r="W85" s="287">
        <f t="shared" si="17"/>
        <v>1243.2586755571292</v>
      </c>
      <c r="X85" s="287">
        <f t="shared" si="17"/>
        <v>1584.465309149964</v>
      </c>
      <c r="Y85" s="287">
        <f t="shared" si="17"/>
        <v>1504.9685986250643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1860.2271091070811</v>
      </c>
      <c r="C86" s="288">
        <f t="shared" si="18"/>
        <v>2027.5198354927663</v>
      </c>
      <c r="D86" s="288">
        <f t="shared" si="18"/>
        <v>1835.6177156117285</v>
      </c>
      <c r="E86" s="288">
        <f t="shared" si="18"/>
        <v>1635.5847770540636</v>
      </c>
      <c r="F86" s="288">
        <f t="shared" si="18"/>
        <v>1731.8922388623462</v>
      </c>
      <c r="G86" s="288">
        <f t="shared" si="18"/>
        <v>1679.395585969658</v>
      </c>
      <c r="H86" s="288">
        <f t="shared" si="18"/>
        <v>1862.9266887139293</v>
      </c>
      <c r="I86" s="288">
        <f t="shared" si="18"/>
        <v>1594.9250449665378</v>
      </c>
      <c r="J86" s="288">
        <f t="shared" si="18"/>
        <v>1517.1234898927698</v>
      </c>
      <c r="K86" s="288">
        <f t="shared" si="18"/>
        <v>1573.1642072842783</v>
      </c>
      <c r="L86" s="288">
        <f t="shared" si="18"/>
        <v>1693.0053928621508</v>
      </c>
      <c r="M86" s="288">
        <f t="shared" si="18"/>
        <v>1424.7530075284219</v>
      </c>
      <c r="N86" s="288">
        <f t="shared" si="18"/>
        <v>1004.3113306440647</v>
      </c>
      <c r="O86" s="288">
        <f t="shared" si="18"/>
        <v>1311.9299601618109</v>
      </c>
      <c r="P86" s="288">
        <f t="shared" si="18"/>
        <v>1268.1911346420159</v>
      </c>
      <c r="Q86" s="288">
        <f t="shared" si="18"/>
        <v>1568.0170015321935</v>
      </c>
      <c r="R86" s="288">
        <f t="shared" si="18"/>
        <v>1529.6156837685378</v>
      </c>
      <c r="S86" s="288">
        <f t="shared" si="18"/>
        <v>1476.1270875908076</v>
      </c>
      <c r="T86" s="288">
        <f t="shared" si="18"/>
        <v>1666.4622651768914</v>
      </c>
      <c r="U86" s="288">
        <f t="shared" si="18"/>
        <v>3184.2833136918703</v>
      </c>
      <c r="V86" s="288">
        <f t="shared" si="18"/>
        <v>3582.0570899298432</v>
      </c>
      <c r="W86" s="288">
        <f t="shared" si="18"/>
        <v>2020.0823010416404</v>
      </c>
      <c r="X86" s="288">
        <f t="shared" si="18"/>
        <v>1808.3646635426942</v>
      </c>
      <c r="Y86" s="288">
        <f t="shared" si="18"/>
        <v>2069.5061827103091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17200.999869226398</v>
      </c>
      <c r="C87" s="289">
        <f t="shared" si="19"/>
        <v>19532.154933109508</v>
      </c>
      <c r="D87" s="289">
        <f t="shared" si="19"/>
        <v>17253.084586171928</v>
      </c>
      <c r="E87" s="289">
        <f t="shared" si="19"/>
        <v>14596.146086558889</v>
      </c>
      <c r="F87" s="289">
        <f t="shared" si="19"/>
        <v>16247.588904708984</v>
      </c>
      <c r="G87" s="289">
        <f t="shared" si="19"/>
        <v>15851.641182351288</v>
      </c>
      <c r="H87" s="289">
        <f t="shared" si="19"/>
        <v>18747.923432106491</v>
      </c>
      <c r="I87" s="289">
        <f t="shared" si="19"/>
        <v>14023.902638181597</v>
      </c>
      <c r="J87" s="289">
        <f t="shared" si="19"/>
        <v>13106.416660380772</v>
      </c>
      <c r="K87" s="289">
        <f t="shared" si="19"/>
        <v>13089.020025867458</v>
      </c>
      <c r="L87" s="289">
        <f t="shared" si="19"/>
        <v>12730.595066166818</v>
      </c>
      <c r="M87" s="289">
        <f t="shared" si="19"/>
        <v>17004.843852412145</v>
      </c>
      <c r="N87" s="289">
        <f t="shared" si="19"/>
        <v>12873.495711034122</v>
      </c>
      <c r="O87" s="289">
        <f t="shared" si="19"/>
        <v>9814.9864267921439</v>
      </c>
      <c r="P87" s="289">
        <f t="shared" si="19"/>
        <v>9209.8543371819978</v>
      </c>
      <c r="Q87" s="289">
        <f t="shared" si="19"/>
        <v>11941.24658987791</v>
      </c>
      <c r="R87" s="289">
        <f t="shared" si="19"/>
        <v>11157.762018241412</v>
      </c>
      <c r="S87" s="289">
        <f t="shared" si="19"/>
        <v>12183.624435444104</v>
      </c>
      <c r="T87" s="289">
        <f t="shared" si="19"/>
        <v>11991.495339453017</v>
      </c>
      <c r="U87" s="289">
        <f t="shared" si="19"/>
        <v>15135.233494301048</v>
      </c>
      <c r="V87" s="289">
        <f t="shared" si="19"/>
        <v>15102.584048128127</v>
      </c>
      <c r="W87" s="289">
        <f t="shared" si="19"/>
        <v>14675.040302608541</v>
      </c>
      <c r="X87" s="289">
        <f t="shared" si="19"/>
        <v>16689.919096653615</v>
      </c>
      <c r="Y87" s="289">
        <f t="shared" si="19"/>
        <v>15719.875578371255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1.2208145059867312</v>
      </c>
      <c r="C89" s="252">
        <f t="shared" si="20"/>
        <v>1.0492387231201783</v>
      </c>
      <c r="D89" s="252">
        <f t="shared" si="20"/>
        <v>1.130693651917581</v>
      </c>
      <c r="E89" s="252">
        <f t="shared" si="20"/>
        <v>1.0484531919194096</v>
      </c>
      <c r="F89" s="252">
        <f t="shared" si="20"/>
        <v>1.0547294260321023</v>
      </c>
      <c r="G89" s="252">
        <f t="shared" si="20"/>
        <v>1.1299776727448592</v>
      </c>
      <c r="H89" s="252">
        <f t="shared" si="20"/>
        <v>1.249072841930815</v>
      </c>
      <c r="I89" s="252">
        <f t="shared" si="20"/>
        <v>1.2098787201983687</v>
      </c>
      <c r="J89" s="252">
        <f t="shared" si="20"/>
        <v>1.0767846493416857</v>
      </c>
      <c r="K89" s="252">
        <f t="shared" si="20"/>
        <v>1.3697217498836478</v>
      </c>
      <c r="L89" s="252">
        <f t="shared" si="20"/>
        <v>1.2977576303874838</v>
      </c>
      <c r="M89" s="252">
        <f t="shared" si="20"/>
        <v>1.1574986014630002</v>
      </c>
      <c r="N89" s="252">
        <f t="shared" si="20"/>
        <v>1.1226127167647002</v>
      </c>
      <c r="O89" s="252">
        <f t="shared" si="20"/>
        <v>1.201978257873126</v>
      </c>
      <c r="P89" s="252">
        <f t="shared" si="20"/>
        <v>1.1768155392729196</v>
      </c>
      <c r="Q89" s="252">
        <f t="shared" si="20"/>
        <v>1.1382913693214731</v>
      </c>
      <c r="R89" s="252">
        <f t="shared" si="20"/>
        <v>1.1941646713906087</v>
      </c>
      <c r="S89" s="252">
        <f t="shared" si="20"/>
        <v>1.1223583619088027</v>
      </c>
      <c r="T89" s="252">
        <f t="shared" si="20"/>
        <v>1.3092374246306788</v>
      </c>
      <c r="U89" s="252">
        <f t="shared" si="20"/>
        <v>1.3031840062512132</v>
      </c>
      <c r="V89" s="252">
        <f t="shared" si="20"/>
        <v>1.2976639402568844</v>
      </c>
      <c r="W89" s="252">
        <f t="shared" si="20"/>
        <v>1.2298158287048067</v>
      </c>
      <c r="X89" s="252">
        <f t="shared" si="20"/>
        <v>0.96629961367171768</v>
      </c>
      <c r="Y89" s="252">
        <f t="shared" si="20"/>
        <v>0.98329550986691583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0.73247721613469963</v>
      </c>
      <c r="C90" s="291">
        <f t="shared" si="21"/>
        <v>0.55496627724746983</v>
      </c>
      <c r="D90" s="291">
        <f t="shared" si="21"/>
        <v>0.63775314111792969</v>
      </c>
      <c r="E90" s="291">
        <f t="shared" si="21"/>
        <v>0.57111994584458547</v>
      </c>
      <c r="F90" s="291">
        <f t="shared" si="21"/>
        <v>0.58950748333000935</v>
      </c>
      <c r="G90" s="291">
        <f t="shared" si="21"/>
        <v>0.66651199629464875</v>
      </c>
      <c r="H90" s="291">
        <f t="shared" si="21"/>
        <v>0.78346421793816845</v>
      </c>
      <c r="I90" s="291">
        <f t="shared" si="21"/>
        <v>0.69198059266634093</v>
      </c>
      <c r="J90" s="291">
        <f t="shared" si="21"/>
        <v>0.58968709899925709</v>
      </c>
      <c r="K90" s="291">
        <f t="shared" si="21"/>
        <v>0.78566065896016157</v>
      </c>
      <c r="L90" s="291">
        <f t="shared" si="21"/>
        <v>0.71939212632047944</v>
      </c>
      <c r="M90" s="291">
        <f t="shared" si="21"/>
        <v>0.64219791883898136</v>
      </c>
      <c r="N90" s="291">
        <f t="shared" si="21"/>
        <v>0.62882629567939352</v>
      </c>
      <c r="O90" s="291">
        <f t="shared" si="21"/>
        <v>0.76626896681191514</v>
      </c>
      <c r="P90" s="291">
        <f t="shared" si="21"/>
        <v>0.79135932970644984</v>
      </c>
      <c r="Q90" s="291">
        <f t="shared" si="21"/>
        <v>0.72090720769554717</v>
      </c>
      <c r="R90" s="291">
        <f t="shared" si="21"/>
        <v>0.77809343513441798</v>
      </c>
      <c r="S90" s="291">
        <f t="shared" si="21"/>
        <v>0.73483865412973659</v>
      </c>
      <c r="T90" s="291">
        <f t="shared" si="21"/>
        <v>0.87371343996307327</v>
      </c>
      <c r="U90" s="291">
        <f t="shared" si="21"/>
        <v>0.80942398658187642</v>
      </c>
      <c r="V90" s="291">
        <f t="shared" si="21"/>
        <v>0.79534335671336132</v>
      </c>
      <c r="W90" s="291">
        <f t="shared" si="21"/>
        <v>0.76315286872806343</v>
      </c>
      <c r="X90" s="291">
        <f t="shared" si="21"/>
        <v>0.63768210788838597</v>
      </c>
      <c r="Y90" s="291">
        <f t="shared" si="21"/>
        <v>0.58217976922913273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0.48833728985203156</v>
      </c>
      <c r="C91" s="291">
        <f t="shared" si="22"/>
        <v>0.49427244587270847</v>
      </c>
      <c r="D91" s="291">
        <f t="shared" si="22"/>
        <v>0.49294051079965134</v>
      </c>
      <c r="E91" s="291">
        <f t="shared" si="22"/>
        <v>0.47733324607482402</v>
      </c>
      <c r="F91" s="291">
        <f t="shared" si="22"/>
        <v>0.46522194270209294</v>
      </c>
      <c r="G91" s="291">
        <f t="shared" si="22"/>
        <v>0.46346567645021036</v>
      </c>
      <c r="H91" s="291">
        <f t="shared" si="22"/>
        <v>0.46560862399264663</v>
      </c>
      <c r="I91" s="291">
        <f t="shared" si="22"/>
        <v>0.51789812753202791</v>
      </c>
      <c r="J91" s="291">
        <f t="shared" si="22"/>
        <v>0.48709755034242874</v>
      </c>
      <c r="K91" s="291">
        <f t="shared" si="22"/>
        <v>0.58406109092348624</v>
      </c>
      <c r="L91" s="291">
        <f t="shared" si="22"/>
        <v>0.57836550406700427</v>
      </c>
      <c r="M91" s="291">
        <f t="shared" si="22"/>
        <v>0.51530068262401885</v>
      </c>
      <c r="N91" s="291">
        <f t="shared" si="22"/>
        <v>0.49378642108530674</v>
      </c>
      <c r="O91" s="291">
        <f t="shared" si="22"/>
        <v>0.43570929106121092</v>
      </c>
      <c r="P91" s="291">
        <f t="shared" si="22"/>
        <v>0.3854562095664697</v>
      </c>
      <c r="Q91" s="291">
        <f t="shared" si="22"/>
        <v>0.41738416162592584</v>
      </c>
      <c r="R91" s="291">
        <f t="shared" si="22"/>
        <v>0.41607123625619075</v>
      </c>
      <c r="S91" s="291">
        <f t="shared" si="22"/>
        <v>0.38751970777906602</v>
      </c>
      <c r="T91" s="291">
        <f t="shared" si="22"/>
        <v>0.43552398466760561</v>
      </c>
      <c r="U91" s="291">
        <f t="shared" si="22"/>
        <v>0.49376001966933669</v>
      </c>
      <c r="V91" s="291">
        <f t="shared" si="22"/>
        <v>0.50232058354352316</v>
      </c>
      <c r="W91" s="291">
        <f t="shared" si="22"/>
        <v>0.46666295997674317</v>
      </c>
      <c r="X91" s="291">
        <f t="shared" si="22"/>
        <v>0.32861750578333171</v>
      </c>
      <c r="Y91" s="291">
        <f t="shared" si="22"/>
        <v>0.40111574063778316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0.47850675097848422</v>
      </c>
      <c r="C92" s="291">
        <f t="shared" si="23"/>
        <v>0.48028472115097726</v>
      </c>
      <c r="D92" s="291">
        <f t="shared" si="23"/>
        <v>0.46880834470547311</v>
      </c>
      <c r="E92" s="291">
        <f t="shared" si="23"/>
        <v>0.46602905861569027</v>
      </c>
      <c r="F92" s="291">
        <f t="shared" si="23"/>
        <v>0.44060886853833836</v>
      </c>
      <c r="G92" s="291">
        <f t="shared" si="23"/>
        <v>0.43836998165308805</v>
      </c>
      <c r="H92" s="291">
        <f t="shared" si="23"/>
        <v>0.43480683759551458</v>
      </c>
      <c r="I92" s="291">
        <f t="shared" si="23"/>
        <v>0.48808864871247259</v>
      </c>
      <c r="J92" s="291">
        <f t="shared" si="23"/>
        <v>0.50513487690148795</v>
      </c>
      <c r="K92" s="291">
        <f t="shared" si="23"/>
        <v>0.61674285484307234</v>
      </c>
      <c r="L92" s="291">
        <f t="shared" si="23"/>
        <v>0.61385861600670089</v>
      </c>
      <c r="M92" s="291">
        <f t="shared" si="23"/>
        <v>0.53910972830150439</v>
      </c>
      <c r="N92" s="291">
        <f t="shared" si="23"/>
        <v>0.52946649353674957</v>
      </c>
      <c r="O92" s="291">
        <f t="shared" si="23"/>
        <v>0.5060586962201763</v>
      </c>
      <c r="P92" s="291">
        <f t="shared" si="23"/>
        <v>0.46613351323259811</v>
      </c>
      <c r="Q92" s="291">
        <f t="shared" si="23"/>
        <v>0.50040162246973385</v>
      </c>
      <c r="R92" s="291">
        <f t="shared" si="23"/>
        <v>0.49406596298685407</v>
      </c>
      <c r="S92" s="291">
        <f t="shared" si="23"/>
        <v>0.40688158980929001</v>
      </c>
      <c r="T92" s="291">
        <f t="shared" si="23"/>
        <v>0.45212714565894957</v>
      </c>
      <c r="U92" s="291">
        <f t="shared" si="23"/>
        <v>0.51158308475637781</v>
      </c>
      <c r="V92" s="291">
        <f t="shared" si="23"/>
        <v>0.5657019430145569</v>
      </c>
      <c r="W92" s="291">
        <f t="shared" si="23"/>
        <v>0.49702580153992615</v>
      </c>
      <c r="X92" s="291">
        <f t="shared" si="23"/>
        <v>0.38060741803269593</v>
      </c>
      <c r="Y92" s="291">
        <f t="shared" si="23"/>
        <v>0.48137785280393924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0.41533382132183178</v>
      </c>
      <c r="C93" s="253">
        <f t="shared" si="24"/>
        <v>0.47162168529121012</v>
      </c>
      <c r="D93" s="253">
        <f t="shared" si="24"/>
        <v>0.41659145429002653</v>
      </c>
      <c r="E93" s="253">
        <f t="shared" si="24"/>
        <v>0.35243725229880174</v>
      </c>
      <c r="F93" s="253">
        <f t="shared" si="24"/>
        <v>0.39231284450689718</v>
      </c>
      <c r="G93" s="253">
        <f t="shared" si="24"/>
        <v>0.38275232582654378</v>
      </c>
      <c r="H93" s="253">
        <f t="shared" si="24"/>
        <v>0.45268570083746534</v>
      </c>
      <c r="I93" s="253">
        <f t="shared" si="24"/>
        <v>0.33861991261227992</v>
      </c>
      <c r="J93" s="253">
        <f t="shared" si="24"/>
        <v>0.31646637734884669</v>
      </c>
      <c r="K93" s="253">
        <f t="shared" si="24"/>
        <v>0.31604631975071357</v>
      </c>
      <c r="L93" s="253">
        <f t="shared" si="24"/>
        <v>0.30739182237838808</v>
      </c>
      <c r="M93" s="253">
        <f t="shared" si="24"/>
        <v>0.41059745549088428</v>
      </c>
      <c r="N93" s="253">
        <f t="shared" si="24"/>
        <v>0.37880542954378837</v>
      </c>
      <c r="O93" s="253">
        <f t="shared" si="24"/>
        <v>0.28135006035530163</v>
      </c>
      <c r="P93" s="253">
        <f t="shared" si="24"/>
        <v>0.19218304575619266</v>
      </c>
      <c r="Q93" s="253">
        <f t="shared" si="24"/>
        <v>0.21896003532118072</v>
      </c>
      <c r="R93" s="253">
        <f t="shared" si="24"/>
        <v>0.20092741250542065</v>
      </c>
      <c r="S93" s="253">
        <f t="shared" si="24"/>
        <v>0.22553922354540032</v>
      </c>
      <c r="T93" s="253">
        <f t="shared" si="24"/>
        <v>0.21043205884366911</v>
      </c>
      <c r="U93" s="253">
        <f t="shared" si="24"/>
        <v>0.27983760824649934</v>
      </c>
      <c r="V93" s="253">
        <f t="shared" si="24"/>
        <v>0.26781708079040911</v>
      </c>
      <c r="W93" s="253">
        <f t="shared" si="24"/>
        <v>0.31930307513612244</v>
      </c>
      <c r="X93" s="253">
        <f t="shared" si="24"/>
        <v>0.29372320886226272</v>
      </c>
      <c r="Y93" s="253">
        <f t="shared" si="24"/>
        <v>0.23467546811562751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0.96893917594331924</v>
      </c>
      <c r="C95" s="252">
        <f t="shared" si="25"/>
        <v>0.79390509411058841</v>
      </c>
      <c r="D95" s="252">
        <f t="shared" si="25"/>
        <v>0.87564229943716854</v>
      </c>
      <c r="E95" s="252">
        <f t="shared" si="25"/>
        <v>0.80325515447982898</v>
      </c>
      <c r="F95" s="252">
        <f t="shared" si="25"/>
        <v>0.81679800104920053</v>
      </c>
      <c r="G95" s="252">
        <f t="shared" si="25"/>
        <v>0.89271295739973744</v>
      </c>
      <c r="H95" s="252">
        <f t="shared" si="25"/>
        <v>1.0140635585867359</v>
      </c>
      <c r="I95" s="252">
        <f t="shared" si="25"/>
        <v>0.97022669528557393</v>
      </c>
      <c r="J95" s="252">
        <f t="shared" si="25"/>
        <v>0.85960369889979038</v>
      </c>
      <c r="K95" s="252">
        <f t="shared" si="25"/>
        <v>1.1149374613253844</v>
      </c>
      <c r="L95" s="252">
        <f t="shared" si="25"/>
        <v>1.0422837623265777</v>
      </c>
      <c r="M95" s="252">
        <f t="shared" si="25"/>
        <v>0.9310544666247792</v>
      </c>
      <c r="N95" s="252">
        <f t="shared" si="25"/>
        <v>0.91040646079533671</v>
      </c>
      <c r="O95" s="252">
        <f t="shared" si="25"/>
        <v>1.0138399994052929</v>
      </c>
      <c r="P95" s="252">
        <f t="shared" si="25"/>
        <v>1.0089910926207752</v>
      </c>
      <c r="Q95" s="252">
        <f t="shared" si="25"/>
        <v>0.95648712928961299</v>
      </c>
      <c r="R95" s="252">
        <f t="shared" si="25"/>
        <v>1.0146307821235809</v>
      </c>
      <c r="S95" s="252">
        <f t="shared" si="25"/>
        <v>0.9558605390464654</v>
      </c>
      <c r="T95" s="252">
        <f t="shared" si="25"/>
        <v>1.1215787781298356</v>
      </c>
      <c r="U95" s="252">
        <f t="shared" si="25"/>
        <v>1.0901245142404432</v>
      </c>
      <c r="V95" s="252">
        <f t="shared" si="25"/>
        <v>1.0864925198537283</v>
      </c>
      <c r="W95" s="252">
        <f t="shared" si="25"/>
        <v>1.0340581553395969</v>
      </c>
      <c r="X95" s="252">
        <f t="shared" si="25"/>
        <v>0.83333347965090454</v>
      </c>
      <c r="Y95" s="252">
        <f t="shared" si="25"/>
        <v>0.82359236529320334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0.73247721613469963</v>
      </c>
      <c r="C96" s="291">
        <f>IF(CHI_ued!C$16=0,"",CHI_ued!C$16/C$10)</f>
        <v>0.55496627724746983</v>
      </c>
      <c r="D96" s="291">
        <f>IF(CHI_ued!D$16=0,"",CHI_ued!D$16/D$10)</f>
        <v>0.63775314111792969</v>
      </c>
      <c r="E96" s="291">
        <f>IF(CHI_ued!E$16=0,"",CHI_ued!E$16/E$10)</f>
        <v>0.57111994584458547</v>
      </c>
      <c r="F96" s="291">
        <f>IF(CHI_ued!F$16=0,"",CHI_ued!F$16/F$10)</f>
        <v>0.58950748333000935</v>
      </c>
      <c r="G96" s="291">
        <f>IF(CHI_ued!G$16=0,"",CHI_ued!G$16/G$10)</f>
        <v>0.66651199629464875</v>
      </c>
      <c r="H96" s="291">
        <f>IF(CHI_ued!H$16=0,"",CHI_ued!H$16/H$10)</f>
        <v>0.78346421793816845</v>
      </c>
      <c r="I96" s="291">
        <f>IF(CHI_ued!I$16=0,"",CHI_ued!I$16/I$10)</f>
        <v>0.69198059266634093</v>
      </c>
      <c r="J96" s="291">
        <f>IF(CHI_ued!J$16=0,"",CHI_ued!J$16/J$10)</f>
        <v>0.58968709899925709</v>
      </c>
      <c r="K96" s="291">
        <f>IF(CHI_ued!K$16=0,"",CHI_ued!K$16/K$10)</f>
        <v>0.78566065896016157</v>
      </c>
      <c r="L96" s="291">
        <f>IF(CHI_ued!L$16=0,"",CHI_ued!L$16/L$10)</f>
        <v>0.71939212632047944</v>
      </c>
      <c r="M96" s="291">
        <f>IF(CHI_ued!M$16=0,"",CHI_ued!M$16/M$10)</f>
        <v>0.64219791883898136</v>
      </c>
      <c r="N96" s="291">
        <f>IF(CHI_ued!N$16=0,"",CHI_ued!N$16/N$10)</f>
        <v>0.62882629567939352</v>
      </c>
      <c r="O96" s="291">
        <f>IF(CHI_ued!O$16=0,"",CHI_ued!O$16/O$10)</f>
        <v>0.76626896681191514</v>
      </c>
      <c r="P96" s="291">
        <f>IF(CHI_ued!P$16=0,"",CHI_ued!P$16/P$10)</f>
        <v>0.79135932970644984</v>
      </c>
      <c r="Q96" s="291">
        <f>IF(CHI_ued!Q$16=0,"",CHI_ued!Q$16/Q$10)</f>
        <v>0.72090720769554717</v>
      </c>
      <c r="R96" s="291">
        <f>IF(CHI_ued!R$16=0,"",CHI_ued!R$16/R$10)</f>
        <v>0.77809343513441798</v>
      </c>
      <c r="S96" s="291">
        <f>IF(CHI_ued!S$16=0,"",CHI_ued!S$16/S$10)</f>
        <v>0.73483865412973659</v>
      </c>
      <c r="T96" s="291">
        <f>IF(CHI_ued!T$16=0,"",CHI_ued!T$16/T$10)</f>
        <v>0.87371343996307327</v>
      </c>
      <c r="U96" s="291">
        <f>IF(CHI_ued!U$16=0,"",CHI_ued!U$16/U$10)</f>
        <v>0.80942398658187642</v>
      </c>
      <c r="V96" s="291">
        <f>IF(CHI_ued!V$16=0,"",CHI_ued!V$16/V$10)</f>
        <v>0.79534335671336132</v>
      </c>
      <c r="W96" s="291">
        <f>IF(CHI_ued!W$16=0,"",CHI_ued!W$16/W$10)</f>
        <v>0.76315286872806343</v>
      </c>
      <c r="X96" s="291">
        <f>IF(CHI_ued!X$16=0,"",CHI_ued!X$16/X$10)</f>
        <v>0.63768210788838597</v>
      </c>
      <c r="Y96" s="291">
        <f>IF(CHI_ued!Y$16=0,"",CHI_ued!Y$16/Y$10)</f>
        <v>0.58217976922913273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0.23646195980861959</v>
      </c>
      <c r="C97" s="291">
        <f>IF((CHI_ued!C$5-CHI_ued!C$16)=0,"",(CHI_ued!C$5-CHI_ued!C$16)/C$10)</f>
        <v>0.2389388168631186</v>
      </c>
      <c r="D97" s="291">
        <f>IF((CHI_ued!D$5-CHI_ued!D$16)=0,"",(CHI_ued!D$5-CHI_ued!D$16)/D$10)</f>
        <v>0.23788915831923887</v>
      </c>
      <c r="E97" s="291">
        <f>IF((CHI_ued!E$5-CHI_ued!E$16)=0,"",(CHI_ued!E$5-CHI_ued!E$16)/E$10)</f>
        <v>0.23213520863524345</v>
      </c>
      <c r="F97" s="291">
        <f>IF((CHI_ued!F$5-CHI_ued!F$16)=0,"",(CHI_ued!F$5-CHI_ued!F$16)/F$10)</f>
        <v>0.22729051771919115</v>
      </c>
      <c r="G97" s="291">
        <f>IF((CHI_ued!G$5-CHI_ued!G$16)=0,"",(CHI_ued!G$5-CHI_ued!G$16)/G$10)</f>
        <v>0.22620096110508864</v>
      </c>
      <c r="H97" s="291">
        <f>IF((CHI_ued!H$5-CHI_ued!H$16)=0,"",(CHI_ued!H$5-CHI_ued!H$16)/H$10)</f>
        <v>0.23059934064856749</v>
      </c>
      <c r="I97" s="291">
        <f>IF((CHI_ued!I$5-CHI_ued!I$16)=0,"",(CHI_ued!I$5-CHI_ued!I$16)/I$10)</f>
        <v>0.27824610261923299</v>
      </c>
      <c r="J97" s="291">
        <f>IF((CHI_ued!J$5-CHI_ued!J$16)=0,"",(CHI_ued!J$5-CHI_ued!J$16)/J$10)</f>
        <v>0.26991659990053329</v>
      </c>
      <c r="K97" s="291">
        <f>IF((CHI_ued!K$5-CHI_ued!K$16)=0,"",(CHI_ued!K$5-CHI_ued!K$16)/K$10)</f>
        <v>0.32927680236522283</v>
      </c>
      <c r="L97" s="291">
        <f>IF((CHI_ued!L$5-CHI_ued!L$16)=0,"",(CHI_ued!L$5-CHI_ued!L$16)/L$10)</f>
        <v>0.32289163600609833</v>
      </c>
      <c r="M97" s="291">
        <f>IF((CHI_ued!M$5-CHI_ued!M$16)=0,"",(CHI_ued!M$5-CHI_ued!M$16)/M$10)</f>
        <v>0.28885654778579783</v>
      </c>
      <c r="N97" s="291">
        <f>IF((CHI_ued!N$5-CHI_ued!N$16)=0,"",(CHI_ued!N$5-CHI_ued!N$16)/N$10)</f>
        <v>0.28158016511594319</v>
      </c>
      <c r="O97" s="291">
        <f>IF((CHI_ued!O$5-CHI_ued!O$16)=0,"",(CHI_ued!O$5-CHI_ued!O$16)/O$10)</f>
        <v>0.24757103259337779</v>
      </c>
      <c r="P97" s="291">
        <f>IF((CHI_ued!P$5-CHI_ued!P$16)=0,"",(CHI_ued!P$5-CHI_ued!P$16)/P$10)</f>
        <v>0.21763176291432543</v>
      </c>
      <c r="Q97" s="291">
        <f>IF((CHI_ued!Q$5-CHI_ued!Q$16)=0,"",(CHI_ued!Q$5-CHI_ued!Q$16)/Q$10)</f>
        <v>0.23557992159406579</v>
      </c>
      <c r="R97" s="291">
        <f>IF((CHI_ued!R$5-CHI_ued!R$16)=0,"",(CHI_ued!R$5-CHI_ued!R$16)/R$10)</f>
        <v>0.23653734698916301</v>
      </c>
      <c r="S97" s="291">
        <f>IF((CHI_ued!S$5-CHI_ued!S$16)=0,"",(CHI_ued!S$5-CHI_ued!S$16)/S$10)</f>
        <v>0.22102188491672886</v>
      </c>
      <c r="T97" s="291">
        <f>IF((CHI_ued!T$5-CHI_ued!T$16)=0,"",(CHI_ued!T$5-CHI_ued!T$16)/T$10)</f>
        <v>0.24786533816676229</v>
      </c>
      <c r="U97" s="291">
        <f>IF((CHI_ued!U$5-CHI_ued!U$16)=0,"",(CHI_ued!U$5-CHI_ued!U$16)/U$10)</f>
        <v>0.28070052765856679</v>
      </c>
      <c r="V97" s="291">
        <f>IF((CHI_ued!V$5-CHI_ued!V$16)=0,"",(CHI_ued!V$5-CHI_ued!V$16)/V$10)</f>
        <v>0.29114916314036693</v>
      </c>
      <c r="W97" s="291">
        <f>IF((CHI_ued!W$5-CHI_ued!W$16)=0,"",(CHI_ued!W$5-CHI_ued!W$16)/W$10)</f>
        <v>0.27090528661153346</v>
      </c>
      <c r="X97" s="291">
        <f>IF((CHI_ued!X$5-CHI_ued!X$16)=0,"",(CHI_ued!X$5-CHI_ued!X$16)/X$10)</f>
        <v>0.19565137176251854</v>
      </c>
      <c r="Y97" s="291">
        <f>IF((CHI_ued!Y$5-CHI_ued!Y$16)=0,"",(CHI_ued!Y$5-CHI_ued!Y$16)/Y$10)</f>
        <v>0.24141259606407064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0.23876787532456897</v>
      </c>
      <c r="C98" s="291">
        <f>IF(CHI_ued!C$61=0,"",CHI_ued!C$61/C$11)</f>
        <v>0.23949665296211484</v>
      </c>
      <c r="D98" s="291">
        <f>IF(CHI_ued!D$61=0,"",CHI_ued!D$61/D$11)</f>
        <v>0.23365177544845347</v>
      </c>
      <c r="E98" s="291">
        <f>IF(CHI_ued!E$61=0,"",CHI_ued!E$61/E$11)</f>
        <v>0.23384641165179479</v>
      </c>
      <c r="F98" s="291">
        <f>IF(CHI_ued!F$61=0,"",CHI_ued!F$61/F$11)</f>
        <v>0.22333889001363635</v>
      </c>
      <c r="G98" s="291">
        <f>IF(CHI_ued!G$61=0,"",CHI_ued!G$61/G$11)</f>
        <v>0.22218187178630949</v>
      </c>
      <c r="H98" s="291">
        <f>IF(CHI_ued!H$61=0,"",CHI_ued!H$61/H$11)</f>
        <v>0.22307281981691018</v>
      </c>
      <c r="I98" s="291">
        <f>IF(CHI_ued!I$61=0,"",CHI_ued!I$61/I$11)</f>
        <v>0.27606163060889138</v>
      </c>
      <c r="J98" s="291">
        <f>IF(CHI_ued!J$61=0,"",CHI_ued!J$61/J$11)</f>
        <v>0.28822649050271365</v>
      </c>
      <c r="K98" s="291">
        <f>IF(CHI_ued!K$61=0,"",CHI_ued!K$61/K$11)</f>
        <v>0.35812433895395235</v>
      </c>
      <c r="L98" s="291">
        <f>IF(CHI_ued!L$61=0,"",CHI_ued!L$61/L$11)</f>
        <v>0.3528397935500277</v>
      </c>
      <c r="M98" s="291">
        <f>IF(CHI_ued!M$61=0,"",CHI_ued!M$61/M$11)</f>
        <v>0.30896462157100429</v>
      </c>
      <c r="N98" s="291">
        <f>IF(CHI_ued!N$61=0,"",CHI_ued!N$61/N$11)</f>
        <v>0.30646440591620783</v>
      </c>
      <c r="O98" s="291">
        <f>IF(CHI_ued!O$61=0,"",CHI_ued!O$61/O$11)</f>
        <v>0.28631213079693774</v>
      </c>
      <c r="P98" s="291">
        <f>IF(CHI_ued!P$61=0,"",CHI_ued!P$61/P$11)</f>
        <v>0.2598039249075525</v>
      </c>
      <c r="Q98" s="291">
        <f>IF(CHI_ued!Q$61=0,"",CHI_ued!Q$61/Q$11)</f>
        <v>0.27880138973915408</v>
      </c>
      <c r="R98" s="291">
        <f>IF(CHI_ued!R$61=0,"",CHI_ued!R$61/R$11)</f>
        <v>0.28029461126644956</v>
      </c>
      <c r="S98" s="291">
        <f>IF(CHI_ued!S$61=0,"",CHI_ued!S$61/S$11)</f>
        <v>0.23941627753642905</v>
      </c>
      <c r="T98" s="291">
        <f>IF(CHI_ued!T$61=0,"",CHI_ued!T$61/T$11)</f>
        <v>0.26993573216224281</v>
      </c>
      <c r="U98" s="291">
        <f>IF(CHI_ued!U$61=0,"",CHI_ued!U$61/U$11)</f>
        <v>0.30733688810312065</v>
      </c>
      <c r="V98" s="291">
        <f>IF(CHI_ued!V$61=0,"",CHI_ued!V$61/V$11)</f>
        <v>0.3409507403304568</v>
      </c>
      <c r="W98" s="291">
        <f>IF(CHI_ued!W$61=0,"",CHI_ued!W$61/W$11)</f>
        <v>0.29907657463217119</v>
      </c>
      <c r="X98" s="291">
        <f>IF(CHI_ued!X$61=0,"",CHI_ued!X$61/X$11)</f>
        <v>0.22838249037115788</v>
      </c>
      <c r="Y98" s="291">
        <f>IF(CHI_ued!Y$61=0,"",CHI_ued!Y$61/Y$11)</f>
        <v>0.28933453752994753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0.21213710585081769</v>
      </c>
      <c r="C99" s="253">
        <f>IF(CHI_ued!C$110=0,"",CHI_ued!C$110/C$12)</f>
        <v>0.24140454265367731</v>
      </c>
      <c r="D99" s="253">
        <f>IF(CHI_ued!D$110=0,"",CHI_ued!D$110/D$12)</f>
        <v>0.21407499979238656</v>
      </c>
      <c r="E99" s="253">
        <f>IF(CHI_ued!E$110=0,"",CHI_ued!E$110/E$12)</f>
        <v>0.18214495446085663</v>
      </c>
      <c r="F99" s="253">
        <f>IF(CHI_ued!F$110=0,"",CHI_ued!F$110/F$12)</f>
        <v>0.20299865839931336</v>
      </c>
      <c r="G99" s="253">
        <f>IF(CHI_ued!G$110=0,"",CHI_ued!G$110/G$12)</f>
        <v>0.19976391003439251</v>
      </c>
      <c r="H99" s="253">
        <f>IF(CHI_ued!H$110=0,"",CHI_ued!H$110/H$12)</f>
        <v>0.23980193709515163</v>
      </c>
      <c r="I99" s="253">
        <f>IF(CHI_ued!I$110=0,"",CHI_ued!I$110/I$12)</f>
        <v>0.19092205374842205</v>
      </c>
      <c r="J99" s="253">
        <f>IF(CHI_ued!J$110=0,"",CHI_ued!J$110/J$12)</f>
        <v>0.18078262148478819</v>
      </c>
      <c r="K99" s="253">
        <f>IF(CHI_ued!K$110=0,"",CHI_ued!K$110/K$12)</f>
        <v>0.18401476227390345</v>
      </c>
      <c r="L99" s="253">
        <f>IF(CHI_ued!L$110=0,"",CHI_ued!L$110/L$12)</f>
        <v>0.1794416935927351</v>
      </c>
      <c r="M99" s="253">
        <f>IF(CHI_ued!M$110=0,"",CHI_ued!M$110/M$12)</f>
        <v>0.23912676876338726</v>
      </c>
      <c r="N99" s="253">
        <f>IF(CHI_ued!N$110=0,"",CHI_ued!N$110/N$12)</f>
        <v>0.22937606281509187</v>
      </c>
      <c r="O99" s="253">
        <f>IF(CHI_ued!O$110=0,"",CHI_ued!O$110/O$12)</f>
        <v>0.16849168225711147</v>
      </c>
      <c r="P99" s="253">
        <f>IF(CHI_ued!P$110=0,"",CHI_ued!P$110/P$12)</f>
        <v>0.11477950119163308</v>
      </c>
      <c r="Q99" s="253">
        <f>IF(CHI_ued!Q$110=0,"",CHI_ued!Q$110/Q$12)</f>
        <v>0.12908659348430288</v>
      </c>
      <c r="R99" s="253">
        <f>IF(CHI_ued!R$110=0,"",CHI_ued!R$110/R$12)</f>
        <v>0.11763052880845763</v>
      </c>
      <c r="S99" s="253">
        <f>IF(CHI_ued!S$110=0,"",CHI_ued!S$110/S$12)</f>
        <v>0.13316124203631063</v>
      </c>
      <c r="T99" s="253">
        <f>IF(CHI_ued!T$110=0,"",CHI_ued!T$110/T$12)</f>
        <v>0.12227522329182737</v>
      </c>
      <c r="U99" s="253">
        <f>IF(CHI_ued!U$110=0,"",CHI_ued!U$110/U$12)</f>
        <v>0.16491559712217402</v>
      </c>
      <c r="V99" s="253">
        <f>IF(CHI_ued!V$110=0,"",CHI_ued!V$110/V$12)</f>
        <v>0.15707519382110366</v>
      </c>
      <c r="W99" s="253">
        <f>IF(CHI_ued!W$110=0,"",CHI_ued!W$110/W$12)</f>
        <v>0.19040170855770688</v>
      </c>
      <c r="X99" s="253">
        <f>IF(CHI_ued!X$110=0,"",CHI_ued!X$110/X$12)</f>
        <v>0.17160434399305494</v>
      </c>
      <c r="Y99" s="253">
        <f>IF(CHI_ued!Y$110=0,"",CHI_ued!Y$110/Y$12)</f>
        <v>0.13707284906873363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1.7554665863139565</v>
      </c>
      <c r="C100" s="313">
        <f t="shared" si="26"/>
        <v>1.8080831844430161</v>
      </c>
      <c r="D100" s="313">
        <f t="shared" si="26"/>
        <v>1.7905574785670471</v>
      </c>
      <c r="E100" s="313">
        <f t="shared" si="26"/>
        <v>1.8589708512107557</v>
      </c>
      <c r="F100" s="313">
        <f t="shared" si="26"/>
        <v>1.8335062851957689</v>
      </c>
      <c r="G100" s="313">
        <f t="shared" si="26"/>
        <v>1.836461910800838</v>
      </c>
      <c r="H100" s="313">
        <f t="shared" si="26"/>
        <v>1.6394598813732943</v>
      </c>
      <c r="I100" s="313">
        <f t="shared" si="26"/>
        <v>1.5209990386419152</v>
      </c>
      <c r="J100" s="313">
        <f t="shared" si="26"/>
        <v>1.677446663152345</v>
      </c>
      <c r="K100" s="313">
        <f t="shared" si="26"/>
        <v>1.6893134407457373</v>
      </c>
      <c r="L100" s="313">
        <f t="shared" si="26"/>
        <v>1.7057898247949475</v>
      </c>
      <c r="M100" s="313">
        <f t="shared" si="26"/>
        <v>1.6356453420348753</v>
      </c>
      <c r="N100" s="313">
        <f t="shared" si="26"/>
        <v>1.6242013041152632</v>
      </c>
      <c r="O100" s="313">
        <f t="shared" si="26"/>
        <v>1.7150794779173475</v>
      </c>
      <c r="P100" s="313">
        <f t="shared" si="26"/>
        <v>1.7125026409350095</v>
      </c>
      <c r="Q100" s="313">
        <f t="shared" si="26"/>
        <v>1.8553687247818087</v>
      </c>
      <c r="R100" s="313">
        <f t="shared" si="26"/>
        <v>1.923152370778068</v>
      </c>
      <c r="S100" s="313">
        <f t="shared" si="26"/>
        <v>2.0651918019451223</v>
      </c>
      <c r="T100" s="313">
        <f t="shared" si="26"/>
        <v>1.9790996401760317</v>
      </c>
      <c r="U100" s="313">
        <f t="shared" si="26"/>
        <v>2.0534688882816954</v>
      </c>
      <c r="V100" s="313">
        <f t="shared" si="26"/>
        <v>2.0203088584484648</v>
      </c>
      <c r="W100" s="313">
        <f t="shared" si="26"/>
        <v>1.8694637320406267</v>
      </c>
      <c r="X100" s="313">
        <f t="shared" si="26"/>
        <v>1.9977442962814822</v>
      </c>
      <c r="Y100" s="313">
        <f t="shared" si="26"/>
        <v>1.9777081384364317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2.105025327000428</v>
      </c>
      <c r="C101" s="255">
        <f t="shared" si="27"/>
        <v>2.127459072893398</v>
      </c>
      <c r="D101" s="255">
        <f t="shared" si="27"/>
        <v>2.1673068513613822</v>
      </c>
      <c r="E101" s="255">
        <f t="shared" si="27"/>
        <v>2.2107245018903203</v>
      </c>
      <c r="F101" s="255">
        <f t="shared" si="27"/>
        <v>2.2326432481393121</v>
      </c>
      <c r="G101" s="255">
        <f t="shared" si="27"/>
        <v>2.1963343397530184</v>
      </c>
      <c r="H101" s="255">
        <f t="shared" si="27"/>
        <v>2.1169512911161323</v>
      </c>
      <c r="I101" s="255">
        <f t="shared" si="27"/>
        <v>2.1859134115462058</v>
      </c>
      <c r="J101" s="255">
        <f t="shared" si="27"/>
        <v>2.2786856804578206</v>
      </c>
      <c r="K101" s="255">
        <f t="shared" si="27"/>
        <v>2.4399608496365159</v>
      </c>
      <c r="L101" s="255">
        <f t="shared" si="27"/>
        <v>2.2445388162486717</v>
      </c>
      <c r="M101" s="255">
        <f t="shared" si="27"/>
        <v>2.1812237700058028</v>
      </c>
      <c r="N101" s="255">
        <f t="shared" si="27"/>
        <v>2.2542407032057596</v>
      </c>
      <c r="O101" s="255">
        <f t="shared" si="27"/>
        <v>2.297011818055839</v>
      </c>
      <c r="P101" s="255">
        <f t="shared" si="27"/>
        <v>2.3204437302931211</v>
      </c>
      <c r="Q101" s="255">
        <f t="shared" si="27"/>
        <v>2.4538566628596525</v>
      </c>
      <c r="R101" s="255">
        <f t="shared" si="27"/>
        <v>2.6905632823830445</v>
      </c>
      <c r="S101" s="255">
        <f t="shared" si="27"/>
        <v>2.9715122807965457</v>
      </c>
      <c r="T101" s="255">
        <f t="shared" si="27"/>
        <v>2.9533541934550032</v>
      </c>
      <c r="U101" s="255">
        <f t="shared" si="27"/>
        <v>2.6371603025683026</v>
      </c>
      <c r="V101" s="255">
        <f t="shared" si="27"/>
        <v>2.3955780962049009</v>
      </c>
      <c r="W101" s="255">
        <f t="shared" si="27"/>
        <v>2.4758581428324908</v>
      </c>
      <c r="X101" s="255">
        <f t="shared" si="27"/>
        <v>2.6747992613042921</v>
      </c>
      <c r="Y101" s="255">
        <f t="shared" si="27"/>
        <v>2.7636769456825316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1.3617431993414728</v>
      </c>
      <c r="C102" s="293">
        <f t="shared" si="28"/>
        <v>1.4054501544020577</v>
      </c>
      <c r="D102" s="293">
        <f t="shared" si="28"/>
        <v>1.3499069283400347</v>
      </c>
      <c r="E102" s="293">
        <f t="shared" si="28"/>
        <v>1.4490990375567172</v>
      </c>
      <c r="F102" s="293">
        <f t="shared" si="28"/>
        <v>1.404779267350287</v>
      </c>
      <c r="G102" s="293">
        <f t="shared" si="28"/>
        <v>1.4450548448947098</v>
      </c>
      <c r="H102" s="293">
        <f t="shared" si="28"/>
        <v>1.1160193555559659</v>
      </c>
      <c r="I102" s="293">
        <f t="shared" si="28"/>
        <v>0.83139392949055546</v>
      </c>
      <c r="J102" s="293">
        <f t="shared" si="28"/>
        <v>0.88169943224646252</v>
      </c>
      <c r="K102" s="293">
        <f t="shared" si="28"/>
        <v>0.79939328094277728</v>
      </c>
      <c r="L102" s="293">
        <f t="shared" si="28"/>
        <v>0.8326658396195693</v>
      </c>
      <c r="M102" s="293">
        <f t="shared" si="28"/>
        <v>0.83357091236698244</v>
      </c>
      <c r="N102" s="293">
        <f t="shared" si="28"/>
        <v>0.79166438820166951</v>
      </c>
      <c r="O102" s="293">
        <f t="shared" si="28"/>
        <v>0.83849872651466217</v>
      </c>
      <c r="P102" s="293">
        <f t="shared" si="28"/>
        <v>0.91293669873549055</v>
      </c>
      <c r="Q102" s="293">
        <f t="shared" si="28"/>
        <v>0.91997745201714809</v>
      </c>
      <c r="R102" s="293">
        <f t="shared" si="28"/>
        <v>0.90404413042993903</v>
      </c>
      <c r="S102" s="293">
        <f t="shared" si="28"/>
        <v>0.88358475624179489</v>
      </c>
      <c r="T102" s="293">
        <f t="shared" si="28"/>
        <v>0.91856204656539098</v>
      </c>
      <c r="U102" s="293">
        <f t="shared" si="28"/>
        <v>0.90981565985221524</v>
      </c>
      <c r="V102" s="293">
        <f t="shared" si="28"/>
        <v>0.9172757561820124</v>
      </c>
      <c r="W102" s="293">
        <f t="shared" si="28"/>
        <v>0.88941771040814133</v>
      </c>
      <c r="X102" s="293">
        <f t="shared" si="28"/>
        <v>0.93206548511231291</v>
      </c>
      <c r="Y102" s="293">
        <f t="shared" si="28"/>
        <v>0.87549306589287967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1.0987620989988982</v>
      </c>
      <c r="C103" s="256">
        <f t="shared" si="29"/>
        <v>1.1286237416909652</v>
      </c>
      <c r="D103" s="256">
        <f t="shared" si="29"/>
        <v>1.0768794178666297</v>
      </c>
      <c r="E103" s="256">
        <f t="shared" si="29"/>
        <v>1.1685016662905414</v>
      </c>
      <c r="F103" s="256">
        <f t="shared" si="29"/>
        <v>1.1306598313089213</v>
      </c>
      <c r="G103" s="256">
        <f t="shared" si="29"/>
        <v>1.1697537587235263</v>
      </c>
      <c r="H103" s="256">
        <f t="shared" si="29"/>
        <v>0.88688594225774919</v>
      </c>
      <c r="I103" s="256">
        <f t="shared" si="29"/>
        <v>0.70658281801414358</v>
      </c>
      <c r="J103" s="256">
        <f t="shared" si="29"/>
        <v>0.75591985170173215</v>
      </c>
      <c r="K103" s="256">
        <f t="shared" si="29"/>
        <v>0.6860976275088746</v>
      </c>
      <c r="L103" s="256">
        <f t="shared" si="29"/>
        <v>0.71151591679797732</v>
      </c>
      <c r="M103" s="256">
        <f t="shared" si="29"/>
        <v>0.71344962973388337</v>
      </c>
      <c r="N103" s="256">
        <f t="shared" si="29"/>
        <v>0.72142460998857971</v>
      </c>
      <c r="O103" s="256">
        <f t="shared" si="29"/>
        <v>0.69272850265073405</v>
      </c>
      <c r="P103" s="256">
        <f t="shared" si="29"/>
        <v>0.69527831194461398</v>
      </c>
      <c r="Q103" s="256">
        <f t="shared" si="29"/>
        <v>0.64263738677323734</v>
      </c>
      <c r="R103" s="256">
        <f t="shared" si="29"/>
        <v>0.60413527401406475</v>
      </c>
      <c r="S103" s="256">
        <f t="shared" si="29"/>
        <v>0.6445907331369809</v>
      </c>
      <c r="T103" s="256">
        <f t="shared" si="29"/>
        <v>0.60581388979383277</v>
      </c>
      <c r="U103" s="256">
        <f t="shared" si="29"/>
        <v>0.6645318031705989</v>
      </c>
      <c r="V103" s="256">
        <f t="shared" si="29"/>
        <v>0.64287266001150933</v>
      </c>
      <c r="W103" s="256">
        <f t="shared" si="29"/>
        <v>0.69325571802131714</v>
      </c>
      <c r="X103" s="256">
        <f t="shared" si="29"/>
        <v>0.63696884487969607</v>
      </c>
      <c r="Y103" s="256">
        <f t="shared" si="29"/>
        <v>0.60400955096356779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FI: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966.8363652279412</v>
      </c>
      <c r="C5" s="223">
        <f t="shared" si="0"/>
        <v>878.62520362169994</v>
      </c>
      <c r="D5" s="223">
        <f t="shared" si="0"/>
        <v>913.73856768113353</v>
      </c>
      <c r="E5" s="223">
        <f t="shared" si="0"/>
        <v>944.18260950988019</v>
      </c>
      <c r="F5" s="223">
        <f t="shared" si="0"/>
        <v>954.99066393828809</v>
      </c>
      <c r="G5" s="223">
        <f t="shared" si="0"/>
        <v>1037.4726012444448</v>
      </c>
      <c r="H5" s="223">
        <f t="shared" si="0"/>
        <v>1034.2544092923365</v>
      </c>
      <c r="I5" s="223">
        <f t="shared" si="0"/>
        <v>1237.5381985557515</v>
      </c>
      <c r="J5" s="223">
        <f t="shared" si="0"/>
        <v>1320.6032065574659</v>
      </c>
      <c r="K5" s="223">
        <f t="shared" si="0"/>
        <v>1211.2336432301076</v>
      </c>
      <c r="L5" s="223">
        <f t="shared" si="0"/>
        <v>1393.3526416505447</v>
      </c>
      <c r="M5" s="223">
        <f t="shared" si="0"/>
        <v>1400.0919685057904</v>
      </c>
      <c r="N5" s="223">
        <f t="shared" si="0"/>
        <v>1324.4274104845078</v>
      </c>
      <c r="O5" s="223">
        <f t="shared" si="0"/>
        <v>1761.0089654055471</v>
      </c>
      <c r="P5" s="223">
        <f t="shared" si="0"/>
        <v>1714.3908930048015</v>
      </c>
      <c r="Q5" s="223">
        <f t="shared" si="0"/>
        <v>1650.8974211811524</v>
      </c>
      <c r="R5" s="223">
        <f t="shared" si="0"/>
        <v>1692.6399410573028</v>
      </c>
      <c r="S5" s="223">
        <f t="shared" si="0"/>
        <v>1605.201391216217</v>
      </c>
      <c r="T5" s="223">
        <f t="shared" si="0"/>
        <v>1652.3388164736034</v>
      </c>
      <c r="U5" s="223">
        <f t="shared" si="0"/>
        <v>1778.5018573309408</v>
      </c>
      <c r="V5" s="223">
        <f t="shared" si="0"/>
        <v>1881.4497613784513</v>
      </c>
      <c r="W5" s="223">
        <f t="shared" si="0"/>
        <v>1625.5526286442944</v>
      </c>
      <c r="X5" s="223">
        <f t="shared" si="0"/>
        <v>1668.2947082561288</v>
      </c>
      <c r="Y5" s="223">
        <f t="shared" si="0"/>
        <v>1317.2716737675607</v>
      </c>
      <c r="DA5" s="89"/>
    </row>
    <row r="6" spans="1:105" ht="12" customHeight="1" x14ac:dyDescent="0.25">
      <c r="A6" s="55" t="s">
        <v>91</v>
      </c>
      <c r="B6" s="259">
        <v>4.0853612362852383</v>
      </c>
      <c r="C6" s="259">
        <v>4.3888523453658674</v>
      </c>
      <c r="D6" s="259">
        <v>4.3466022757670002</v>
      </c>
      <c r="E6" s="259">
        <v>4.4708507108294961</v>
      </c>
      <c r="F6" s="259">
        <v>4.4318073255932564</v>
      </c>
      <c r="G6" s="259">
        <v>4.3737610054905112</v>
      </c>
      <c r="H6" s="259">
        <v>4.3277889982374393</v>
      </c>
      <c r="I6" s="259">
        <v>4.4327240938380736</v>
      </c>
      <c r="J6" s="259">
        <v>4.6652611699989919</v>
      </c>
      <c r="K6" s="259">
        <v>3.7777035367766612</v>
      </c>
      <c r="L6" s="259">
        <v>4.747721915142769</v>
      </c>
      <c r="M6" s="259">
        <v>4.8216702878965654</v>
      </c>
      <c r="N6" s="259">
        <v>4.3983587979447796</v>
      </c>
      <c r="O6" s="259">
        <v>5.1719193824462693</v>
      </c>
      <c r="P6" s="259">
        <v>4.8550390680493534</v>
      </c>
      <c r="Q6" s="259">
        <v>5.2325746052120774</v>
      </c>
      <c r="R6" s="259">
        <v>5.1964161922343433</v>
      </c>
      <c r="S6" s="259">
        <v>4.8013736440904298</v>
      </c>
      <c r="T6" s="259">
        <v>4.7168355793305068</v>
      </c>
      <c r="U6" s="259">
        <v>5.840502185784719</v>
      </c>
      <c r="V6" s="259">
        <v>6.3663379966428906</v>
      </c>
      <c r="W6" s="259">
        <v>5.5625564900090394</v>
      </c>
      <c r="X6" s="259">
        <v>5.0848374447140694</v>
      </c>
      <c r="Y6" s="259">
        <v>4.8565048676091358</v>
      </c>
      <c r="DA6" s="67" t="s">
        <v>987</v>
      </c>
    </row>
    <row r="7" spans="1:105" ht="12" customHeight="1" x14ac:dyDescent="0.25">
      <c r="A7" s="173" t="s">
        <v>92</v>
      </c>
      <c r="B7" s="224">
        <v>32.324601268430442</v>
      </c>
      <c r="C7" s="224">
        <v>34.72591378944152</v>
      </c>
      <c r="D7" s="224">
        <v>34.391618589003201</v>
      </c>
      <c r="E7" s="224">
        <v>35.374709407496823</v>
      </c>
      <c r="F7" s="224">
        <v>35.065786453824607</v>
      </c>
      <c r="G7" s="224">
        <v>34.60650658996439</v>
      </c>
      <c r="H7" s="224">
        <v>34.242762304448981</v>
      </c>
      <c r="I7" s="224">
        <v>35.073040198660209</v>
      </c>
      <c r="J7" s="224">
        <v>36.9129431674031</v>
      </c>
      <c r="K7" s="224">
        <v>29.890321436466269</v>
      </c>
      <c r="L7" s="224">
        <v>37.56539727192532</v>
      </c>
      <c r="M7" s="224">
        <v>38.150498937473323</v>
      </c>
      <c r="N7" s="224">
        <v>34.801131688500533</v>
      </c>
      <c r="O7" s="224">
        <v>40.921774638968607</v>
      </c>
      <c r="P7" s="224">
        <v>38.414522716734893</v>
      </c>
      <c r="Q7" s="224">
        <v>41.401696921810661</v>
      </c>
      <c r="R7" s="224">
        <v>41.115600732415359</v>
      </c>
      <c r="S7" s="224">
        <v>37.989905814815387</v>
      </c>
      <c r="T7" s="224">
        <v>37.321015335535741</v>
      </c>
      <c r="U7" s="224">
        <v>46.211801954275487</v>
      </c>
      <c r="V7" s="224">
        <v>50.372372326286872</v>
      </c>
      <c r="W7" s="224">
        <v>44.0126123916911</v>
      </c>
      <c r="X7" s="224">
        <v>40.232756275090637</v>
      </c>
      <c r="Y7" s="224">
        <v>38.426120561715791</v>
      </c>
      <c r="DA7" s="177" t="s">
        <v>988</v>
      </c>
    </row>
    <row r="8" spans="1:105" ht="12" customHeight="1" x14ac:dyDescent="0.25">
      <c r="A8" s="173" t="s">
        <v>93</v>
      </c>
      <c r="B8" s="224">
        <v>35.674450723950663</v>
      </c>
      <c r="C8" s="224">
        <v>38.324615052111447</v>
      </c>
      <c r="D8" s="224">
        <v>37.955676312349262</v>
      </c>
      <c r="E8" s="224">
        <v>39.040646384223628</v>
      </c>
      <c r="F8" s="224">
        <v>38.699709257211353</v>
      </c>
      <c r="G8" s="224">
        <v>38.192833496061994</v>
      </c>
      <c r="H8" s="224">
        <v>37.791393816049258</v>
      </c>
      <c r="I8" s="224">
        <v>38.707714719074659</v>
      </c>
      <c r="J8" s="224">
        <v>40.738289736851378</v>
      </c>
      <c r="K8" s="224">
        <v>32.987902630362079</v>
      </c>
      <c r="L8" s="224">
        <v>41.458358690158157</v>
      </c>
      <c r="M8" s="224">
        <v>42.104095364920461</v>
      </c>
      <c r="N8" s="224">
        <v>38.407627900785357</v>
      </c>
      <c r="O8" s="224">
        <v>45.162562741965239</v>
      </c>
      <c r="P8" s="224">
        <v>42.39548034520223</v>
      </c>
      <c r="Q8" s="224">
        <v>45.692220128560628</v>
      </c>
      <c r="R8" s="224">
        <v>45.376475339440518</v>
      </c>
      <c r="S8" s="224">
        <v>41.926859723456829</v>
      </c>
      <c r="T8" s="224">
        <v>41.188651067930863</v>
      </c>
      <c r="U8" s="224">
        <v>51.000803938542013</v>
      </c>
      <c r="V8" s="224">
        <v>55.592540785882747</v>
      </c>
      <c r="W8" s="224">
        <v>48.573708890051307</v>
      </c>
      <c r="X8" s="224">
        <v>44.402140317387108</v>
      </c>
      <c r="Y8" s="224">
        <v>42.408280093166319</v>
      </c>
      <c r="DA8" s="177" t="s">
        <v>989</v>
      </c>
    </row>
    <row r="9" spans="1:105" ht="12" customHeight="1" x14ac:dyDescent="0.25">
      <c r="A9" s="173" t="s">
        <v>94</v>
      </c>
      <c r="B9" s="224">
        <v>58.043442519964742</v>
      </c>
      <c r="C9" s="224">
        <v>62.355342429520718</v>
      </c>
      <c r="D9" s="224">
        <v>61.755067608179253</v>
      </c>
      <c r="E9" s="224">
        <v>63.520347709897578</v>
      </c>
      <c r="F9" s="224">
        <v>62.965632384697813</v>
      </c>
      <c r="G9" s="224">
        <v>62.140929733080441</v>
      </c>
      <c r="H9" s="224">
        <v>61.487774869608117</v>
      </c>
      <c r="I9" s="224">
        <v>62.978657520504512</v>
      </c>
      <c r="J9" s="224">
        <v>66.282466323022973</v>
      </c>
      <c r="K9" s="224">
        <v>53.672345090771827</v>
      </c>
      <c r="L9" s="224">
        <v>67.454040938847797</v>
      </c>
      <c r="M9" s="224">
        <v>68.504674622169929</v>
      </c>
      <c r="N9" s="224">
        <v>62.490406920007381</v>
      </c>
      <c r="O9" s="224">
        <v>73.480896310132806</v>
      </c>
      <c r="P9" s="224">
        <v>68.97876706118295</v>
      </c>
      <c r="Q9" s="224">
        <v>74.342665375955747</v>
      </c>
      <c r="R9" s="224">
        <v>73.828938769200477</v>
      </c>
      <c r="S9" s="224">
        <v>68.216306712951507</v>
      </c>
      <c r="T9" s="224">
        <v>67.015218236598429</v>
      </c>
      <c r="U9" s="224">
        <v>82.979896587204706</v>
      </c>
      <c r="V9" s="224">
        <v>90.450795461801604</v>
      </c>
      <c r="W9" s="224">
        <v>79.030937343860813</v>
      </c>
      <c r="X9" s="224">
        <v>72.243665339614736</v>
      </c>
      <c r="Y9" s="224">
        <v>68.999592649808577</v>
      </c>
      <c r="DA9" s="177" t="s">
        <v>990</v>
      </c>
    </row>
    <row r="10" spans="1:105" ht="12" customHeight="1" x14ac:dyDescent="0.25">
      <c r="A10" s="56" t="s">
        <v>95</v>
      </c>
      <c r="B10" s="260">
        <v>11.207910617568119</v>
      </c>
      <c r="C10" s="260">
        <v>12.139461801288009</v>
      </c>
      <c r="D10" s="260">
        <v>11.99743967713103</v>
      </c>
      <c r="E10" s="260">
        <v>12.36031284977207</v>
      </c>
      <c r="F10" s="260">
        <v>12.248855691045691</v>
      </c>
      <c r="G10" s="260">
        <v>12.085996961894621</v>
      </c>
      <c r="H10" s="260">
        <v>11.859064414280979</v>
      </c>
      <c r="I10" s="260">
        <v>12.17010532132799</v>
      </c>
      <c r="J10" s="260">
        <v>12.832880907882391</v>
      </c>
      <c r="K10" s="260">
        <v>10.410342351469669</v>
      </c>
      <c r="L10" s="260">
        <v>13.09414529853974</v>
      </c>
      <c r="M10" s="260">
        <v>13.31012253548619</v>
      </c>
      <c r="N10" s="260">
        <v>12.13795342367108</v>
      </c>
      <c r="O10" s="260">
        <v>14.44539456481818</v>
      </c>
      <c r="P10" s="260">
        <v>13.540277979716061</v>
      </c>
      <c r="Q10" s="260">
        <v>14.58854221118678</v>
      </c>
      <c r="R10" s="260">
        <v>14.42836472198262</v>
      </c>
      <c r="S10" s="260">
        <v>13.28268135279939</v>
      </c>
      <c r="T10" s="260">
        <v>13.09900247957774</v>
      </c>
      <c r="U10" s="260">
        <v>16.219926824726819</v>
      </c>
      <c r="V10" s="260">
        <v>17.657781527389801</v>
      </c>
      <c r="W10" s="260">
        <v>15.382801917869029</v>
      </c>
      <c r="X10" s="260">
        <v>14.079139659213171</v>
      </c>
      <c r="Y10" s="260">
        <v>13.402034900992559</v>
      </c>
      <c r="DA10" s="68" t="s">
        <v>991</v>
      </c>
    </row>
    <row r="11" spans="1:105" ht="12" customHeight="1" x14ac:dyDescent="0.25">
      <c r="A11" s="37" t="s">
        <v>159</v>
      </c>
      <c r="B11" s="226">
        <v>4.6390216059762082E-2</v>
      </c>
      <c r="C11" s="226">
        <v>6.7535610750489999E-2</v>
      </c>
      <c r="D11" s="226">
        <v>7.1977573169512324E-2</v>
      </c>
      <c r="E11" s="226">
        <v>0.1040919573762901</v>
      </c>
      <c r="F11" s="226">
        <v>7.9504446191294556E-2</v>
      </c>
      <c r="G11" s="226">
        <v>0.10500918619590879</v>
      </c>
      <c r="H11" s="226">
        <v>5.1591883559904669E-2</v>
      </c>
      <c r="I11" s="226">
        <v>0.10022608640398151</v>
      </c>
      <c r="J11" s="226">
        <v>0.1176842515225643</v>
      </c>
      <c r="K11" s="226">
        <v>7.4182241844034158E-2</v>
      </c>
      <c r="L11" s="226">
        <v>0.1142237770551477</v>
      </c>
      <c r="M11" s="226">
        <v>8.2053268935018381E-2</v>
      </c>
      <c r="N11" s="226">
        <v>7.0361972705392586E-2</v>
      </c>
      <c r="O11" s="226">
        <v>0.13091959141947071</v>
      </c>
      <c r="P11" s="226">
        <v>0.116823137711208</v>
      </c>
      <c r="Q11" s="226">
        <v>0.12497475840920839</v>
      </c>
      <c r="R11" s="226">
        <v>0.1333325748245601</v>
      </c>
      <c r="S11" s="226">
        <v>0.13177528781836881</v>
      </c>
      <c r="T11" s="226">
        <v>0.12879485795062931</v>
      </c>
      <c r="U11" s="226">
        <v>0.16540831560085539</v>
      </c>
      <c r="V11" s="226">
        <v>7.3479282234124824E-2</v>
      </c>
      <c r="W11" s="226">
        <v>5.7498041494838899E-2</v>
      </c>
      <c r="X11" s="226">
        <v>0.11638248719365089</v>
      </c>
      <c r="Y11" s="226">
        <v>5.3545926606022393E-2</v>
      </c>
      <c r="DA11" s="69" t="s">
        <v>992</v>
      </c>
    </row>
    <row r="12" spans="1:105" ht="12" customHeight="1" x14ac:dyDescent="0.25">
      <c r="A12" s="37" t="s">
        <v>35</v>
      </c>
      <c r="B12" s="226">
        <v>0.43488494097141628</v>
      </c>
      <c r="C12" s="226">
        <v>0.24639324897725559</v>
      </c>
      <c r="D12" s="226">
        <v>0.22544899104425151</v>
      </c>
      <c r="E12" s="226">
        <v>0.27927687042022231</v>
      </c>
      <c r="F12" s="226">
        <v>0.27368439496421021</v>
      </c>
      <c r="G12" s="226">
        <v>0.31872359393954469</v>
      </c>
      <c r="H12" s="226">
        <v>0.2424073863476981</v>
      </c>
      <c r="I12" s="226">
        <v>0.64345216635023972</v>
      </c>
      <c r="J12" s="226">
        <v>0.68404052619389411</v>
      </c>
      <c r="K12" s="226">
        <v>0.29339620772024189</v>
      </c>
      <c r="L12" s="226">
        <v>0.4201204955889481</v>
      </c>
      <c r="M12" s="226">
        <v>0.55957963640523856</v>
      </c>
      <c r="N12" s="226">
        <v>0.40565423401767209</v>
      </c>
      <c r="O12" s="226">
        <v>0.47702093916266808</v>
      </c>
      <c r="P12" s="226">
        <v>0.45109377544557838</v>
      </c>
      <c r="Q12" s="226">
        <v>0.54380667935343419</v>
      </c>
      <c r="R12" s="226">
        <v>0.79250147858007425</v>
      </c>
      <c r="S12" s="226">
        <v>1.558609769896715</v>
      </c>
      <c r="T12" s="226">
        <v>1.7885957284238221</v>
      </c>
      <c r="U12" s="226">
        <v>2.0092641668130788</v>
      </c>
      <c r="V12" s="226">
        <v>2.15975555329576</v>
      </c>
      <c r="W12" s="226">
        <v>1.5966386416314671</v>
      </c>
      <c r="X12" s="226">
        <v>1.4955189456226761</v>
      </c>
      <c r="Y12" s="226">
        <v>1.95874941300842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10.726635460536951</v>
      </c>
      <c r="C15" s="226">
        <v>11.825532941560271</v>
      </c>
      <c r="D15" s="226">
        <v>11.70001311291727</v>
      </c>
      <c r="E15" s="226">
        <v>11.976944021975561</v>
      </c>
      <c r="F15" s="226">
        <v>11.89566684989018</v>
      </c>
      <c r="G15" s="226">
        <v>11.662264181759159</v>
      </c>
      <c r="H15" s="226">
        <v>11.56506514437338</v>
      </c>
      <c r="I15" s="226">
        <v>11.426427068573769</v>
      </c>
      <c r="J15" s="226">
        <v>12.031156130165931</v>
      </c>
      <c r="K15" s="226">
        <v>10.04276390190539</v>
      </c>
      <c r="L15" s="226">
        <v>12.55980102589564</v>
      </c>
      <c r="M15" s="226">
        <v>12.66848963014594</v>
      </c>
      <c r="N15" s="226">
        <v>11.66193721694801</v>
      </c>
      <c r="O15" s="226">
        <v>13.837454034236041</v>
      </c>
      <c r="P15" s="226">
        <v>12.972361066559269</v>
      </c>
      <c r="Q15" s="226">
        <v>13.919760773424141</v>
      </c>
      <c r="R15" s="226">
        <v>13.50253066857799</v>
      </c>
      <c r="S15" s="226">
        <v>11.59229629508431</v>
      </c>
      <c r="T15" s="226">
        <v>11.181611893203289</v>
      </c>
      <c r="U15" s="226">
        <v>14.045254342312891</v>
      </c>
      <c r="V15" s="226">
        <v>15.424546691859909</v>
      </c>
      <c r="W15" s="226">
        <v>13.72866523474273</v>
      </c>
      <c r="X15" s="226">
        <v>12.467238226396841</v>
      </c>
      <c r="Y15" s="226">
        <v>11.38973956137812</v>
      </c>
      <c r="DA15" s="69" t="s">
        <v>996</v>
      </c>
    </row>
    <row r="16" spans="1:105" ht="12" customHeight="1" x14ac:dyDescent="0.25">
      <c r="A16" s="134" t="s">
        <v>997</v>
      </c>
      <c r="B16" s="314">
        <v>580.09272152902417</v>
      </c>
      <c r="C16" s="314">
        <v>464.72489778085048</v>
      </c>
      <c r="D16" s="314">
        <v>515.38242981284395</v>
      </c>
      <c r="E16" s="314">
        <v>514.32102545607165</v>
      </c>
      <c r="F16" s="314">
        <v>533.7616729058434</v>
      </c>
      <c r="G16" s="314">
        <v>611.9483165333038</v>
      </c>
      <c r="H16" s="314">
        <v>648.72223198189158</v>
      </c>
      <c r="I16" s="314">
        <v>707.80021318454078</v>
      </c>
      <c r="J16" s="314">
        <v>723.21115859154281</v>
      </c>
      <c r="K16" s="314">
        <v>694.75323902516675</v>
      </c>
      <c r="L16" s="314">
        <v>772.38376112799756</v>
      </c>
      <c r="M16" s="314">
        <v>776.79242741299538</v>
      </c>
      <c r="N16" s="314">
        <v>741.87185838354162</v>
      </c>
      <c r="O16" s="314">
        <v>1122.6546833347661</v>
      </c>
      <c r="P16" s="314">
        <v>1152.856316616401</v>
      </c>
      <c r="Q16" s="314">
        <v>1045.5529069019649</v>
      </c>
      <c r="R16" s="314">
        <v>1102.889792116616</v>
      </c>
      <c r="S16" s="314">
        <v>1050.9691645388671</v>
      </c>
      <c r="T16" s="314">
        <v>1102.680540722328</v>
      </c>
      <c r="U16" s="314">
        <v>1104.649885663636</v>
      </c>
      <c r="V16" s="314">
        <v>1153.147993313326</v>
      </c>
      <c r="W16" s="314">
        <v>1008.7243332400679</v>
      </c>
      <c r="X16" s="314">
        <v>1100.943921624322</v>
      </c>
      <c r="Y16" s="314">
        <v>779.91703546969973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55.173430782459157</v>
      </c>
      <c r="C18" s="315">
        <v>36.782287188306107</v>
      </c>
      <c r="D18" s="315">
        <v>81.446431642304375</v>
      </c>
      <c r="E18" s="315">
        <v>52.546087704213242</v>
      </c>
      <c r="F18" s="315">
        <v>61.741702493551159</v>
      </c>
      <c r="G18" s="315">
        <v>65.68263112639724</v>
      </c>
      <c r="H18" s="315">
        <v>72.250902837489249</v>
      </c>
      <c r="I18" s="315">
        <v>73.564574376612214</v>
      </c>
      <c r="J18" s="315">
        <v>76.19183147033533</v>
      </c>
      <c r="K18" s="315">
        <v>78.819174548581259</v>
      </c>
      <c r="L18" s="315">
        <v>78.819174548581259</v>
      </c>
      <c r="M18" s="315">
        <v>78.819174548581259</v>
      </c>
      <c r="N18" s="315">
        <v>66.996302665520204</v>
      </c>
      <c r="O18" s="315">
        <v>45.799054170249363</v>
      </c>
      <c r="P18" s="315">
        <v>56.149011177987958</v>
      </c>
      <c r="Q18" s="315">
        <v>49.25881341358555</v>
      </c>
      <c r="R18" s="315">
        <v>35.662768701633702</v>
      </c>
      <c r="S18" s="315">
        <v>18.607824591573511</v>
      </c>
      <c r="T18" s="315">
        <v>55.981685296646603</v>
      </c>
      <c r="U18" s="315">
        <v>35.836457437661217</v>
      </c>
      <c r="V18" s="315">
        <v>43.486586414445398</v>
      </c>
      <c r="W18" s="315">
        <v>11.657867583834911</v>
      </c>
      <c r="X18" s="315">
        <v>10.065348237317281</v>
      </c>
      <c r="Y18" s="315">
        <v>17.9810834049871</v>
      </c>
      <c r="DA18" s="137" t="s">
        <v>973</v>
      </c>
    </row>
    <row r="19" spans="1:105" ht="12" customHeight="1" x14ac:dyDescent="0.25">
      <c r="A19" s="135" t="s">
        <v>31</v>
      </c>
      <c r="B19" s="315">
        <v>119.17454858125539</v>
      </c>
      <c r="C19" s="315">
        <v>91.587876182287175</v>
      </c>
      <c r="D19" s="315">
        <v>94.898280309544262</v>
      </c>
      <c r="E19" s="315">
        <v>103.7259673258813</v>
      </c>
      <c r="F19" s="315">
        <v>107.0363714531384</v>
      </c>
      <c r="G19" s="315">
        <v>113.6571797076526</v>
      </c>
      <c r="H19" s="315">
        <v>128.0023215821152</v>
      </c>
      <c r="I19" s="315">
        <v>131.3127257093723</v>
      </c>
      <c r="J19" s="315">
        <v>139.0369733447979</v>
      </c>
      <c r="K19" s="315">
        <v>121.381513327601</v>
      </c>
      <c r="L19" s="315">
        <v>154.48555460017201</v>
      </c>
      <c r="M19" s="315">
        <v>154.48555460017201</v>
      </c>
      <c r="N19" s="315">
        <v>171.0375752364574</v>
      </c>
      <c r="O19" s="315">
        <v>692.26620808254506</v>
      </c>
      <c r="P19" s="315">
        <v>727.65356835769569</v>
      </c>
      <c r="Q19" s="315">
        <v>678.99598514788124</v>
      </c>
      <c r="R19" s="315">
        <v>655.77285316562734</v>
      </c>
      <c r="S19" s="315">
        <v>623.7030424408448</v>
      </c>
      <c r="T19" s="315">
        <v>690.0544874119239</v>
      </c>
      <c r="U19" s="315">
        <v>795.11076270576802</v>
      </c>
      <c r="V19" s="315">
        <v>831.60405522218264</v>
      </c>
      <c r="W19" s="315">
        <v>747.67824553585513</v>
      </c>
      <c r="X19" s="315">
        <v>740.92388723051295</v>
      </c>
      <c r="Y19" s="315">
        <v>615.80456771389584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32.394668959587271</v>
      </c>
      <c r="C21" s="315">
        <v>35.339638865004297</v>
      </c>
      <c r="D21" s="315">
        <v>35.339638865004297</v>
      </c>
      <c r="E21" s="315">
        <v>37.302923473774719</v>
      </c>
      <c r="F21" s="315">
        <v>35.339638865004297</v>
      </c>
      <c r="G21" s="315">
        <v>38.284608770421322</v>
      </c>
      <c r="H21" s="315">
        <v>38.284608770421322</v>
      </c>
      <c r="I21" s="315">
        <v>41.229578675838347</v>
      </c>
      <c r="J21" s="315">
        <v>39.108598452278592</v>
      </c>
      <c r="K21" s="315">
        <v>41.064058469475491</v>
      </c>
      <c r="L21" s="315">
        <v>41.064058469475491</v>
      </c>
      <c r="M21" s="315">
        <v>42.059243336199479</v>
      </c>
      <c r="N21" s="315">
        <v>41.136285468615647</v>
      </c>
      <c r="O21" s="315">
        <v>42.430954428202917</v>
      </c>
      <c r="P21" s="315">
        <v>40.504299226139302</v>
      </c>
      <c r="Q21" s="315">
        <v>39.52029234737747</v>
      </c>
      <c r="R21" s="315">
        <v>42.45623387790198</v>
      </c>
      <c r="S21" s="315">
        <v>40.527343078245913</v>
      </c>
      <c r="T21" s="315">
        <v>42.457265692175397</v>
      </c>
      <c r="U21" s="315">
        <v>39.562424763542559</v>
      </c>
      <c r="V21" s="315">
        <v>40.527343078245913</v>
      </c>
      <c r="W21" s="315">
        <v>6.7546001719690452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92.870967444759316</v>
      </c>
      <c r="C22" s="315">
        <v>85.982163473025892</v>
      </c>
      <c r="D22" s="315">
        <v>86.923960337349484</v>
      </c>
      <c r="E22" s="315">
        <v>111.4931664706891</v>
      </c>
      <c r="F22" s="315">
        <v>112.18669440197399</v>
      </c>
      <c r="G22" s="315">
        <v>111.9817645126676</v>
      </c>
      <c r="H22" s="315">
        <v>123.7532723946172</v>
      </c>
      <c r="I22" s="315">
        <v>123.7935063917635</v>
      </c>
      <c r="J22" s="315">
        <v>125.9725515408122</v>
      </c>
      <c r="K22" s="315">
        <v>117.7259819314437</v>
      </c>
      <c r="L22" s="315">
        <v>126.4736149543088</v>
      </c>
      <c r="M22" s="315">
        <v>127.06603016450021</v>
      </c>
      <c r="N22" s="315">
        <v>141.4588747206011</v>
      </c>
      <c r="O22" s="315">
        <v>61.861132173975037</v>
      </c>
      <c r="P22" s="315">
        <v>60.093633899289493</v>
      </c>
      <c r="Q22" s="315">
        <v>21.209544282029231</v>
      </c>
      <c r="R22" s="315">
        <v>69.814617368873598</v>
      </c>
      <c r="S22" s="315">
        <v>107.8150472914875</v>
      </c>
      <c r="T22" s="315">
        <v>74.166638005159072</v>
      </c>
      <c r="U22" s="315">
        <v>28.537575236457439</v>
      </c>
      <c r="V22" s="315">
        <v>22.63637145313843</v>
      </c>
      <c r="W22" s="315">
        <v>56.69372312983662</v>
      </c>
      <c r="X22" s="315">
        <v>124.3968185726569</v>
      </c>
      <c r="Y22" s="315">
        <v>26.237747205503009</v>
      </c>
      <c r="DA22" s="137" t="s">
        <v>977</v>
      </c>
    </row>
    <row r="23" spans="1:105" ht="12" customHeight="1" x14ac:dyDescent="0.25">
      <c r="A23" s="135" t="s">
        <v>83</v>
      </c>
      <c r="B23" s="315">
        <v>270.87033533963893</v>
      </c>
      <c r="C23" s="315">
        <v>206.32699914015481</v>
      </c>
      <c r="D23" s="315">
        <v>206.32699914015481</v>
      </c>
      <c r="E23" s="315">
        <v>202.09466895958721</v>
      </c>
      <c r="F23" s="315">
        <v>205.26895958727431</v>
      </c>
      <c r="G23" s="315">
        <v>264.52184006878758</v>
      </c>
      <c r="H23" s="315">
        <v>275.10266552020641</v>
      </c>
      <c r="I23" s="315">
        <v>319.54239036973343</v>
      </c>
      <c r="J23" s="315">
        <v>322.71659501289759</v>
      </c>
      <c r="K23" s="315">
        <v>317.42622527944968</v>
      </c>
      <c r="L23" s="315">
        <v>338.58796216680992</v>
      </c>
      <c r="M23" s="315">
        <v>349.16878761822869</v>
      </c>
      <c r="N23" s="315">
        <v>296.26448839208939</v>
      </c>
      <c r="O23" s="315">
        <v>259.23138435081682</v>
      </c>
      <c r="P23" s="315">
        <v>245.47626827171109</v>
      </c>
      <c r="Q23" s="315">
        <v>235.95348237317279</v>
      </c>
      <c r="R23" s="315">
        <v>285.68357695614787</v>
      </c>
      <c r="S23" s="315">
        <v>245.47626827171109</v>
      </c>
      <c r="T23" s="315">
        <v>222.19836629406711</v>
      </c>
      <c r="U23" s="315">
        <v>188.33955288048151</v>
      </c>
      <c r="V23" s="315">
        <v>198.92037833190031</v>
      </c>
      <c r="W23" s="315">
        <v>140.72562338779019</v>
      </c>
      <c r="X23" s="315">
        <v>177.75864144453999</v>
      </c>
      <c r="Y23" s="315">
        <v>78.298452278589849</v>
      </c>
      <c r="DA23" s="137" t="s">
        <v>978</v>
      </c>
    </row>
    <row r="24" spans="1:105" ht="12" customHeight="1" x14ac:dyDescent="0.25">
      <c r="A24" s="135" t="s">
        <v>73</v>
      </c>
      <c r="B24" s="315">
        <v>9.6087704213241611</v>
      </c>
      <c r="C24" s="315">
        <v>8.7059329320722263</v>
      </c>
      <c r="D24" s="315">
        <v>10.447119518486669</v>
      </c>
      <c r="E24" s="315">
        <v>7.1582115219260531</v>
      </c>
      <c r="F24" s="315">
        <v>12.18830610490112</v>
      </c>
      <c r="G24" s="315">
        <v>17.820292347377471</v>
      </c>
      <c r="H24" s="315">
        <v>11.328460877042129</v>
      </c>
      <c r="I24" s="315">
        <v>18.357437661220981</v>
      </c>
      <c r="J24" s="315">
        <v>20.18460877042132</v>
      </c>
      <c r="K24" s="315">
        <v>18.33628546861565</v>
      </c>
      <c r="L24" s="315">
        <v>32.953396388650042</v>
      </c>
      <c r="M24" s="315">
        <v>25.19363714531384</v>
      </c>
      <c r="N24" s="315">
        <v>24.978331900257949</v>
      </c>
      <c r="O24" s="315">
        <v>21.06595012897678</v>
      </c>
      <c r="P24" s="315">
        <v>22.979535683576959</v>
      </c>
      <c r="Q24" s="315">
        <v>20.61478933791917</v>
      </c>
      <c r="R24" s="315">
        <v>13.49974204643164</v>
      </c>
      <c r="S24" s="315">
        <v>14.8396388650043</v>
      </c>
      <c r="T24" s="315">
        <v>17.82209802235597</v>
      </c>
      <c r="U24" s="315">
        <v>17.263112639724849</v>
      </c>
      <c r="V24" s="315">
        <v>15.97325881341358</v>
      </c>
      <c r="W24" s="315">
        <v>45.214273430782463</v>
      </c>
      <c r="X24" s="315">
        <v>47.799226139294923</v>
      </c>
      <c r="Y24" s="315">
        <v>41.59518486672399</v>
      </c>
      <c r="DA24" s="137" t="s">
        <v>979</v>
      </c>
    </row>
    <row r="25" spans="1:105" ht="12" customHeight="1" x14ac:dyDescent="0.25">
      <c r="A25" s="57" t="s">
        <v>998</v>
      </c>
      <c r="B25" s="294">
        <v>136.21743600337541</v>
      </c>
      <c r="C25" s="294">
        <v>145.80931820498321</v>
      </c>
      <c r="D25" s="294">
        <v>133.69217269947731</v>
      </c>
      <c r="E25" s="294">
        <v>154.1614038777731</v>
      </c>
      <c r="F25" s="294">
        <v>150.03215754107839</v>
      </c>
      <c r="G25" s="294">
        <v>156.17744016304829</v>
      </c>
      <c r="H25" s="294">
        <v>127.79984165176209</v>
      </c>
      <c r="I25" s="294">
        <v>249.61566372673491</v>
      </c>
      <c r="J25" s="294">
        <v>299.71521488378659</v>
      </c>
      <c r="K25" s="294">
        <v>275.3045491299257</v>
      </c>
      <c r="L25" s="294">
        <v>318.97728774947899</v>
      </c>
      <c r="M25" s="294">
        <v>315.20489169859633</v>
      </c>
      <c r="N25" s="294">
        <v>302.09487077373871</v>
      </c>
      <c r="O25" s="294">
        <v>295.86096346487938</v>
      </c>
      <c r="P25" s="294">
        <v>245.6603423753846</v>
      </c>
      <c r="Q25" s="294">
        <v>264.89543484351162</v>
      </c>
      <c r="R25" s="294">
        <v>255.65970169439441</v>
      </c>
      <c r="S25" s="294">
        <v>243.1085213663664</v>
      </c>
      <c r="T25" s="294">
        <v>240.67398821353231</v>
      </c>
      <c r="U25" s="294">
        <v>292.0456043018807</v>
      </c>
      <c r="V25" s="294">
        <v>313.98787168544959</v>
      </c>
      <c r="W25" s="294">
        <v>259.58999938972983</v>
      </c>
      <c r="X25" s="294">
        <v>239.28876330563671</v>
      </c>
      <c r="Y25" s="294">
        <v>224.77443311308161</v>
      </c>
      <c r="DA25" s="70" t="s">
        <v>999</v>
      </c>
    </row>
    <row r="26" spans="1:105" ht="12" customHeight="1" x14ac:dyDescent="0.25">
      <c r="A26" s="46" t="s">
        <v>28</v>
      </c>
      <c r="B26" s="229">
        <v>16.467653276763642</v>
      </c>
      <c r="C26" s="229">
        <v>20.530669570277229</v>
      </c>
      <c r="D26" s="229">
        <v>21.412726176101579</v>
      </c>
      <c r="E26" s="229">
        <v>23.42592290733608</v>
      </c>
      <c r="F26" s="229">
        <v>20.800622543282561</v>
      </c>
      <c r="G26" s="229">
        <v>22.471807817089591</v>
      </c>
      <c r="H26" s="229">
        <v>6.1505674276223239</v>
      </c>
      <c r="I26" s="229">
        <v>2.367326301076512</v>
      </c>
      <c r="J26" s="229">
        <v>2.4009518962984568</v>
      </c>
      <c r="K26" s="229">
        <v>0</v>
      </c>
      <c r="L26" s="229">
        <v>0</v>
      </c>
      <c r="M26" s="229">
        <v>0.69406470513323126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83.742812919245878</v>
      </c>
      <c r="C27" s="229">
        <v>90.832512408365091</v>
      </c>
      <c r="D27" s="229">
        <v>76.241441417335494</v>
      </c>
      <c r="E27" s="229">
        <v>93.684710534904909</v>
      </c>
      <c r="F27" s="229">
        <v>91.670914032400944</v>
      </c>
      <c r="G27" s="229">
        <v>93.402169829056305</v>
      </c>
      <c r="H27" s="229">
        <v>86.000792616134319</v>
      </c>
      <c r="I27" s="229">
        <v>85.526014385030223</v>
      </c>
      <c r="J27" s="229">
        <v>114.0143989008031</v>
      </c>
      <c r="K27" s="229">
        <v>109.8432295918637</v>
      </c>
      <c r="L27" s="229">
        <v>131.04563541936571</v>
      </c>
      <c r="M27" s="229">
        <v>119.9961111807384</v>
      </c>
      <c r="N27" s="229">
        <v>99.886904904356001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2.7859899836228181</v>
      </c>
      <c r="C28" s="229">
        <v>5.9567654873374956</v>
      </c>
      <c r="D28" s="229">
        <v>4.5069072736810192</v>
      </c>
      <c r="E28" s="229">
        <v>5.6739171529894543</v>
      </c>
      <c r="F28" s="229">
        <v>5.4550031330378799</v>
      </c>
      <c r="G28" s="229">
        <v>5.3861468352695798</v>
      </c>
      <c r="H28" s="229">
        <v>5.2488094943378654</v>
      </c>
      <c r="I28" s="229">
        <v>2.4814671986082111</v>
      </c>
      <c r="J28" s="229">
        <v>2.277934706822347</v>
      </c>
      <c r="K28" s="229">
        <v>1.300770501972897</v>
      </c>
      <c r="L28" s="229">
        <v>2.9047303714391099</v>
      </c>
      <c r="M28" s="229">
        <v>4.6869008920382607</v>
      </c>
      <c r="N28" s="229">
        <v>3.0370041299416171</v>
      </c>
      <c r="O28" s="229">
        <v>30.15636094289928</v>
      </c>
      <c r="P28" s="229">
        <v>33.728475355255313</v>
      </c>
      <c r="Q28" s="229">
        <v>35.917397872925719</v>
      </c>
      <c r="R28" s="229">
        <v>32.835499222459077</v>
      </c>
      <c r="S28" s="229">
        <v>25.463546643877368</v>
      </c>
      <c r="T28" s="229">
        <v>29.36611894607713</v>
      </c>
      <c r="U28" s="229">
        <v>40.602076707359387</v>
      </c>
      <c r="V28" s="229">
        <v>44.566095950194033</v>
      </c>
      <c r="W28" s="229">
        <v>40.262245958623872</v>
      </c>
      <c r="X28" s="229">
        <v>38.740137034934378</v>
      </c>
      <c r="Y28" s="229">
        <v>34.038254364819473</v>
      </c>
      <c r="DA28" s="73" t="s">
        <v>1002</v>
      </c>
    </row>
    <row r="29" spans="1:105" ht="12" customHeight="1" x14ac:dyDescent="0.25">
      <c r="A29" s="46" t="s">
        <v>159</v>
      </c>
      <c r="B29" s="229">
        <v>0.75475043359015925</v>
      </c>
      <c r="C29" s="229">
        <v>1.074807413070147</v>
      </c>
      <c r="D29" s="229">
        <v>1.360180859139664</v>
      </c>
      <c r="E29" s="229">
        <v>1.532318090785999</v>
      </c>
      <c r="F29" s="229">
        <v>1.223658975999093</v>
      </c>
      <c r="G29" s="229">
        <v>1.445589896745062</v>
      </c>
      <c r="H29" s="229">
        <v>1.190226649195228</v>
      </c>
      <c r="I29" s="229">
        <v>0.66569745076384401</v>
      </c>
      <c r="J29" s="229">
        <v>0.6101375478040858</v>
      </c>
      <c r="K29" s="229">
        <v>0.32501906914450962</v>
      </c>
      <c r="L29" s="229">
        <v>0.55807045141726697</v>
      </c>
      <c r="M29" s="229">
        <v>0.40826866878138313</v>
      </c>
      <c r="N29" s="229">
        <v>0.32974526782134778</v>
      </c>
      <c r="O29" s="229">
        <v>0.71793502776930396</v>
      </c>
      <c r="P29" s="229">
        <v>0.80059481800825605</v>
      </c>
      <c r="Q29" s="229">
        <v>0.85774921306256002</v>
      </c>
      <c r="R29" s="229">
        <v>1.004208110010667</v>
      </c>
      <c r="S29" s="229">
        <v>0.98737176962031981</v>
      </c>
      <c r="T29" s="229">
        <v>0.95133249026649291</v>
      </c>
      <c r="U29" s="229">
        <v>1.233849555133758</v>
      </c>
      <c r="V29" s="229">
        <v>0.55791483669246811</v>
      </c>
      <c r="W29" s="229">
        <v>0.48122119606378527</v>
      </c>
      <c r="X29" s="229">
        <v>0.96457579696154394</v>
      </c>
      <c r="Y29" s="229">
        <v>0.47048798887599502</v>
      </c>
      <c r="DA29" s="73" t="s">
        <v>1003</v>
      </c>
    </row>
    <row r="30" spans="1:105" ht="12" customHeight="1" x14ac:dyDescent="0.25">
      <c r="A30" s="46" t="s">
        <v>32</v>
      </c>
      <c r="B30" s="229">
        <v>14.87071243391512</v>
      </c>
      <c r="C30" s="229">
        <v>15.10270171422456</v>
      </c>
      <c r="D30" s="229">
        <v>14.701110101651761</v>
      </c>
      <c r="E30" s="229">
        <v>14.38557191733992</v>
      </c>
      <c r="F30" s="229">
        <v>14.80111162284533</v>
      </c>
      <c r="G30" s="229">
        <v>13.176813389964311</v>
      </c>
      <c r="H30" s="229">
        <v>8.4049009111917847</v>
      </c>
      <c r="I30" s="229">
        <v>4.5254458528993871</v>
      </c>
      <c r="J30" s="229">
        <v>3.3302592990863809</v>
      </c>
      <c r="K30" s="229">
        <v>1.600741694226568</v>
      </c>
      <c r="L30" s="229">
        <v>3.2171319875852351</v>
      </c>
      <c r="M30" s="229">
        <v>3.242537614327738</v>
      </c>
      <c r="N30" s="229">
        <v>2.4505790703761479</v>
      </c>
      <c r="O30" s="229">
        <v>5.6858968388017566</v>
      </c>
      <c r="P30" s="229">
        <v>7.3040762142246471</v>
      </c>
      <c r="Q30" s="229">
        <v>8.0383180368245597</v>
      </c>
      <c r="R30" s="229">
        <v>5.3349426128330961</v>
      </c>
      <c r="S30" s="229">
        <v>5.0674327772056333</v>
      </c>
      <c r="T30" s="229">
        <v>4.5218770644652002</v>
      </c>
      <c r="U30" s="229">
        <v>5.8639647275712399</v>
      </c>
      <c r="V30" s="229">
        <v>6.3432732745973697</v>
      </c>
      <c r="W30" s="229">
        <v>5.6970162982331187</v>
      </c>
      <c r="X30" s="229">
        <v>4.5229967720482742</v>
      </c>
      <c r="Y30" s="229">
        <v>4.640736159921043</v>
      </c>
      <c r="DA30" s="73" t="s">
        <v>1004</v>
      </c>
    </row>
    <row r="31" spans="1:105" ht="12" customHeight="1" x14ac:dyDescent="0.25">
      <c r="A31" s="46" t="s">
        <v>33</v>
      </c>
      <c r="B31" s="229">
        <v>4.0773981682655149</v>
      </c>
      <c r="C31" s="229">
        <v>4.3151153856899631</v>
      </c>
      <c r="D31" s="229">
        <v>4.6249444571781479</v>
      </c>
      <c r="E31" s="229">
        <v>5.0978427921356904</v>
      </c>
      <c r="F31" s="229">
        <v>4.4608289047020069</v>
      </c>
      <c r="G31" s="229">
        <v>6.3047806479010937</v>
      </c>
      <c r="H31" s="229">
        <v>7.6816642437354572</v>
      </c>
      <c r="I31" s="229">
        <v>7.2405394817952029</v>
      </c>
      <c r="J31" s="229">
        <v>8.5653217510282147</v>
      </c>
      <c r="K31" s="229">
        <v>8.1991875113622239</v>
      </c>
      <c r="L31" s="229">
        <v>6.6895850290486951</v>
      </c>
      <c r="M31" s="229">
        <v>7.4403305446897914</v>
      </c>
      <c r="N31" s="229">
        <v>6.8544256355433459</v>
      </c>
      <c r="O31" s="229">
        <v>47.759938724973729</v>
      </c>
      <c r="P31" s="229">
        <v>43.600255541442102</v>
      </c>
      <c r="Q31" s="229">
        <v>47.443151162989963</v>
      </c>
      <c r="R31" s="229">
        <v>49.948505575162237</v>
      </c>
      <c r="S31" s="229">
        <v>39.870582681934962</v>
      </c>
      <c r="T31" s="229">
        <v>40.628594693120661</v>
      </c>
      <c r="U31" s="229">
        <v>46.594945527613923</v>
      </c>
      <c r="V31" s="229">
        <v>48.644869093561127</v>
      </c>
      <c r="W31" s="229">
        <v>34.395245388810586</v>
      </c>
      <c r="X31" s="229">
        <v>38.043524491212807</v>
      </c>
      <c r="Y31" s="229">
        <v>25.729658641650609</v>
      </c>
      <c r="DA31" s="73" t="s">
        <v>1005</v>
      </c>
    </row>
    <row r="32" spans="1:105" ht="12" customHeight="1" x14ac:dyDescent="0.25">
      <c r="A32" s="46" t="s">
        <v>35</v>
      </c>
      <c r="B32" s="229">
        <v>7.0754056703932218</v>
      </c>
      <c r="C32" s="229">
        <v>3.9212689067044728</v>
      </c>
      <c r="D32" s="229">
        <v>4.2603742919833456</v>
      </c>
      <c r="E32" s="229">
        <v>4.1111821861126714</v>
      </c>
      <c r="F32" s="229">
        <v>4.2122973309322473</v>
      </c>
      <c r="G32" s="229">
        <v>4.3876504898695474</v>
      </c>
      <c r="H32" s="229">
        <v>5.5923473090061941</v>
      </c>
      <c r="I32" s="229">
        <v>4.2737822277256132</v>
      </c>
      <c r="J32" s="229">
        <v>3.5464287179541292</v>
      </c>
      <c r="K32" s="229">
        <v>1.2854742584384591</v>
      </c>
      <c r="L32" s="229">
        <v>2.0526097163620598</v>
      </c>
      <c r="M32" s="229">
        <v>2.7842746084042531</v>
      </c>
      <c r="N32" s="229">
        <v>1.9010633001875641</v>
      </c>
      <c r="O32" s="229">
        <v>2.6158807668976318</v>
      </c>
      <c r="P32" s="229">
        <v>3.0913682523257711</v>
      </c>
      <c r="Q32" s="229">
        <v>3.732351694141808</v>
      </c>
      <c r="R32" s="229">
        <v>5.9688070453354909</v>
      </c>
      <c r="S32" s="229">
        <v>11.678420985667699</v>
      </c>
      <c r="T32" s="229">
        <v>13.211313366669479</v>
      </c>
      <c r="U32" s="229">
        <v>14.98793872220349</v>
      </c>
      <c r="V32" s="229">
        <v>16.39863142611178</v>
      </c>
      <c r="W32" s="229">
        <v>13.3628265734324</v>
      </c>
      <c r="X32" s="229">
        <v>12.39483202008573</v>
      </c>
      <c r="Y32" s="229">
        <v>17.210796982168901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6.4427131175790819</v>
      </c>
      <c r="C34" s="229">
        <v>4.0754773193142828</v>
      </c>
      <c r="D34" s="229">
        <v>6.5844881224062464</v>
      </c>
      <c r="E34" s="229">
        <v>6.2499382961683834</v>
      </c>
      <c r="F34" s="229">
        <v>7.4077209978783696</v>
      </c>
      <c r="G34" s="229">
        <v>9.6024812571527782</v>
      </c>
      <c r="H34" s="229">
        <v>7.5305330005389344</v>
      </c>
      <c r="I34" s="229">
        <v>7.9066663581490628</v>
      </c>
      <c r="J34" s="229">
        <v>8.4925718850034588</v>
      </c>
      <c r="K34" s="229">
        <v>7.9377008255388271</v>
      </c>
      <c r="L34" s="229">
        <v>9.77760078540385</v>
      </c>
      <c r="M34" s="229">
        <v>9.1046348828542385</v>
      </c>
      <c r="N34" s="229">
        <v>13.91475181181114</v>
      </c>
      <c r="O34" s="229">
        <v>11.660514924680371</v>
      </c>
      <c r="P34" s="229">
        <v>9.626307162927592</v>
      </c>
      <c r="Q34" s="229">
        <v>10.49243724220703</v>
      </c>
      <c r="R34" s="229">
        <v>10.432858204270239</v>
      </c>
      <c r="S34" s="229">
        <v>10.800144628446549</v>
      </c>
      <c r="T34" s="229">
        <v>9.5926228203052037</v>
      </c>
      <c r="U34" s="229">
        <v>10.612196759063689</v>
      </c>
      <c r="V34" s="229">
        <v>10.768265162767451</v>
      </c>
      <c r="W34" s="229">
        <v>9.4342037068095355</v>
      </c>
      <c r="X34" s="229">
        <v>8.3111415304585368</v>
      </c>
      <c r="Y34" s="229">
        <v>8.8226981709577483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134.62872447068679</v>
      </c>
      <c r="J35" s="229">
        <v>156.4772101789865</v>
      </c>
      <c r="K35" s="229">
        <v>144.81242567737851</v>
      </c>
      <c r="L35" s="229">
        <v>162.73192398885709</v>
      </c>
      <c r="M35" s="229">
        <v>166.8477686016289</v>
      </c>
      <c r="N35" s="229">
        <v>173.72039665370161</v>
      </c>
      <c r="O35" s="229">
        <v>197.26443623885729</v>
      </c>
      <c r="P35" s="229">
        <v>147.5092650312009</v>
      </c>
      <c r="Q35" s="229">
        <v>158.4140296213599</v>
      </c>
      <c r="R35" s="229">
        <v>150.1348809243236</v>
      </c>
      <c r="S35" s="229">
        <v>149.2410218796139</v>
      </c>
      <c r="T35" s="229">
        <v>142.40212883262811</v>
      </c>
      <c r="U35" s="229">
        <v>172.15063230293521</v>
      </c>
      <c r="V35" s="229">
        <v>186.7088219415254</v>
      </c>
      <c r="W35" s="229">
        <v>155.9572402677565</v>
      </c>
      <c r="X35" s="229">
        <v>136.31155565993541</v>
      </c>
      <c r="Y35" s="229">
        <v>133.8618008046879</v>
      </c>
      <c r="DA35" s="73" t="s">
        <v>1009</v>
      </c>
    </row>
    <row r="36" spans="1:105" ht="12" customHeight="1" x14ac:dyDescent="0.25">
      <c r="A36" s="57" t="s">
        <v>1010</v>
      </c>
      <c r="B36" s="261">
        <v>68.835200102306288</v>
      </c>
      <c r="C36" s="261">
        <v>74.12550634651393</v>
      </c>
      <c r="D36" s="261">
        <v>70.8814463480754</v>
      </c>
      <c r="E36" s="261">
        <v>77.214148552896518</v>
      </c>
      <c r="F36" s="261">
        <v>75.465777084521932</v>
      </c>
      <c r="G36" s="261">
        <v>76.6453904645291</v>
      </c>
      <c r="H36" s="261">
        <v>68.276156034584631</v>
      </c>
      <c r="I36" s="261">
        <v>80.851961098415032</v>
      </c>
      <c r="J36" s="261">
        <v>86.558102253746085</v>
      </c>
      <c r="K36" s="261">
        <v>67.726333985526452</v>
      </c>
      <c r="L36" s="261">
        <v>86.065387523981983</v>
      </c>
      <c r="M36" s="261">
        <v>89.384053950611559</v>
      </c>
      <c r="N36" s="261">
        <v>79.892047577951416</v>
      </c>
      <c r="O36" s="261">
        <v>110.1491001586522</v>
      </c>
      <c r="P36" s="261">
        <v>100.4877126877137</v>
      </c>
      <c r="Q36" s="261">
        <v>108.31257799497379</v>
      </c>
      <c r="R36" s="261">
        <v>104.42516721007721</v>
      </c>
      <c r="S36" s="261">
        <v>98.380252378468555</v>
      </c>
      <c r="T36" s="261">
        <v>99.587278670657582</v>
      </c>
      <c r="U36" s="261">
        <v>123.0104258494832</v>
      </c>
      <c r="V36" s="261">
        <v>132.6834251286528</v>
      </c>
      <c r="W36" s="261">
        <v>112.5972600759945</v>
      </c>
      <c r="X36" s="261">
        <v>104.1693975014901</v>
      </c>
      <c r="Y36" s="261">
        <v>99.152963602883489</v>
      </c>
      <c r="DA36" s="70" t="s">
        <v>1011</v>
      </c>
    </row>
    <row r="37" spans="1:105" ht="12" customHeight="1" x14ac:dyDescent="0.25">
      <c r="A37" s="60" t="s">
        <v>1012</v>
      </c>
      <c r="B37" s="262">
        <v>48.6134654620544</v>
      </c>
      <c r="C37" s="262">
        <v>52.796652358839118</v>
      </c>
      <c r="D37" s="262">
        <v>47.953109301829322</v>
      </c>
      <c r="E37" s="262">
        <v>56.822201988990876</v>
      </c>
      <c r="F37" s="262">
        <v>54.143999768668003</v>
      </c>
      <c r="G37" s="262">
        <v>57.089405060833677</v>
      </c>
      <c r="H37" s="262">
        <v>34.077966040451678</v>
      </c>
      <c r="I37" s="262">
        <v>52.836906723539059</v>
      </c>
      <c r="J37" s="262">
        <v>57.22022043265973</v>
      </c>
      <c r="K37" s="262">
        <v>34.288388207792039</v>
      </c>
      <c r="L37" s="262">
        <v>50.546197614829858</v>
      </c>
      <c r="M37" s="262">
        <v>58.289088510034688</v>
      </c>
      <c r="N37" s="262">
        <v>46.772918196595548</v>
      </c>
      <c r="O37" s="262">
        <v>92.275839425850137</v>
      </c>
      <c r="P37" s="262">
        <v>83.88739974441765</v>
      </c>
      <c r="Q37" s="262">
        <v>90.502063588024612</v>
      </c>
      <c r="R37" s="262">
        <v>85.226089038414472</v>
      </c>
      <c r="S37" s="262">
        <v>81.909950064334978</v>
      </c>
      <c r="T37" s="262">
        <v>84.98038925186475</v>
      </c>
      <c r="U37" s="262">
        <v>105.395760899585</v>
      </c>
      <c r="V37" s="262">
        <v>113.1561415466356</v>
      </c>
      <c r="W37" s="262">
        <v>94.45050164143025</v>
      </c>
      <c r="X37" s="262">
        <v>88.093554429147275</v>
      </c>
      <c r="Y37" s="262">
        <v>84.201531897232911</v>
      </c>
      <c r="DA37" s="72" t="s">
        <v>1013</v>
      </c>
    </row>
    <row r="38" spans="1:105" ht="12" customHeight="1" x14ac:dyDescent="0.25">
      <c r="A38" s="59" t="s">
        <v>28</v>
      </c>
      <c r="B38" s="230">
        <v>19.081373122872598</v>
      </c>
      <c r="C38" s="230">
        <v>23.26762688060705</v>
      </c>
      <c r="D38" s="230">
        <v>22.2054057213569</v>
      </c>
      <c r="E38" s="230">
        <v>27.094280376531589</v>
      </c>
      <c r="F38" s="230">
        <v>24.22378259503439</v>
      </c>
      <c r="G38" s="230">
        <v>27.372661692339459</v>
      </c>
      <c r="H38" s="230">
        <v>7.8835519742201194</v>
      </c>
      <c r="I38" s="230">
        <v>8.7386233223259584</v>
      </c>
      <c r="J38" s="230">
        <v>11.29263908743175</v>
      </c>
      <c r="K38" s="230">
        <v>0</v>
      </c>
      <c r="L38" s="230">
        <v>0</v>
      </c>
      <c r="M38" s="230">
        <v>3.4238523915713621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3.228177901286267</v>
      </c>
      <c r="C39" s="295">
        <v>6.7508658838531383</v>
      </c>
      <c r="D39" s="295">
        <v>4.673748860260341</v>
      </c>
      <c r="E39" s="295">
        <v>6.5624181717154766</v>
      </c>
      <c r="F39" s="295">
        <v>6.3527334181935391</v>
      </c>
      <c r="G39" s="295">
        <v>6.5608061597508653</v>
      </c>
      <c r="H39" s="295">
        <v>6.7277146276874342</v>
      </c>
      <c r="I39" s="295">
        <v>9.159957005286417</v>
      </c>
      <c r="J39" s="295">
        <v>10.71403993913327</v>
      </c>
      <c r="K39" s="295">
        <v>9.8850330979873693</v>
      </c>
      <c r="L39" s="295">
        <v>16.813324976305651</v>
      </c>
      <c r="M39" s="295">
        <v>23.120692796477439</v>
      </c>
      <c r="N39" s="295">
        <v>18.40403415584565</v>
      </c>
      <c r="O39" s="295">
        <v>71.03068955112316</v>
      </c>
      <c r="P39" s="295">
        <v>62.981072084605529</v>
      </c>
      <c r="Q39" s="295">
        <v>66.959397108684158</v>
      </c>
      <c r="R39" s="295">
        <v>61.989961932565677</v>
      </c>
      <c r="S39" s="295">
        <v>48.28411311717786</v>
      </c>
      <c r="T39" s="295">
        <v>51.935710364427663</v>
      </c>
      <c r="U39" s="295">
        <v>68.263437868515183</v>
      </c>
      <c r="V39" s="295">
        <v>74.307219246793053</v>
      </c>
      <c r="W39" s="295">
        <v>63.588275069171239</v>
      </c>
      <c r="X39" s="295">
        <v>60.272044888767127</v>
      </c>
      <c r="Y39" s="295">
        <v>50.852717368987967</v>
      </c>
      <c r="DA39" s="122" t="s">
        <v>1015</v>
      </c>
    </row>
    <row r="40" spans="1:105" ht="12" customHeight="1" x14ac:dyDescent="0.25">
      <c r="A40" s="59" t="s">
        <v>159</v>
      </c>
      <c r="B40" s="295">
        <v>0.8745432270124921</v>
      </c>
      <c r="C40" s="295">
        <v>1.2180907091326301</v>
      </c>
      <c r="D40" s="295">
        <v>1.410533510923498</v>
      </c>
      <c r="E40" s="295">
        <v>1.772269811610534</v>
      </c>
      <c r="F40" s="295">
        <v>1.4250366277925179</v>
      </c>
      <c r="G40" s="295">
        <v>1.760857137598614</v>
      </c>
      <c r="H40" s="295">
        <v>1.5255850391774</v>
      </c>
      <c r="I40" s="295">
        <v>2.457320423556538</v>
      </c>
      <c r="J40" s="295">
        <v>2.869721434929442</v>
      </c>
      <c r="K40" s="295">
        <v>2.4699393560182892</v>
      </c>
      <c r="L40" s="295">
        <v>3.230255018369713</v>
      </c>
      <c r="M40" s="295">
        <v>2.01400769650499</v>
      </c>
      <c r="N40" s="295">
        <v>1.9982334274366691</v>
      </c>
      <c r="O40" s="295">
        <v>1.691033615492189</v>
      </c>
      <c r="P40" s="295">
        <v>1.4949480939310591</v>
      </c>
      <c r="Q40" s="295">
        <v>1.599068239306136</v>
      </c>
      <c r="R40" s="295">
        <v>1.895839076183627</v>
      </c>
      <c r="S40" s="295">
        <v>1.872259621953281</v>
      </c>
      <c r="T40" s="295">
        <v>1.682487521264721</v>
      </c>
      <c r="U40" s="295">
        <v>2.0744459218929978</v>
      </c>
      <c r="V40" s="295">
        <v>0.93023854136735273</v>
      </c>
      <c r="W40" s="295">
        <v>0.76001785434091673</v>
      </c>
      <c r="X40" s="295">
        <v>1.500690502995867</v>
      </c>
      <c r="Y40" s="295">
        <v>0.70290304747657784</v>
      </c>
      <c r="DA40" s="122" t="s">
        <v>1016</v>
      </c>
    </row>
    <row r="41" spans="1:105" ht="12" customHeight="1" x14ac:dyDescent="0.25">
      <c r="A41" s="59" t="s">
        <v>32</v>
      </c>
      <c r="B41" s="295">
        <v>17.230968358731499</v>
      </c>
      <c r="C41" s="295">
        <v>17.11605299441467</v>
      </c>
      <c r="D41" s="295">
        <v>15.245331756301781</v>
      </c>
      <c r="E41" s="295">
        <v>16.638265243462719</v>
      </c>
      <c r="F41" s="295">
        <v>17.23693170099035</v>
      </c>
      <c r="G41" s="295">
        <v>16.050531316500699</v>
      </c>
      <c r="H41" s="295">
        <v>10.773066705028439</v>
      </c>
      <c r="I41" s="295">
        <v>16.704991895746161</v>
      </c>
      <c r="J41" s="295">
        <v>15.66354427597037</v>
      </c>
      <c r="K41" s="295">
        <v>12.16462443202583</v>
      </c>
      <c r="L41" s="295">
        <v>18.621585717830381</v>
      </c>
      <c r="M41" s="295">
        <v>15.995583817282579</v>
      </c>
      <c r="N41" s="295">
        <v>14.85033901276589</v>
      </c>
      <c r="O41" s="295">
        <v>13.392636264745921</v>
      </c>
      <c r="P41" s="295">
        <v>13.638877705388451</v>
      </c>
      <c r="Q41" s="295">
        <v>14.985521262367291</v>
      </c>
      <c r="R41" s="295">
        <v>10.071809392675309</v>
      </c>
      <c r="S41" s="295">
        <v>9.6088930913763075</v>
      </c>
      <c r="T41" s="295">
        <v>7.9972058260352776</v>
      </c>
      <c r="U41" s="295">
        <v>9.8589634892041875</v>
      </c>
      <c r="V41" s="295">
        <v>10.576448035398929</v>
      </c>
      <c r="W41" s="295">
        <v>8.9975964037844509</v>
      </c>
      <c r="X41" s="295">
        <v>7.0368946870480311</v>
      </c>
      <c r="Y41" s="295">
        <v>6.9332005629648599</v>
      </c>
      <c r="DA41" s="122" t="s">
        <v>1017</v>
      </c>
    </row>
    <row r="42" spans="1:105" ht="12" customHeight="1" x14ac:dyDescent="0.25">
      <c r="A42" s="59" t="s">
        <v>35</v>
      </c>
      <c r="B42" s="295">
        <v>8.1984028521515384</v>
      </c>
      <c r="C42" s="295">
        <v>4.4440158908316434</v>
      </c>
      <c r="D42" s="295">
        <v>4.4180894529868038</v>
      </c>
      <c r="E42" s="295">
        <v>4.7549683856705593</v>
      </c>
      <c r="F42" s="295">
        <v>4.9055154266572103</v>
      </c>
      <c r="G42" s="295">
        <v>5.3445487546440509</v>
      </c>
      <c r="H42" s="295">
        <v>7.168047694338286</v>
      </c>
      <c r="I42" s="295">
        <v>15.77601407662398</v>
      </c>
      <c r="J42" s="295">
        <v>16.680275695194901</v>
      </c>
      <c r="K42" s="295">
        <v>9.7687913217605438</v>
      </c>
      <c r="L42" s="295">
        <v>11.88103190232413</v>
      </c>
      <c r="M42" s="295">
        <v>13.73495180819832</v>
      </c>
      <c r="N42" s="295">
        <v>11.520311600547339</v>
      </c>
      <c r="O42" s="295">
        <v>6.1614799944888778</v>
      </c>
      <c r="P42" s="295">
        <v>5.7725018604926106</v>
      </c>
      <c r="Q42" s="295">
        <v>6.9580769776670337</v>
      </c>
      <c r="R42" s="295">
        <v>11.268478636989849</v>
      </c>
      <c r="S42" s="295">
        <v>22.144684233827519</v>
      </c>
      <c r="T42" s="295">
        <v>23.364985540137091</v>
      </c>
      <c r="U42" s="295">
        <v>25.1989136199726</v>
      </c>
      <c r="V42" s="295">
        <v>27.342235723076229</v>
      </c>
      <c r="W42" s="295">
        <v>21.104612314133629</v>
      </c>
      <c r="X42" s="295">
        <v>19.28392435033626</v>
      </c>
      <c r="Y42" s="295">
        <v>25.712710917803498</v>
      </c>
      <c r="DA42" s="122" t="s">
        <v>1018</v>
      </c>
    </row>
    <row r="43" spans="1:105" ht="12" customHeight="1" x14ac:dyDescent="0.25">
      <c r="A43" s="60" t="s">
        <v>1019</v>
      </c>
      <c r="B43" s="262">
        <v>20.221734640251899</v>
      </c>
      <c r="C43" s="262">
        <v>21.328853987674801</v>
      </c>
      <c r="D43" s="262">
        <v>22.928337046246071</v>
      </c>
      <c r="E43" s="262">
        <v>20.391946563905641</v>
      </c>
      <c r="F43" s="262">
        <v>21.321777315853939</v>
      </c>
      <c r="G43" s="262">
        <v>19.555985403695409</v>
      </c>
      <c r="H43" s="262">
        <v>34.198189994132953</v>
      </c>
      <c r="I43" s="262">
        <v>28.01505437487597</v>
      </c>
      <c r="J43" s="262">
        <v>29.337881821086359</v>
      </c>
      <c r="K43" s="262">
        <v>33.437945777734413</v>
      </c>
      <c r="L43" s="262">
        <v>35.519189909152118</v>
      </c>
      <c r="M43" s="262">
        <v>31.094965440576861</v>
      </c>
      <c r="N43" s="262">
        <v>33.119129381355883</v>
      </c>
      <c r="O43" s="262">
        <v>17.873260732802041</v>
      </c>
      <c r="P43" s="262">
        <v>16.600312943296089</v>
      </c>
      <c r="Q43" s="262">
        <v>17.810514406949149</v>
      </c>
      <c r="R43" s="262">
        <v>19.199078171662709</v>
      </c>
      <c r="S43" s="262">
        <v>16.47030231413358</v>
      </c>
      <c r="T43" s="262">
        <v>14.60688941879283</v>
      </c>
      <c r="U43" s="262">
        <v>17.614664949898209</v>
      </c>
      <c r="V43" s="262">
        <v>19.527283582017269</v>
      </c>
      <c r="W43" s="262">
        <v>18.146758434564209</v>
      </c>
      <c r="X43" s="262">
        <v>16.075843072342799</v>
      </c>
      <c r="Y43" s="262">
        <v>14.951431705650579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14.167383220513578</v>
      </c>
      <c r="C44" s="261">
        <f t="shared" si="1"/>
        <v>15.30953096687152</v>
      </c>
      <c r="D44" s="261">
        <f t="shared" si="1"/>
        <v>14.879705595969066</v>
      </c>
      <c r="E44" s="261">
        <f t="shared" si="1"/>
        <v>15.739117609715505</v>
      </c>
      <c r="F44" s="261">
        <f t="shared" si="1"/>
        <v>15.523176310202166</v>
      </c>
      <c r="G44" s="261">
        <f t="shared" si="1"/>
        <v>15.523243813238251</v>
      </c>
      <c r="H44" s="261">
        <f t="shared" si="1"/>
        <v>14.603029738689612</v>
      </c>
      <c r="I44" s="261">
        <f t="shared" si="1"/>
        <v>17.929777534947728</v>
      </c>
      <c r="J44" s="261">
        <f t="shared" si="1"/>
        <v>19.817287124939632</v>
      </c>
      <c r="K44" s="261">
        <f t="shared" si="1"/>
        <v>16.886885833397685</v>
      </c>
      <c r="L44" s="261">
        <f t="shared" si="1"/>
        <v>20.558097108348921</v>
      </c>
      <c r="M44" s="261">
        <f t="shared" si="1"/>
        <v>20.654556641003431</v>
      </c>
      <c r="N44" s="261">
        <f t="shared" si="1"/>
        <v>19.205377413322292</v>
      </c>
      <c r="O44" s="261">
        <f t="shared" si="1"/>
        <v>21.243956705384406</v>
      </c>
      <c r="P44" s="261">
        <f t="shared" si="1"/>
        <v>19.125705335001264</v>
      </c>
      <c r="Q44" s="261">
        <f t="shared" si="1"/>
        <v>20.611576484022144</v>
      </c>
      <c r="R44" s="261">
        <f t="shared" si="1"/>
        <v>20.231976833910988</v>
      </c>
      <c r="S44" s="261">
        <f t="shared" si="1"/>
        <v>18.814714350537319</v>
      </c>
      <c r="T44" s="261">
        <f t="shared" si="1"/>
        <v>18.573372380551966</v>
      </c>
      <c r="U44" s="261">
        <f t="shared" si="1"/>
        <v>22.850411442047175</v>
      </c>
      <c r="V44" s="261">
        <f t="shared" si="1"/>
        <v>24.775554749765881</v>
      </c>
      <c r="W44" s="261">
        <f t="shared" si="1"/>
        <v>21.237004134814779</v>
      </c>
      <c r="X44" s="261">
        <f t="shared" si="1"/>
        <v>19.482547457073107</v>
      </c>
      <c r="Y44" s="261">
        <f t="shared" si="1"/>
        <v>18.466976593714136</v>
      </c>
      <c r="DA44" s="70"/>
    </row>
    <row r="45" spans="1:105" ht="12" customHeight="1" x14ac:dyDescent="0.25">
      <c r="A45" s="60" t="s">
        <v>1022</v>
      </c>
      <c r="B45" s="262">
        <v>0.41944553799953999</v>
      </c>
      <c r="C45" s="262">
        <v>0.23814577895756051</v>
      </c>
      <c r="D45" s="262">
        <v>0.21817424674873259</v>
      </c>
      <c r="E45" s="262">
        <v>0.27090536678180649</v>
      </c>
      <c r="F45" s="262">
        <v>0.26483856425854813</v>
      </c>
      <c r="G45" s="262">
        <v>0.30918979193015139</v>
      </c>
      <c r="H45" s="262">
        <v>0.23427073540547341</v>
      </c>
      <c r="I45" s="262">
        <v>0.62349157426180801</v>
      </c>
      <c r="J45" s="262">
        <v>0.66340941187968683</v>
      </c>
      <c r="K45" s="262">
        <v>0.28416553508968773</v>
      </c>
      <c r="L45" s="262">
        <v>0.40754603676335838</v>
      </c>
      <c r="M45" s="262">
        <v>0.5407141460477829</v>
      </c>
      <c r="N45" s="262">
        <v>0.39196489828310249</v>
      </c>
      <c r="O45" s="262">
        <v>0.46169689346222198</v>
      </c>
      <c r="P45" s="262">
        <v>0.43653338353839061</v>
      </c>
      <c r="Q45" s="262">
        <v>0.52621316756577929</v>
      </c>
      <c r="R45" s="262">
        <v>0.76764662443570242</v>
      </c>
      <c r="S45" s="262">
        <v>1.510255823079633</v>
      </c>
      <c r="T45" s="262">
        <v>1.7323558326222079</v>
      </c>
      <c r="U45" s="262">
        <v>1.9469203448796151</v>
      </c>
      <c r="V45" s="262">
        <v>2.0798216638280969</v>
      </c>
      <c r="W45" s="262">
        <v>1.5370735136443461</v>
      </c>
      <c r="X45" s="262">
        <v>1.4466127488961209</v>
      </c>
      <c r="Y45" s="262">
        <v>1.8860539569805539</v>
      </c>
      <c r="DA45" s="72" t="s">
        <v>1023</v>
      </c>
    </row>
    <row r="46" spans="1:105" ht="12" customHeight="1" x14ac:dyDescent="0.25">
      <c r="A46" s="60" t="s">
        <v>1024</v>
      </c>
      <c r="B46" s="262">
        <v>3.4021221396263779</v>
      </c>
      <c r="C46" s="262">
        <v>3.641685853026249</v>
      </c>
      <c r="D46" s="262">
        <v>3.339051989088782</v>
      </c>
      <c r="E46" s="262">
        <v>3.8502848137257479</v>
      </c>
      <c r="F46" s="262">
        <v>3.747154107450438</v>
      </c>
      <c r="G46" s="262">
        <v>3.900636676759309</v>
      </c>
      <c r="H46" s="262">
        <v>3.1918870555853891</v>
      </c>
      <c r="I46" s="262">
        <v>6.2343191949466288</v>
      </c>
      <c r="J46" s="262">
        <v>7.4855892024993071</v>
      </c>
      <c r="K46" s="262">
        <v>6.8759163967200863</v>
      </c>
      <c r="L46" s="262">
        <v>7.9666724358516428</v>
      </c>
      <c r="M46" s="262">
        <v>7.8724543056276266</v>
      </c>
      <c r="N46" s="262">
        <v>7.54502270987863</v>
      </c>
      <c r="O46" s="262">
        <v>7.389326679369554</v>
      </c>
      <c r="P46" s="262">
        <v>6.1355323822332224</v>
      </c>
      <c r="Q46" s="262">
        <v>6.6159417619983341</v>
      </c>
      <c r="R46" s="262">
        <v>6.385273110875624</v>
      </c>
      <c r="S46" s="262">
        <v>6.0717989351367052</v>
      </c>
      <c r="T46" s="262">
        <v>6.0109948311840657</v>
      </c>
      <c r="U46" s="262">
        <v>7.2940355165059199</v>
      </c>
      <c r="V46" s="262">
        <v>7.842058411734925</v>
      </c>
      <c r="W46" s="262">
        <v>6.4834349409389329</v>
      </c>
      <c r="X46" s="262">
        <v>5.976397906841747</v>
      </c>
      <c r="Y46" s="262">
        <v>5.6138927420204432</v>
      </c>
      <c r="DA46" s="72" t="s">
        <v>1025</v>
      </c>
    </row>
    <row r="47" spans="1:105" ht="12" customHeight="1" x14ac:dyDescent="0.25">
      <c r="A47" s="64" t="s">
        <v>28</v>
      </c>
      <c r="B47" s="229">
        <v>0.41129072345173318</v>
      </c>
      <c r="C47" s="229">
        <v>0.51276728982523867</v>
      </c>
      <c r="D47" s="229">
        <v>0.53479724718696986</v>
      </c>
      <c r="E47" s="229">
        <v>0.58507819044732201</v>
      </c>
      <c r="F47" s="229">
        <v>0.5195095470065928</v>
      </c>
      <c r="G47" s="229">
        <v>0.56124852394120184</v>
      </c>
      <c r="H47" s="229">
        <v>0.1536145608867594</v>
      </c>
      <c r="I47" s="229">
        <v>5.912556759923631E-2</v>
      </c>
      <c r="J47" s="229">
        <v>5.9965389470203377E-2</v>
      </c>
      <c r="K47" s="229">
        <v>0</v>
      </c>
      <c r="L47" s="229">
        <v>0</v>
      </c>
      <c r="M47" s="229">
        <v>1.7334733121892761E-2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2.0915331122522112</v>
      </c>
      <c r="C48" s="229">
        <v>2.268603128418369</v>
      </c>
      <c r="D48" s="229">
        <v>1.904181310507981</v>
      </c>
      <c r="E48" s="229">
        <v>2.339838696181233</v>
      </c>
      <c r="F48" s="229">
        <v>2.2895427732297748</v>
      </c>
      <c r="G48" s="229">
        <v>2.3327820519004709</v>
      </c>
      <c r="H48" s="229">
        <v>2.1479276748206968</v>
      </c>
      <c r="I48" s="229">
        <v>2.136069768969262</v>
      </c>
      <c r="J48" s="229">
        <v>2.8475863451651189</v>
      </c>
      <c r="K48" s="229">
        <v>2.7434085844434968</v>
      </c>
      <c r="L48" s="229">
        <v>3.272952939376887</v>
      </c>
      <c r="M48" s="229">
        <v>2.996983635097509</v>
      </c>
      <c r="N48" s="229">
        <v>2.4947426746855181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6.9581974834893021E-2</v>
      </c>
      <c r="C49" s="229">
        <v>0.14877422699786411</v>
      </c>
      <c r="D49" s="229">
        <v>0.1125630423454263</v>
      </c>
      <c r="E49" s="229">
        <v>0.14170989948829271</v>
      </c>
      <c r="F49" s="229">
        <v>0.13624237450908669</v>
      </c>
      <c r="G49" s="229">
        <v>0.13452264213147511</v>
      </c>
      <c r="H49" s="229">
        <v>0.13109254961255831</v>
      </c>
      <c r="I49" s="229">
        <v>6.1976313332842647E-2</v>
      </c>
      <c r="J49" s="229">
        <v>5.689295237146872E-2</v>
      </c>
      <c r="K49" s="229">
        <v>3.248761871589808E-2</v>
      </c>
      <c r="L49" s="229">
        <v>7.2547595933851433E-2</v>
      </c>
      <c r="M49" s="229">
        <v>0.1170585041010672</v>
      </c>
      <c r="N49" s="229">
        <v>7.5851222073766614E-2</v>
      </c>
      <c r="O49" s="229">
        <v>0.75317541002503918</v>
      </c>
      <c r="P49" s="229">
        <v>0.84239137153567656</v>
      </c>
      <c r="Q49" s="229">
        <v>0.8970611845771489</v>
      </c>
      <c r="R49" s="229">
        <v>0.82008869163889231</v>
      </c>
      <c r="S49" s="229">
        <v>0.63596921460478428</v>
      </c>
      <c r="T49" s="229">
        <v>0.73343858431511599</v>
      </c>
      <c r="U49" s="229">
        <v>1.0140641912940791</v>
      </c>
      <c r="V49" s="229">
        <v>1.1130682397010569</v>
      </c>
      <c r="W49" s="229">
        <v>1.005576689635552</v>
      </c>
      <c r="X49" s="229">
        <v>0.96756099487472447</v>
      </c>
      <c r="Y49" s="229">
        <v>0.85012831078333428</v>
      </c>
      <c r="DA49" s="73" t="s">
        <v>1028</v>
      </c>
    </row>
    <row r="50" spans="1:105" ht="12" customHeight="1" x14ac:dyDescent="0.25">
      <c r="A50" s="64" t="s">
        <v>159</v>
      </c>
      <c r="B50" s="229">
        <v>1.8850400032093251E-2</v>
      </c>
      <c r="C50" s="229">
        <v>2.684403849555566E-2</v>
      </c>
      <c r="D50" s="229">
        <v>3.3971432369791568E-2</v>
      </c>
      <c r="E50" s="229">
        <v>3.8270675579915377E-2</v>
      </c>
      <c r="F50" s="229">
        <v>3.0561706458018308E-2</v>
      </c>
      <c r="G50" s="229">
        <v>3.6104580564963178E-2</v>
      </c>
      <c r="H50" s="229">
        <v>2.972671159586401E-2</v>
      </c>
      <c r="I50" s="229">
        <v>1.6626241852624461E-2</v>
      </c>
      <c r="J50" s="229">
        <v>1.5238595883938021E-2</v>
      </c>
      <c r="K50" s="229">
        <v>8.1175699923605391E-3</v>
      </c>
      <c r="L50" s="229">
        <v>1.3938185110097969E-2</v>
      </c>
      <c r="M50" s="229">
        <v>1.0196784770948949E-2</v>
      </c>
      <c r="N50" s="229">
        <v>8.2356099850847166E-3</v>
      </c>
      <c r="O50" s="229">
        <v>1.7930910494649909E-2</v>
      </c>
      <c r="P50" s="229">
        <v>1.999539438657871E-2</v>
      </c>
      <c r="Q50" s="229">
        <v>2.142286386843258E-2</v>
      </c>
      <c r="R50" s="229">
        <v>2.5080773387740129E-2</v>
      </c>
      <c r="S50" s="229">
        <v>2.4660274455497209E-2</v>
      </c>
      <c r="T50" s="229">
        <v>2.3760169198907319E-2</v>
      </c>
      <c r="U50" s="229">
        <v>3.0816223030249199E-2</v>
      </c>
      <c r="V50" s="229">
        <v>1.3934298527616139E-2</v>
      </c>
      <c r="W50" s="229">
        <v>1.201882323747101E-2</v>
      </c>
      <c r="X50" s="229">
        <v>2.409092969646931E-2</v>
      </c>
      <c r="Y50" s="229">
        <v>1.175075416442024E-2</v>
      </c>
      <c r="DA50" s="73" t="s">
        <v>1029</v>
      </c>
    </row>
    <row r="51" spans="1:105" ht="12" customHeight="1" x14ac:dyDescent="0.25">
      <c r="A51" s="64" t="s">
        <v>32</v>
      </c>
      <c r="B51" s="229">
        <v>0.37140605114741881</v>
      </c>
      <c r="C51" s="229">
        <v>0.37720013955381881</v>
      </c>
      <c r="D51" s="229">
        <v>0.36717011875539229</v>
      </c>
      <c r="E51" s="229">
        <v>0.3592893402424403</v>
      </c>
      <c r="F51" s="229">
        <v>0.3696677240490388</v>
      </c>
      <c r="G51" s="229">
        <v>0.32909978251691652</v>
      </c>
      <c r="H51" s="229">
        <v>0.20991805682367209</v>
      </c>
      <c r="I51" s="229">
        <v>0.1130260558380196</v>
      </c>
      <c r="J51" s="229">
        <v>8.3175467286270455E-2</v>
      </c>
      <c r="K51" s="229">
        <v>3.9979601125485119E-2</v>
      </c>
      <c r="L51" s="229">
        <v>8.0350036545928843E-2</v>
      </c>
      <c r="M51" s="229">
        <v>8.0984559172016246E-2</v>
      </c>
      <c r="N51" s="229">
        <v>6.1204861542285473E-2</v>
      </c>
      <c r="O51" s="229">
        <v>0.14200910020388099</v>
      </c>
      <c r="P51" s="229">
        <v>0.1824242191529454</v>
      </c>
      <c r="Q51" s="229">
        <v>0.20076240282309529</v>
      </c>
      <c r="R51" s="229">
        <v>0.13324378221526589</v>
      </c>
      <c r="S51" s="229">
        <v>0.1265625440341753</v>
      </c>
      <c r="T51" s="229">
        <v>0.1129369229450522</v>
      </c>
      <c r="U51" s="229">
        <v>0.1464564655670359</v>
      </c>
      <c r="V51" s="229">
        <v>0.15842751910756309</v>
      </c>
      <c r="W51" s="229">
        <v>0.1422868161866658</v>
      </c>
      <c r="X51" s="229">
        <v>0.1129648883955118</v>
      </c>
      <c r="Y51" s="229">
        <v>0.11590550884719961</v>
      </c>
      <c r="DA51" s="73" t="s">
        <v>1030</v>
      </c>
    </row>
    <row r="52" spans="1:105" ht="12" customHeight="1" x14ac:dyDescent="0.25">
      <c r="A52" s="64" t="s">
        <v>33</v>
      </c>
      <c r="B52" s="229">
        <v>0.10183576337455361</v>
      </c>
      <c r="C52" s="229">
        <v>0.1077729108653495</v>
      </c>
      <c r="D52" s="229">
        <v>0.1155111004432514</v>
      </c>
      <c r="E52" s="229">
        <v>0.12732205462324081</v>
      </c>
      <c r="F52" s="229">
        <v>0.1114122040690585</v>
      </c>
      <c r="G52" s="229">
        <v>0.1574661398499729</v>
      </c>
      <c r="H52" s="229">
        <v>0.19185473430979219</v>
      </c>
      <c r="I52" s="229">
        <v>0.18083734649978259</v>
      </c>
      <c r="J52" s="229">
        <v>0.21392467526311659</v>
      </c>
      <c r="K52" s="229">
        <v>0.20478022621613809</v>
      </c>
      <c r="L52" s="229">
        <v>0.1670768882456117</v>
      </c>
      <c r="M52" s="229">
        <v>0.18582726275658479</v>
      </c>
      <c r="N52" s="229">
        <v>0.17119389333188431</v>
      </c>
      <c r="O52" s="229">
        <v>1.1928366124833381</v>
      </c>
      <c r="P52" s="229">
        <v>1.0889457254740289</v>
      </c>
      <c r="Q52" s="229">
        <v>1.1849246299221889</v>
      </c>
      <c r="R52" s="229">
        <v>1.2474975424900829</v>
      </c>
      <c r="S52" s="229">
        <v>0.99579463570767646</v>
      </c>
      <c r="T52" s="229">
        <v>1.014726495835286</v>
      </c>
      <c r="U52" s="229">
        <v>1.163740123329382</v>
      </c>
      <c r="V52" s="229">
        <v>1.214938344004143</v>
      </c>
      <c r="W52" s="229">
        <v>0.85904440186537423</v>
      </c>
      <c r="X52" s="229">
        <v>0.95016262776937144</v>
      </c>
      <c r="Y52" s="229">
        <v>0.64261554084470951</v>
      </c>
      <c r="DA52" s="73" t="s">
        <v>1031</v>
      </c>
    </row>
    <row r="53" spans="1:105" ht="12" customHeight="1" x14ac:dyDescent="0.25">
      <c r="A53" s="64" t="s">
        <v>35</v>
      </c>
      <c r="B53" s="229">
        <v>0.17671301842362019</v>
      </c>
      <c r="C53" s="229">
        <v>9.7936329990804025E-2</v>
      </c>
      <c r="D53" s="229">
        <v>0.10640571520882559</v>
      </c>
      <c r="E53" s="229">
        <v>0.10267954195720511</v>
      </c>
      <c r="F53" s="229">
        <v>0.1052049607503887</v>
      </c>
      <c r="G53" s="229">
        <v>0.1095845239089496</v>
      </c>
      <c r="H53" s="229">
        <v>0.1396726377376426</v>
      </c>
      <c r="I53" s="229">
        <v>0.10674058742763851</v>
      </c>
      <c r="J53" s="229">
        <v>8.8574444006269154E-2</v>
      </c>
      <c r="K53" s="229">
        <v>3.2105584739129223E-2</v>
      </c>
      <c r="L53" s="229">
        <v>5.1265309089172262E-2</v>
      </c>
      <c r="M53" s="229">
        <v>6.9539132184347888E-2</v>
      </c>
      <c r="N53" s="229">
        <v>4.7480335353243877E-2</v>
      </c>
      <c r="O53" s="229">
        <v>6.5333382662295394E-2</v>
      </c>
      <c r="P53" s="229">
        <v>7.7209002617807221E-2</v>
      </c>
      <c r="Q53" s="229">
        <v>9.3217995464231262E-2</v>
      </c>
      <c r="R53" s="229">
        <v>0.14907497301293049</v>
      </c>
      <c r="S53" s="229">
        <v>0.29167642378933673</v>
      </c>
      <c r="T53" s="229">
        <v>0.32996144265389332</v>
      </c>
      <c r="U53" s="229">
        <v>0.37433385659166601</v>
      </c>
      <c r="V53" s="229">
        <v>0.40956685627943618</v>
      </c>
      <c r="W53" s="229">
        <v>0.33374558696241707</v>
      </c>
      <c r="X53" s="229">
        <v>0.30956927152437858</v>
      </c>
      <c r="Y53" s="229">
        <v>0.42985123763598598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0.1609110961098543</v>
      </c>
      <c r="C55" s="229">
        <v>0.10178778887924959</v>
      </c>
      <c r="D55" s="229">
        <v>0.16445202227114381</v>
      </c>
      <c r="E55" s="229">
        <v>0.15609641520609971</v>
      </c>
      <c r="F55" s="229">
        <v>0.18501281737847941</v>
      </c>
      <c r="G55" s="229">
        <v>0.2398284319453588</v>
      </c>
      <c r="H55" s="229">
        <v>0.18808012979840341</v>
      </c>
      <c r="I55" s="229">
        <v>0.19747431354552461</v>
      </c>
      <c r="J55" s="229">
        <v>0.21210769839789689</v>
      </c>
      <c r="K55" s="229">
        <v>0.19824942025503289</v>
      </c>
      <c r="L55" s="229">
        <v>0.24420216002029579</v>
      </c>
      <c r="M55" s="229">
        <v>0.22739438369259471</v>
      </c>
      <c r="N55" s="229">
        <v>0.34753029124109991</v>
      </c>
      <c r="O55" s="229">
        <v>0.29122920786525353</v>
      </c>
      <c r="P55" s="229">
        <v>0.24042349997711299</v>
      </c>
      <c r="Q55" s="229">
        <v>0.26205568161970327</v>
      </c>
      <c r="R55" s="229">
        <v>0.26056765505005502</v>
      </c>
      <c r="S55" s="229">
        <v>0.26974088068060831</v>
      </c>
      <c r="T55" s="229">
        <v>0.2395822108502825</v>
      </c>
      <c r="U55" s="229">
        <v>0.26504675615232709</v>
      </c>
      <c r="V55" s="229">
        <v>0.26894466957013308</v>
      </c>
      <c r="W55" s="229">
        <v>0.23562558687337651</v>
      </c>
      <c r="X55" s="229">
        <v>0.20757635318903361</v>
      </c>
      <c r="Y55" s="229">
        <v>0.2203528245672802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3.3624429998816989</v>
      </c>
      <c r="J56" s="229">
        <v>3.9081236346550252</v>
      </c>
      <c r="K56" s="229">
        <v>3.6167877912325448</v>
      </c>
      <c r="L56" s="229">
        <v>4.0643393215297978</v>
      </c>
      <c r="M56" s="229">
        <v>4.1671353107306652</v>
      </c>
      <c r="N56" s="229">
        <v>4.3387838216657464</v>
      </c>
      <c r="O56" s="229">
        <v>4.9268120556350956</v>
      </c>
      <c r="P56" s="229">
        <v>3.6841431690890718</v>
      </c>
      <c r="Q56" s="229">
        <v>3.9564970037235341</v>
      </c>
      <c r="R56" s="229">
        <v>3.749719693080658</v>
      </c>
      <c r="S56" s="229">
        <v>3.7273949618646278</v>
      </c>
      <c r="T56" s="229">
        <v>3.5565890053855278</v>
      </c>
      <c r="U56" s="229">
        <v>4.2995779005411796</v>
      </c>
      <c r="V56" s="229">
        <v>4.6631784845449769</v>
      </c>
      <c r="W56" s="229">
        <v>3.8951370361780771</v>
      </c>
      <c r="X56" s="229">
        <v>3.4044728413922569</v>
      </c>
      <c r="Y56" s="229">
        <v>3.343288565177513</v>
      </c>
      <c r="DA56" s="73" t="s">
        <v>1035</v>
      </c>
    </row>
    <row r="57" spans="1:105" ht="12" customHeight="1" x14ac:dyDescent="0.25">
      <c r="A57" s="60" t="s">
        <v>1036</v>
      </c>
      <c r="B57" s="262">
        <v>10.34581554288766</v>
      </c>
      <c r="C57" s="262">
        <v>11.42969933488771</v>
      </c>
      <c r="D57" s="262">
        <v>11.322479360131551</v>
      </c>
      <c r="E57" s="262">
        <v>11.617927429207951</v>
      </c>
      <c r="F57" s="262">
        <v>11.511183638493179</v>
      </c>
      <c r="G57" s="262">
        <v>11.313417344548791</v>
      </c>
      <c r="H57" s="262">
        <v>11.17687194769875</v>
      </c>
      <c r="I57" s="262">
        <v>11.07196676573929</v>
      </c>
      <c r="J57" s="262">
        <v>11.66828851056064</v>
      </c>
      <c r="K57" s="262">
        <v>9.7268039015879122</v>
      </c>
      <c r="L57" s="262">
        <v>12.183878635733921</v>
      </c>
      <c r="M57" s="262">
        <v>12.241388189328021</v>
      </c>
      <c r="N57" s="262">
        <v>11.26838980516056</v>
      </c>
      <c r="O57" s="262">
        <v>13.39293313255263</v>
      </c>
      <c r="P57" s="262">
        <v>12.553639569229651</v>
      </c>
      <c r="Q57" s="262">
        <v>13.46942155445803</v>
      </c>
      <c r="R57" s="262">
        <v>13.079057098599661</v>
      </c>
      <c r="S57" s="262">
        <v>11.23265959232098</v>
      </c>
      <c r="T57" s="262">
        <v>10.830021716745691</v>
      </c>
      <c r="U57" s="262">
        <v>13.60945558066164</v>
      </c>
      <c r="V57" s="262">
        <v>14.85367467420286</v>
      </c>
      <c r="W57" s="262">
        <v>13.2164956802315</v>
      </c>
      <c r="X57" s="262">
        <v>12.05953680133524</v>
      </c>
      <c r="Y57" s="262">
        <v>10.967029894713139</v>
      </c>
      <c r="DA57" s="72" t="s">
        <v>1037</v>
      </c>
    </row>
    <row r="58" spans="1:105" ht="12" customHeight="1" x14ac:dyDescent="0.25">
      <c r="A58" s="132" t="s">
        <v>1038</v>
      </c>
      <c r="B58" s="316">
        <v>26.187858006522561</v>
      </c>
      <c r="C58" s="316">
        <v>26.72176490475313</v>
      </c>
      <c r="D58" s="316">
        <v>28.456408762337961</v>
      </c>
      <c r="E58" s="316">
        <v>27.98004695120385</v>
      </c>
      <c r="F58" s="316">
        <v>26.796088984269421</v>
      </c>
      <c r="G58" s="316">
        <v>25.778182483833358</v>
      </c>
      <c r="H58" s="316">
        <v>25.144365482783869</v>
      </c>
      <c r="I58" s="316">
        <v>27.97834115770759</v>
      </c>
      <c r="J58" s="316">
        <v>29.869602398292091</v>
      </c>
      <c r="K58" s="316">
        <v>25.824020210244541</v>
      </c>
      <c r="L58" s="316">
        <v>31.04844402612342</v>
      </c>
      <c r="M58" s="316">
        <v>31.16497705463712</v>
      </c>
      <c r="N58" s="316">
        <v>29.127777605044709</v>
      </c>
      <c r="O58" s="316">
        <v>31.91771410353418</v>
      </c>
      <c r="P58" s="316">
        <v>28.07672881941572</v>
      </c>
      <c r="Q58" s="316">
        <v>30.267225713954041</v>
      </c>
      <c r="R58" s="316">
        <v>29.487507447030779</v>
      </c>
      <c r="S58" s="316">
        <v>27.71161133386417</v>
      </c>
      <c r="T58" s="316">
        <v>27.48291378756031</v>
      </c>
      <c r="U58" s="316">
        <v>33.692598583359903</v>
      </c>
      <c r="V58" s="316">
        <v>36.415088403253087</v>
      </c>
      <c r="W58" s="316">
        <v>30.8414147702061</v>
      </c>
      <c r="X58" s="316">
        <v>28.367539331587601</v>
      </c>
      <c r="Y58" s="316">
        <v>26.86773191488922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315.22120722530838</v>
      </c>
      <c r="C61" s="223">
        <v>294.82559303113248</v>
      </c>
      <c r="D61" s="223">
        <v>307.74930781413929</v>
      </c>
      <c r="E61" s="223">
        <v>336.56903736998009</v>
      </c>
      <c r="F61" s="223">
        <v>357.45282264887339</v>
      </c>
      <c r="G61" s="223">
        <v>350.20535147373369</v>
      </c>
      <c r="H61" s="223">
        <v>313.48626354043478</v>
      </c>
      <c r="I61" s="223">
        <v>478.52654150168212</v>
      </c>
      <c r="J61" s="223">
        <v>418.12551569632052</v>
      </c>
      <c r="K61" s="223">
        <v>402.04366240993272</v>
      </c>
      <c r="L61" s="223">
        <v>346.9181487519129</v>
      </c>
      <c r="M61" s="223">
        <v>386.50271361246928</v>
      </c>
      <c r="N61" s="223">
        <v>390.82784333230001</v>
      </c>
      <c r="O61" s="223">
        <v>375.83530424812591</v>
      </c>
      <c r="P61" s="223">
        <v>384.23928431667241</v>
      </c>
      <c r="Q61" s="223">
        <v>349.82755985857892</v>
      </c>
      <c r="R61" s="223">
        <v>401.19310127427468</v>
      </c>
      <c r="S61" s="223">
        <v>383.20174676298637</v>
      </c>
      <c r="T61" s="223">
        <v>463.66268536461291</v>
      </c>
      <c r="U61" s="223">
        <v>302.81362496974521</v>
      </c>
      <c r="V61" s="223">
        <v>209.59598678344619</v>
      </c>
      <c r="W61" s="223">
        <v>338.54429464067658</v>
      </c>
      <c r="X61" s="223">
        <v>322.03154832567827</v>
      </c>
      <c r="Y61" s="223">
        <v>353.76201652522701</v>
      </c>
      <c r="DA61" s="89" t="s">
        <v>1040</v>
      </c>
    </row>
    <row r="62" spans="1:105" ht="12" customHeight="1" x14ac:dyDescent="0.25">
      <c r="A62" s="55" t="s">
        <v>91</v>
      </c>
      <c r="B62" s="259">
        <v>3.6896809997209559</v>
      </c>
      <c r="C62" s="259">
        <v>3.452135242224684</v>
      </c>
      <c r="D62" s="259">
        <v>3.7245788452922821</v>
      </c>
      <c r="E62" s="259">
        <v>3.8736849402878502</v>
      </c>
      <c r="F62" s="259">
        <v>4.1515994270120506</v>
      </c>
      <c r="G62" s="259">
        <v>3.9692510652507011</v>
      </c>
      <c r="H62" s="259">
        <v>3.8698237997452112</v>
      </c>
      <c r="I62" s="259">
        <v>4.4352675332931257</v>
      </c>
      <c r="J62" s="259">
        <v>3.619576066312705</v>
      </c>
      <c r="K62" s="259">
        <v>3.268175651980247</v>
      </c>
      <c r="L62" s="259">
        <v>2.9422265006443862</v>
      </c>
      <c r="M62" s="259">
        <v>3.3156371430753091</v>
      </c>
      <c r="N62" s="259">
        <v>3.2751826356762148</v>
      </c>
      <c r="O62" s="259">
        <v>3.3754794018400118</v>
      </c>
      <c r="P62" s="259">
        <v>3.6694845806932772</v>
      </c>
      <c r="Q62" s="259">
        <v>3.340111369061098</v>
      </c>
      <c r="R62" s="259">
        <v>3.8991996647059159</v>
      </c>
      <c r="S62" s="259">
        <v>3.666117197200085</v>
      </c>
      <c r="T62" s="259">
        <v>4.3980388080462189</v>
      </c>
      <c r="U62" s="259">
        <v>2.8995213362162091</v>
      </c>
      <c r="V62" s="259">
        <v>2.0228935923987472</v>
      </c>
      <c r="W62" s="259">
        <v>3.3639385727783822</v>
      </c>
      <c r="X62" s="259">
        <v>3.1817338903222838</v>
      </c>
      <c r="Y62" s="259">
        <v>3.5229945866207788</v>
      </c>
      <c r="DA62" s="67" t="s">
        <v>1041</v>
      </c>
    </row>
    <row r="63" spans="1:105" ht="12" customHeight="1" x14ac:dyDescent="0.25">
      <c r="A63" s="173" t="s">
        <v>92</v>
      </c>
      <c r="B63" s="224">
        <v>29.28156945628912</v>
      </c>
      <c r="C63" s="224">
        <v>27.396389518592621</v>
      </c>
      <c r="D63" s="224">
        <v>29.558521227742791</v>
      </c>
      <c r="E63" s="224">
        <v>30.741837746785741</v>
      </c>
      <c r="F63" s="224">
        <v>32.947386775696117</v>
      </c>
      <c r="G63" s="224">
        <v>31.5002572757314</v>
      </c>
      <c r="H63" s="224">
        <v>30.711195462266222</v>
      </c>
      <c r="I63" s="224">
        <v>35.198596936474672</v>
      </c>
      <c r="J63" s="224">
        <v>28.725211744883321</v>
      </c>
      <c r="K63" s="224">
        <v>25.936473195392772</v>
      </c>
      <c r="L63" s="224">
        <v>23.349717669703342</v>
      </c>
      <c r="M63" s="224">
        <v>26.313130946592459</v>
      </c>
      <c r="N63" s="224">
        <v>25.99208111374346</v>
      </c>
      <c r="O63" s="224">
        <v>26.788043345949589</v>
      </c>
      <c r="P63" s="224">
        <v>29.12128924600211</v>
      </c>
      <c r="Q63" s="224">
        <v>26.50736013555106</v>
      </c>
      <c r="R63" s="224">
        <v>30.944324404917481</v>
      </c>
      <c r="S63" s="224">
        <v>29.094565452359959</v>
      </c>
      <c r="T63" s="224">
        <v>34.903147139007373</v>
      </c>
      <c r="U63" s="224">
        <v>23.010806463439032</v>
      </c>
      <c r="V63" s="224">
        <v>16.05382666766744</v>
      </c>
      <c r="W63" s="224">
        <v>26.69645451001043</v>
      </c>
      <c r="X63" s="224">
        <v>25.25046525917741</v>
      </c>
      <c r="Y63" s="224">
        <v>27.958734288972039</v>
      </c>
      <c r="DA63" s="177" t="s">
        <v>1042</v>
      </c>
    </row>
    <row r="64" spans="1:105" ht="12" customHeight="1" x14ac:dyDescent="0.25">
      <c r="A64" s="173" t="s">
        <v>93</v>
      </c>
      <c r="B64" s="224">
        <v>32.777263354883679</v>
      </c>
      <c r="C64" s="224">
        <v>30.667026764544449</v>
      </c>
      <c r="D64" s="224">
        <v>33.087278197602053</v>
      </c>
      <c r="E64" s="224">
        <v>34.411861472919767</v>
      </c>
      <c r="F64" s="224">
        <v>36.88071347453873</v>
      </c>
      <c r="G64" s="224">
        <v>35.260822682831957</v>
      </c>
      <c r="H64" s="224">
        <v>34.377561049542862</v>
      </c>
      <c r="I64" s="224">
        <v>39.400677727724613</v>
      </c>
      <c r="J64" s="224">
        <v>32.154486517272893</v>
      </c>
      <c r="K64" s="224">
        <v>29.032822632383841</v>
      </c>
      <c r="L64" s="224">
        <v>26.137254919499089</v>
      </c>
      <c r="M64" s="224">
        <v>29.454446559481049</v>
      </c>
      <c r="N64" s="224">
        <v>29.095069138231779</v>
      </c>
      <c r="O64" s="224">
        <v>29.986054976422839</v>
      </c>
      <c r="P64" s="224">
        <v>32.597848563917779</v>
      </c>
      <c r="Q64" s="224">
        <v>29.67186322791494</v>
      </c>
      <c r="R64" s="224">
        <v>34.638521404155441</v>
      </c>
      <c r="S64" s="224">
        <v>32.567934428906753</v>
      </c>
      <c r="T64" s="224">
        <v>39.069956526656867</v>
      </c>
      <c r="U64" s="224">
        <v>25.75788379739345</v>
      </c>
      <c r="V64" s="224">
        <v>17.97036546573403</v>
      </c>
      <c r="W64" s="224">
        <v>29.883532077149049</v>
      </c>
      <c r="X64" s="224">
        <v>28.264917659857129</v>
      </c>
      <c r="Y64" s="224">
        <v>31.296505408525</v>
      </c>
      <c r="DA64" s="177" t="s">
        <v>1043</v>
      </c>
    </row>
    <row r="65" spans="1:105" ht="12" customHeight="1" x14ac:dyDescent="0.25">
      <c r="A65" s="173" t="s">
        <v>94</v>
      </c>
      <c r="B65" s="224">
        <v>52.768610591671553</v>
      </c>
      <c r="C65" s="224">
        <v>49.371308880230259</v>
      </c>
      <c r="D65" s="224">
        <v>53.267708162323558</v>
      </c>
      <c r="E65" s="224">
        <v>55.400174753408471</v>
      </c>
      <c r="F65" s="224">
        <v>59.374816823777941</v>
      </c>
      <c r="G65" s="224">
        <v>56.766930208500987</v>
      </c>
      <c r="H65" s="224">
        <v>55.344953984526448</v>
      </c>
      <c r="I65" s="224">
        <v>63.431745278773121</v>
      </c>
      <c r="J65" s="224">
        <v>51.765992768652488</v>
      </c>
      <c r="K65" s="224">
        <v>46.740379002296002</v>
      </c>
      <c r="L65" s="224">
        <v>42.078760873024493</v>
      </c>
      <c r="M65" s="224">
        <v>47.419157721075443</v>
      </c>
      <c r="N65" s="224">
        <v>46.840590590805348</v>
      </c>
      <c r="O65" s="224">
        <v>48.275002128740908</v>
      </c>
      <c r="P65" s="224">
        <v>52.479768013926098</v>
      </c>
      <c r="Q65" s="224">
        <v>47.76918009446608</v>
      </c>
      <c r="R65" s="224">
        <v>55.765077994982128</v>
      </c>
      <c r="S65" s="224">
        <v>52.43160879683429</v>
      </c>
      <c r="T65" s="224">
        <v>62.899312229540129</v>
      </c>
      <c r="U65" s="224">
        <v>41.468005582219078</v>
      </c>
      <c r="V65" s="224">
        <v>28.930762375866639</v>
      </c>
      <c r="W65" s="224">
        <v>48.109948967043657</v>
      </c>
      <c r="X65" s="224">
        <v>45.504117206186237</v>
      </c>
      <c r="Y65" s="224">
        <v>50.38471604239453</v>
      </c>
      <c r="DA65" s="177" t="s">
        <v>1044</v>
      </c>
    </row>
    <row r="66" spans="1:105" ht="12" customHeight="1" x14ac:dyDescent="0.25">
      <c r="A66" s="56" t="s">
        <v>95</v>
      </c>
      <c r="B66" s="260">
        <v>10.122388807363921</v>
      </c>
      <c r="C66" s="260">
        <v>9.5485244451470415</v>
      </c>
      <c r="D66" s="260">
        <v>10.280538035016701</v>
      </c>
      <c r="E66" s="260">
        <v>10.70936178374995</v>
      </c>
      <c r="F66" s="260">
        <v>11.4744027735212</v>
      </c>
      <c r="G66" s="260">
        <v>10.968216200061249</v>
      </c>
      <c r="H66" s="260">
        <v>10.60414214551281</v>
      </c>
      <c r="I66" s="260">
        <v>12.177088369537509</v>
      </c>
      <c r="J66" s="260">
        <v>9.9564819424723972</v>
      </c>
      <c r="K66" s="260">
        <v>9.0062195380430126</v>
      </c>
      <c r="L66" s="260">
        <v>8.1146162284219194</v>
      </c>
      <c r="M66" s="260">
        <v>9.1527487410994617</v>
      </c>
      <c r="N66" s="260">
        <v>9.0383745647195166</v>
      </c>
      <c r="O66" s="260">
        <v>9.4278599876266096</v>
      </c>
      <c r="P66" s="260">
        <v>10.233870535017489</v>
      </c>
      <c r="Q66" s="260">
        <v>9.312309785144107</v>
      </c>
      <c r="R66" s="260">
        <v>10.82651442936473</v>
      </c>
      <c r="S66" s="260">
        <v>10.14206977879388</v>
      </c>
      <c r="T66" s="260">
        <v>12.213680185149441</v>
      </c>
      <c r="U66" s="260">
        <v>8.0523938531567261</v>
      </c>
      <c r="V66" s="260">
        <v>5.610731495338424</v>
      </c>
      <c r="W66" s="260">
        <v>9.3027011630123919</v>
      </c>
      <c r="X66" s="260">
        <v>8.8097360608581479</v>
      </c>
      <c r="Y66" s="260">
        <v>9.7220733208374135</v>
      </c>
      <c r="DA66" s="68" t="s">
        <v>1045</v>
      </c>
    </row>
    <row r="67" spans="1:105" ht="12" customHeight="1" x14ac:dyDescent="0.25">
      <c r="A67" s="37" t="s">
        <v>159</v>
      </c>
      <c r="B67" s="226">
        <v>4.1897176006960177E-2</v>
      </c>
      <c r="C67" s="226">
        <v>5.3121418455352627E-2</v>
      </c>
      <c r="D67" s="226">
        <v>6.1677174343111082E-2</v>
      </c>
      <c r="E67" s="226">
        <v>9.0188528710414217E-2</v>
      </c>
      <c r="F67" s="226">
        <v>7.447765414948547E-2</v>
      </c>
      <c r="G67" s="226">
        <v>9.5297347899437404E-2</v>
      </c>
      <c r="H67" s="226">
        <v>4.6132447528083077E-2</v>
      </c>
      <c r="I67" s="226">
        <v>0.10028359482931801</v>
      </c>
      <c r="J67" s="226">
        <v>9.1306163721824971E-2</v>
      </c>
      <c r="K67" s="226">
        <v>6.4176713244906258E-2</v>
      </c>
      <c r="L67" s="226">
        <v>7.0785995865397605E-2</v>
      </c>
      <c r="M67" s="226">
        <v>5.6424195340486531E-2</v>
      </c>
      <c r="N67" s="226">
        <v>5.2394159231463441E-2</v>
      </c>
      <c r="O67" s="226">
        <v>8.5445334982138493E-2</v>
      </c>
      <c r="P67" s="226">
        <v>8.8296035622164815E-2</v>
      </c>
      <c r="Q67" s="226">
        <v>7.9775185812442917E-2</v>
      </c>
      <c r="R67" s="226">
        <v>0.1000478621837953</v>
      </c>
      <c r="S67" s="226">
        <v>0.10061779912328279</v>
      </c>
      <c r="T67" s="226">
        <v>0.1200899997502288</v>
      </c>
      <c r="U67" s="226">
        <v>8.2117072302375721E-2</v>
      </c>
      <c r="V67" s="226">
        <v>2.3347922979246871E-2</v>
      </c>
      <c r="W67" s="226">
        <v>3.4771760069512103E-2</v>
      </c>
      <c r="X67" s="226">
        <v>7.2823980662151316E-2</v>
      </c>
      <c r="Y67" s="226">
        <v>3.8843162873525593E-2</v>
      </c>
      <c r="DA67" s="69" t="s">
        <v>1046</v>
      </c>
    </row>
    <row r="68" spans="1:105" ht="12" customHeight="1" x14ac:dyDescent="0.25">
      <c r="A68" s="37" t="s">
        <v>35</v>
      </c>
      <c r="B68" s="226">
        <v>0.39276495050558652</v>
      </c>
      <c r="C68" s="226">
        <v>0.19380529380049641</v>
      </c>
      <c r="D68" s="226">
        <v>0.19318596215195241</v>
      </c>
      <c r="E68" s="226">
        <v>0.24197421857479659</v>
      </c>
      <c r="F68" s="226">
        <v>0.25638027419512449</v>
      </c>
      <c r="G68" s="226">
        <v>0.28924624897816009</v>
      </c>
      <c r="H68" s="226">
        <v>0.2167559170062138</v>
      </c>
      <c r="I68" s="226">
        <v>0.6438213708377527</v>
      </c>
      <c r="J68" s="226">
        <v>0.53071770835070242</v>
      </c>
      <c r="K68" s="226">
        <v>0.25382360821061101</v>
      </c>
      <c r="L68" s="226">
        <v>0.26035426625202662</v>
      </c>
      <c r="M68" s="226">
        <v>0.38479674390659968</v>
      </c>
      <c r="N68" s="226">
        <v>0.30206533036005018</v>
      </c>
      <c r="O68" s="226">
        <v>0.31133013400305087</v>
      </c>
      <c r="P68" s="226">
        <v>0.34094095438645572</v>
      </c>
      <c r="Q68" s="226">
        <v>0.34712832770134222</v>
      </c>
      <c r="R68" s="226">
        <v>0.59466397325455611</v>
      </c>
      <c r="S68" s="226">
        <v>1.190085693117289</v>
      </c>
      <c r="T68" s="226">
        <v>1.667709907036919</v>
      </c>
      <c r="U68" s="226">
        <v>0.99750058067763225</v>
      </c>
      <c r="V68" s="226">
        <v>0.68625883077735972</v>
      </c>
      <c r="W68" s="226">
        <v>0.96556220561885475</v>
      </c>
      <c r="X68" s="226">
        <v>0.93579064515686117</v>
      </c>
      <c r="Y68" s="226">
        <v>1.4209114922544159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9.6877266808513713</v>
      </c>
      <c r="C71" s="226">
        <v>9.3015977328911923</v>
      </c>
      <c r="D71" s="226">
        <v>10.02567489852164</v>
      </c>
      <c r="E71" s="226">
        <v>10.37719903646474</v>
      </c>
      <c r="F71" s="226">
        <v>11.14354484517659</v>
      </c>
      <c r="G71" s="226">
        <v>10.583672603183651</v>
      </c>
      <c r="H71" s="226">
        <v>10.34125378097851</v>
      </c>
      <c r="I71" s="226">
        <v>11.432983403870439</v>
      </c>
      <c r="J71" s="226">
        <v>9.3344580703998705</v>
      </c>
      <c r="K71" s="226">
        <v>8.6882192165874947</v>
      </c>
      <c r="L71" s="226">
        <v>7.7834759663044952</v>
      </c>
      <c r="M71" s="226">
        <v>8.711527801852375</v>
      </c>
      <c r="N71" s="226">
        <v>8.6839150751280023</v>
      </c>
      <c r="O71" s="226">
        <v>9.0310845186414195</v>
      </c>
      <c r="P71" s="226">
        <v>9.8046335450088744</v>
      </c>
      <c r="Q71" s="226">
        <v>8.8854062716303215</v>
      </c>
      <c r="R71" s="226">
        <v>10.13180259392638</v>
      </c>
      <c r="S71" s="226">
        <v>8.8513662865533096</v>
      </c>
      <c r="T71" s="226">
        <v>10.425880278362291</v>
      </c>
      <c r="U71" s="226">
        <v>6.9727762001767184</v>
      </c>
      <c r="V71" s="226">
        <v>4.9011247415818184</v>
      </c>
      <c r="W71" s="226">
        <v>8.3023671973240258</v>
      </c>
      <c r="X71" s="226">
        <v>7.8011214350391347</v>
      </c>
      <c r="Y71" s="226">
        <v>8.262318665709472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111.79941311206589</v>
      </c>
      <c r="C72" s="261">
        <f t="shared" si="2"/>
        <v>104.22520910049818</v>
      </c>
      <c r="D72" s="261">
        <f t="shared" si="2"/>
        <v>104.11967174650451</v>
      </c>
      <c r="E72" s="261">
        <f t="shared" si="2"/>
        <v>121.37749788520684</v>
      </c>
      <c r="F72" s="261">
        <f t="shared" si="2"/>
        <v>127.71979870946257</v>
      </c>
      <c r="G72" s="261">
        <f t="shared" si="2"/>
        <v>128.78937454443712</v>
      </c>
      <c r="H72" s="261">
        <f t="shared" si="2"/>
        <v>103.86814050576126</v>
      </c>
      <c r="I72" s="261">
        <f t="shared" si="2"/>
        <v>226.8409491459598</v>
      </c>
      <c r="J72" s="261">
        <f t="shared" si="2"/>
        <v>211.17698226303449</v>
      </c>
      <c r="K72" s="261">
        <f t="shared" si="2"/>
        <v>216.276612931042</v>
      </c>
      <c r="L72" s="261">
        <f t="shared" si="2"/>
        <v>179.51172273690725</v>
      </c>
      <c r="M72" s="261">
        <f t="shared" si="2"/>
        <v>196.83985180759703</v>
      </c>
      <c r="N72" s="261">
        <f t="shared" si="2"/>
        <v>204.2790646339138</v>
      </c>
      <c r="O72" s="261">
        <f t="shared" si="2"/>
        <v>175.37442526804782</v>
      </c>
      <c r="P72" s="261">
        <f t="shared" si="2"/>
        <v>168.65085308043305</v>
      </c>
      <c r="Q72" s="261">
        <f t="shared" si="2"/>
        <v>153.58929391606651</v>
      </c>
      <c r="R72" s="261">
        <f t="shared" si="2"/>
        <v>174.25545247460613</v>
      </c>
      <c r="S72" s="261">
        <f t="shared" si="2"/>
        <v>168.60944686704178</v>
      </c>
      <c r="T72" s="261">
        <f t="shared" si="2"/>
        <v>203.83337009362981</v>
      </c>
      <c r="U72" s="261">
        <f t="shared" si="2"/>
        <v>131.69603970631596</v>
      </c>
      <c r="V72" s="261">
        <f t="shared" si="2"/>
        <v>90.624946194613457</v>
      </c>
      <c r="W72" s="261">
        <f t="shared" si="2"/>
        <v>142.6055690322047</v>
      </c>
      <c r="X72" s="261">
        <f t="shared" si="2"/>
        <v>136.01298569000247</v>
      </c>
      <c r="Y72" s="261">
        <f t="shared" si="2"/>
        <v>148.11995480520838</v>
      </c>
      <c r="DA72" s="70"/>
    </row>
    <row r="73" spans="1:105" ht="12" customHeight="1" x14ac:dyDescent="0.25">
      <c r="A73" s="60" t="s">
        <v>1052</v>
      </c>
      <c r="B73" s="262">
        <v>111.6429620279151</v>
      </c>
      <c r="C73" s="262">
        <v>104.0788305107713</v>
      </c>
      <c r="D73" s="262">
        <v>103.9617409122684</v>
      </c>
      <c r="E73" s="262">
        <v>121.21324460460821</v>
      </c>
      <c r="F73" s="262">
        <v>127.5437612061215</v>
      </c>
      <c r="G73" s="262">
        <v>128.62106903713931</v>
      </c>
      <c r="H73" s="262">
        <v>103.7040509465315</v>
      </c>
      <c r="I73" s="262">
        <v>226.6528834529812</v>
      </c>
      <c r="J73" s="262">
        <v>211.02350379164801</v>
      </c>
      <c r="K73" s="262">
        <v>216.13803465720579</v>
      </c>
      <c r="L73" s="262">
        <v>179.38696546768051</v>
      </c>
      <c r="M73" s="262">
        <v>196.69926105578841</v>
      </c>
      <c r="N73" s="262">
        <v>204.14018924761831</v>
      </c>
      <c r="O73" s="262">
        <v>175.2312970648274</v>
      </c>
      <c r="P73" s="262">
        <v>168.4952583715768</v>
      </c>
      <c r="Q73" s="262">
        <v>153.44766539996621</v>
      </c>
      <c r="R73" s="262">
        <v>174.09011731015431</v>
      </c>
      <c r="S73" s="262">
        <v>168.45399494310331</v>
      </c>
      <c r="T73" s="262">
        <v>203.64688298547381</v>
      </c>
      <c r="U73" s="262">
        <v>131.57309323571221</v>
      </c>
      <c r="V73" s="262">
        <v>90.539170785932754</v>
      </c>
      <c r="W73" s="262">
        <v>142.46293018706669</v>
      </c>
      <c r="X73" s="262">
        <v>135.87807274856991</v>
      </c>
      <c r="Y73" s="262">
        <v>147.9705716139309</v>
      </c>
      <c r="DA73" s="72" t="s">
        <v>1053</v>
      </c>
    </row>
    <row r="74" spans="1:105" ht="12" customHeight="1" x14ac:dyDescent="0.25">
      <c r="A74" s="64" t="s">
        <v>28</v>
      </c>
      <c r="B74" s="229">
        <v>13.496786045958441</v>
      </c>
      <c r="C74" s="229">
        <v>14.654811535937251</v>
      </c>
      <c r="D74" s="229">
        <v>16.65096950701232</v>
      </c>
      <c r="E74" s="229">
        <v>18.419215523666011</v>
      </c>
      <c r="F74" s="229">
        <v>17.68280666011696</v>
      </c>
      <c r="G74" s="229">
        <v>18.506821097936431</v>
      </c>
      <c r="H74" s="229">
        <v>4.9909197822189029</v>
      </c>
      <c r="I74" s="229">
        <v>2.1495499288877511</v>
      </c>
      <c r="J74" s="229">
        <v>1.6904623336808451</v>
      </c>
      <c r="K74" s="229">
        <v>0</v>
      </c>
      <c r="L74" s="229">
        <v>0</v>
      </c>
      <c r="M74" s="229">
        <v>0.43312149722331938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68.635087821081072</v>
      </c>
      <c r="C75" s="229">
        <v>64.836334057384462</v>
      </c>
      <c r="D75" s="229">
        <v>59.286888823506388</v>
      </c>
      <c r="E75" s="229">
        <v>73.661937736262544</v>
      </c>
      <c r="F75" s="229">
        <v>77.930314144113964</v>
      </c>
      <c r="G75" s="229">
        <v>76.922037659598317</v>
      </c>
      <c r="H75" s="229">
        <v>69.785928242444854</v>
      </c>
      <c r="I75" s="229">
        <v>77.658258625266171</v>
      </c>
      <c r="J75" s="229">
        <v>80.275263796918495</v>
      </c>
      <c r="K75" s="229">
        <v>86.236496416124638</v>
      </c>
      <c r="L75" s="229">
        <v>73.697657414802549</v>
      </c>
      <c r="M75" s="229">
        <v>74.881916557910401</v>
      </c>
      <c r="N75" s="229">
        <v>67.498437223736772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2.2833800361948282</v>
      </c>
      <c r="C76" s="229">
        <v>4.2519448906374686</v>
      </c>
      <c r="D76" s="229">
        <v>3.5046623661003329</v>
      </c>
      <c r="E76" s="229">
        <v>4.4612587225585907</v>
      </c>
      <c r="F76" s="229">
        <v>4.6373499413839534</v>
      </c>
      <c r="G76" s="229">
        <v>4.4358004793786368</v>
      </c>
      <c r="H76" s="229">
        <v>4.2591821724839134</v>
      </c>
      <c r="I76" s="229">
        <v>2.2531907147231789</v>
      </c>
      <c r="J76" s="229">
        <v>1.6038483846361979</v>
      </c>
      <c r="K76" s="229">
        <v>1.0212180682267129</v>
      </c>
      <c r="L76" s="229">
        <v>1.6335669868868941</v>
      </c>
      <c r="M76" s="229">
        <v>2.924795795958604</v>
      </c>
      <c r="N76" s="229">
        <v>2.0522513217260969</v>
      </c>
      <c r="O76" s="229">
        <v>17.860883642416141</v>
      </c>
      <c r="P76" s="229">
        <v>23.133925950404251</v>
      </c>
      <c r="Q76" s="229">
        <v>20.806099788386611</v>
      </c>
      <c r="R76" s="229">
        <v>22.359158966744261</v>
      </c>
      <c r="S76" s="229">
        <v>17.644120960766251</v>
      </c>
      <c r="T76" s="229">
        <v>24.848213274478919</v>
      </c>
      <c r="U76" s="229">
        <v>18.29214597134937</v>
      </c>
      <c r="V76" s="229">
        <v>12.85074277180709</v>
      </c>
      <c r="W76" s="229">
        <v>22.095911046890919</v>
      </c>
      <c r="X76" s="229">
        <v>21.998254684441271</v>
      </c>
      <c r="Y76" s="229">
        <v>22.407619431382681</v>
      </c>
      <c r="DA76" s="73" t="s">
        <v>1056</v>
      </c>
    </row>
    <row r="77" spans="1:105" ht="12" customHeight="1" x14ac:dyDescent="0.25">
      <c r="A77" s="64" t="s">
        <v>159</v>
      </c>
      <c r="B77" s="229">
        <v>0.61858875390791079</v>
      </c>
      <c r="C77" s="229">
        <v>0.76719855736096076</v>
      </c>
      <c r="D77" s="229">
        <v>1.0577041813028849</v>
      </c>
      <c r="E77" s="229">
        <v>1.2048232753366159</v>
      </c>
      <c r="F77" s="229">
        <v>1.040244110265653</v>
      </c>
      <c r="G77" s="229">
        <v>1.1905260946428911</v>
      </c>
      <c r="H77" s="229">
        <v>0.96581751174931607</v>
      </c>
      <c r="I77" s="229">
        <v>0.60445824781293211</v>
      </c>
      <c r="J77" s="229">
        <v>0.42958567579689227</v>
      </c>
      <c r="K77" s="229">
        <v>0.25516826021591038</v>
      </c>
      <c r="L77" s="229">
        <v>0.31384856741131911</v>
      </c>
      <c r="M77" s="229">
        <v>0.25477442633827663</v>
      </c>
      <c r="N77" s="229">
        <v>0.2228249066399183</v>
      </c>
      <c r="O77" s="229">
        <v>0.4252155629149833</v>
      </c>
      <c r="P77" s="229">
        <v>0.54911765328860573</v>
      </c>
      <c r="Q77" s="229">
        <v>0.49687384881080748</v>
      </c>
      <c r="R77" s="229">
        <v>0.6838101840725046</v>
      </c>
      <c r="S77" s="229">
        <v>0.6841665530758122</v>
      </c>
      <c r="T77" s="229">
        <v>0.80497231031752492</v>
      </c>
      <c r="U77" s="229">
        <v>0.55587689102366189</v>
      </c>
      <c r="V77" s="229">
        <v>0.16087610776861089</v>
      </c>
      <c r="W77" s="229">
        <v>0.26409407843345473</v>
      </c>
      <c r="X77" s="229">
        <v>0.5477260967062012</v>
      </c>
      <c r="Y77" s="229">
        <v>0.30972551320570102</v>
      </c>
      <c r="DA77" s="73" t="s">
        <v>1057</v>
      </c>
    </row>
    <row r="78" spans="1:105" ht="12" customHeight="1" x14ac:dyDescent="0.25">
      <c r="A78" s="64" t="s">
        <v>32</v>
      </c>
      <c r="B78" s="229">
        <v>12.18794327876272</v>
      </c>
      <c r="C78" s="229">
        <v>10.78032289925207</v>
      </c>
      <c r="D78" s="229">
        <v>11.4318809295305</v>
      </c>
      <c r="E78" s="229">
        <v>11.311014324806081</v>
      </c>
      <c r="F78" s="229">
        <v>12.58256548028686</v>
      </c>
      <c r="G78" s="229">
        <v>10.85186069736271</v>
      </c>
      <c r="H78" s="229">
        <v>6.8202140239722597</v>
      </c>
      <c r="I78" s="229">
        <v>4.1091385698970644</v>
      </c>
      <c r="J78" s="229">
        <v>2.344769137263917</v>
      </c>
      <c r="K78" s="229">
        <v>1.256721564817644</v>
      </c>
      <c r="L78" s="229">
        <v>1.809255915471885</v>
      </c>
      <c r="M78" s="229">
        <v>2.0234608328786461</v>
      </c>
      <c r="N78" s="229">
        <v>1.655975402401064</v>
      </c>
      <c r="O78" s="229">
        <v>3.367619257274225</v>
      </c>
      <c r="P78" s="229">
        <v>5.0097716097817653</v>
      </c>
      <c r="Q78" s="229">
        <v>4.6564076773231022</v>
      </c>
      <c r="R78" s="229">
        <v>3.6328008644133489</v>
      </c>
      <c r="S78" s="229">
        <v>3.5113096432333122</v>
      </c>
      <c r="T78" s="229">
        <v>3.8261973230145081</v>
      </c>
      <c r="U78" s="229">
        <v>2.641847596631298</v>
      </c>
      <c r="V78" s="229">
        <v>1.829098363792719</v>
      </c>
      <c r="W78" s="229">
        <v>3.1265211952609429</v>
      </c>
      <c r="X78" s="229">
        <v>2.5683449399959581</v>
      </c>
      <c r="Y78" s="229">
        <v>3.0550288695311161</v>
      </c>
      <c r="DA78" s="73" t="s">
        <v>1058</v>
      </c>
    </row>
    <row r="79" spans="1:105" ht="12" customHeight="1" x14ac:dyDescent="0.25">
      <c r="A79" s="64" t="s">
        <v>33</v>
      </c>
      <c r="B79" s="229">
        <v>3.3418101399374258</v>
      </c>
      <c r="C79" s="229">
        <v>3.0801334811145029</v>
      </c>
      <c r="D79" s="229">
        <v>3.5964504703772131</v>
      </c>
      <c r="E79" s="229">
        <v>4.0083059039142199</v>
      </c>
      <c r="F79" s="229">
        <v>3.7921929933381109</v>
      </c>
      <c r="G79" s="229">
        <v>5.1923480505961876</v>
      </c>
      <c r="H79" s="229">
        <v>6.2333387098958717</v>
      </c>
      <c r="I79" s="229">
        <v>6.5744638249168874</v>
      </c>
      <c r="J79" s="229">
        <v>6.030672175603871</v>
      </c>
      <c r="K79" s="229">
        <v>6.437075885932404</v>
      </c>
      <c r="L79" s="229">
        <v>3.762099700156567</v>
      </c>
      <c r="M79" s="229">
        <v>4.6430355578070204</v>
      </c>
      <c r="N79" s="229">
        <v>4.6318686008792156</v>
      </c>
      <c r="O79" s="229">
        <v>28.287057246426109</v>
      </c>
      <c r="P79" s="229">
        <v>29.90485257606715</v>
      </c>
      <c r="Q79" s="229">
        <v>27.482696292894701</v>
      </c>
      <c r="R79" s="229">
        <v>34.012169839113717</v>
      </c>
      <c r="S79" s="229">
        <v>27.626999233645339</v>
      </c>
      <c r="T79" s="229">
        <v>34.377984637016013</v>
      </c>
      <c r="U79" s="229">
        <v>20.992067752132922</v>
      </c>
      <c r="V79" s="229">
        <v>14.026866984000669</v>
      </c>
      <c r="W79" s="229">
        <v>18.876102523643709</v>
      </c>
      <c r="X79" s="229">
        <v>21.602689223757832</v>
      </c>
      <c r="Y79" s="229">
        <v>16.938013117893082</v>
      </c>
      <c r="DA79" s="73" t="s">
        <v>1059</v>
      </c>
    </row>
    <row r="80" spans="1:105" ht="12" customHeight="1" x14ac:dyDescent="0.25">
      <c r="A80" s="64" t="s">
        <v>35</v>
      </c>
      <c r="B80" s="229">
        <v>5.7989584136074299</v>
      </c>
      <c r="C80" s="229">
        <v>2.7990054884853328</v>
      </c>
      <c r="D80" s="229">
        <v>3.3129533269541489</v>
      </c>
      <c r="E80" s="229">
        <v>3.2325194205839241</v>
      </c>
      <c r="F80" s="229">
        <v>3.5809139434558031</v>
      </c>
      <c r="G80" s="229">
        <v>3.61348153727694</v>
      </c>
      <c r="H80" s="229">
        <v>4.5379482693269866</v>
      </c>
      <c r="I80" s="229">
        <v>3.8806261221834029</v>
      </c>
      <c r="J80" s="229">
        <v>2.496969712732747</v>
      </c>
      <c r="K80" s="229">
        <v>1.00920918560701</v>
      </c>
      <c r="L80" s="229">
        <v>1.154349988068289</v>
      </c>
      <c r="M80" s="229">
        <v>1.73748813065121</v>
      </c>
      <c r="N80" s="229">
        <v>1.2846408840971539</v>
      </c>
      <c r="O80" s="229">
        <v>1.549322946772667</v>
      </c>
      <c r="P80" s="229">
        <v>2.1203295874324781</v>
      </c>
      <c r="Q80" s="229">
        <v>2.1620631335379841</v>
      </c>
      <c r="R80" s="229">
        <v>4.0644274863710947</v>
      </c>
      <c r="S80" s="229">
        <v>8.092174879787116</v>
      </c>
      <c r="T80" s="229">
        <v>11.178785074519711</v>
      </c>
      <c r="U80" s="229">
        <v>6.7524024668051581</v>
      </c>
      <c r="V80" s="229">
        <v>4.7285854812624004</v>
      </c>
      <c r="W80" s="229">
        <v>7.3335160588166142</v>
      </c>
      <c r="X80" s="229">
        <v>7.0382990979829243</v>
      </c>
      <c r="Y80" s="229">
        <v>11.329987277074499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5.2804075384652531</v>
      </c>
      <c r="C82" s="229">
        <v>2.909079600599267</v>
      </c>
      <c r="D82" s="229">
        <v>5.1202313074846426</v>
      </c>
      <c r="E82" s="229">
        <v>4.914169697480248</v>
      </c>
      <c r="F82" s="229">
        <v>6.2973739331601939</v>
      </c>
      <c r="G82" s="229">
        <v>7.90819342034718</v>
      </c>
      <c r="H82" s="229">
        <v>6.1107022344394171</v>
      </c>
      <c r="I82" s="229">
        <v>7.1793119943667572</v>
      </c>
      <c r="J82" s="229">
        <v>5.9794504462202971</v>
      </c>
      <c r="K82" s="229">
        <v>6.2317860767319626</v>
      </c>
      <c r="L82" s="229">
        <v>5.4987430196771747</v>
      </c>
      <c r="M82" s="229">
        <v>5.6816217032337351</v>
      </c>
      <c r="N82" s="229">
        <v>9.4028742061108055</v>
      </c>
      <c r="O82" s="229">
        <v>6.9062411301789419</v>
      </c>
      <c r="P82" s="229">
        <v>6.6025598470555957</v>
      </c>
      <c r="Q82" s="229">
        <v>6.0780209372934983</v>
      </c>
      <c r="R82" s="229">
        <v>7.1041994362987104</v>
      </c>
      <c r="S82" s="229">
        <v>7.4836023780646439</v>
      </c>
      <c r="T82" s="229">
        <v>8.1168212298758124</v>
      </c>
      <c r="U82" s="229">
        <v>4.7810325957610003</v>
      </c>
      <c r="V82" s="229">
        <v>3.1050555978694239</v>
      </c>
      <c r="W82" s="229">
        <v>5.1774887600194113</v>
      </c>
      <c r="X82" s="229">
        <v>4.7194104641548957</v>
      </c>
      <c r="Y82" s="229">
        <v>5.8080435281401304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122.2438854249271</v>
      </c>
      <c r="J83" s="229">
        <v>110.1724821287948</v>
      </c>
      <c r="K83" s="229">
        <v>113.6903591995495</v>
      </c>
      <c r="L83" s="229">
        <v>91.517443875205757</v>
      </c>
      <c r="M83" s="229">
        <v>104.1190465537871</v>
      </c>
      <c r="N83" s="229">
        <v>117.3913167020272</v>
      </c>
      <c r="O83" s="229">
        <v>116.8349572788443</v>
      </c>
      <c r="P83" s="229">
        <v>101.1747011475469</v>
      </c>
      <c r="Q83" s="229">
        <v>91.765503721719526</v>
      </c>
      <c r="R83" s="229">
        <v>102.2335505331407</v>
      </c>
      <c r="S83" s="229">
        <v>103.4116212945309</v>
      </c>
      <c r="T83" s="229">
        <v>120.4939091362514</v>
      </c>
      <c r="U83" s="229">
        <v>77.557719962008846</v>
      </c>
      <c r="V83" s="229">
        <v>53.837945479431838</v>
      </c>
      <c r="W83" s="229">
        <v>85.589296524001611</v>
      </c>
      <c r="X83" s="229">
        <v>77.40334824153085</v>
      </c>
      <c r="Y83" s="229">
        <v>88.122153876703678</v>
      </c>
      <c r="DA83" s="73" t="s">
        <v>1063</v>
      </c>
    </row>
    <row r="84" spans="1:105" ht="12" customHeight="1" x14ac:dyDescent="0.25">
      <c r="A84" s="60" t="s">
        <v>1064</v>
      </c>
      <c r="B84" s="262">
        <v>0.15645108415078951</v>
      </c>
      <c r="C84" s="262">
        <v>0.14637858972687509</v>
      </c>
      <c r="D84" s="262">
        <v>0.1579308342361149</v>
      </c>
      <c r="E84" s="262">
        <v>0.16425328059863539</v>
      </c>
      <c r="F84" s="262">
        <v>0.17603750334106219</v>
      </c>
      <c r="G84" s="262">
        <v>0.16830550729781579</v>
      </c>
      <c r="H84" s="262">
        <v>0.1640895592297692</v>
      </c>
      <c r="I84" s="262">
        <v>0.18806569297860329</v>
      </c>
      <c r="J84" s="262">
        <v>0.15347847138646939</v>
      </c>
      <c r="K84" s="262">
        <v>0.13857827383619131</v>
      </c>
      <c r="L84" s="262">
        <v>0.12475726922674631</v>
      </c>
      <c r="M84" s="262">
        <v>0.14059075180862221</v>
      </c>
      <c r="N84" s="262">
        <v>0.1388753862954917</v>
      </c>
      <c r="O84" s="262">
        <v>0.14312820322040509</v>
      </c>
      <c r="P84" s="262">
        <v>0.1555947088562632</v>
      </c>
      <c r="Q84" s="262">
        <v>0.1416285161003098</v>
      </c>
      <c r="R84" s="262">
        <v>0.1653351644518242</v>
      </c>
      <c r="S84" s="262">
        <v>0.155451923938461</v>
      </c>
      <c r="T84" s="262">
        <v>0.1864871081559937</v>
      </c>
      <c r="U84" s="262">
        <v>0.1229464706037403</v>
      </c>
      <c r="V84" s="262">
        <v>8.5775408680697399E-2</v>
      </c>
      <c r="W84" s="262">
        <v>0.14263884513800509</v>
      </c>
      <c r="X84" s="262">
        <v>0.1349129414325729</v>
      </c>
      <c r="Y84" s="262">
        <v>0.14938319127747571</v>
      </c>
      <c r="DA84" s="72" t="s">
        <v>1065</v>
      </c>
    </row>
    <row r="85" spans="1:105" ht="12" customHeight="1" x14ac:dyDescent="0.25">
      <c r="A85" s="57" t="s">
        <v>1010</v>
      </c>
      <c r="B85" s="261">
        <v>51.448101796178477</v>
      </c>
      <c r="C85" s="261">
        <v>48.250845184988243</v>
      </c>
      <c r="D85" s="261">
        <v>50.264371975356781</v>
      </c>
      <c r="E85" s="261">
        <v>55.364506657817593</v>
      </c>
      <c r="F85" s="261">
        <v>58.503930079185238</v>
      </c>
      <c r="G85" s="261">
        <v>57.562544516539177</v>
      </c>
      <c r="H85" s="261">
        <v>50.523635765895662</v>
      </c>
      <c r="I85" s="261">
        <v>66.948384246042707</v>
      </c>
      <c r="J85" s="261">
        <v>55.576333669932957</v>
      </c>
      <c r="K85" s="261">
        <v>48.488137886090882</v>
      </c>
      <c r="L85" s="261">
        <v>44.138724468701852</v>
      </c>
      <c r="M85" s="261">
        <v>50.8662773837667</v>
      </c>
      <c r="N85" s="261">
        <v>49.232154428575711</v>
      </c>
      <c r="O85" s="261">
        <v>59.492893214499063</v>
      </c>
      <c r="P85" s="261">
        <v>62.852957752070132</v>
      </c>
      <c r="Q85" s="261">
        <v>57.216966908198778</v>
      </c>
      <c r="R85" s="261">
        <v>64.845097428063113</v>
      </c>
      <c r="S85" s="261">
        <v>62.165465927694783</v>
      </c>
      <c r="T85" s="261">
        <v>76.844467432679224</v>
      </c>
      <c r="U85" s="261">
        <v>50.538047666197564</v>
      </c>
      <c r="V85" s="261">
        <v>34.889957567718668</v>
      </c>
      <c r="W85" s="261">
        <v>56.351030899778728</v>
      </c>
      <c r="X85" s="261">
        <v>53.942038308813103</v>
      </c>
      <c r="Y85" s="261">
        <v>59.524295989434478</v>
      </c>
      <c r="DA85" s="70" t="s">
        <v>1066</v>
      </c>
    </row>
    <row r="86" spans="1:105" ht="12" customHeight="1" x14ac:dyDescent="0.25">
      <c r="A86" s="60" t="s">
        <v>1012</v>
      </c>
      <c r="B86" s="262">
        <v>36.33417954824808</v>
      </c>
      <c r="C86" s="262">
        <v>34.367159494915157</v>
      </c>
      <c r="D86" s="262">
        <v>34.005131772928863</v>
      </c>
      <c r="E86" s="262">
        <v>40.742962776778931</v>
      </c>
      <c r="F86" s="262">
        <v>41.974480341278543</v>
      </c>
      <c r="G86" s="262">
        <v>42.87552585119662</v>
      </c>
      <c r="H86" s="262">
        <v>25.21733565372676</v>
      </c>
      <c r="I86" s="262">
        <v>43.750893430946768</v>
      </c>
      <c r="J86" s="262">
        <v>36.739369055367483</v>
      </c>
      <c r="K86" s="262">
        <v>24.54850273848481</v>
      </c>
      <c r="L86" s="262">
        <v>25.92267058391915</v>
      </c>
      <c r="M86" s="262">
        <v>33.170893616400662</v>
      </c>
      <c r="N86" s="262">
        <v>28.823038106303809</v>
      </c>
      <c r="O86" s="262">
        <v>49.839323728775327</v>
      </c>
      <c r="P86" s="262">
        <v>52.469810000079327</v>
      </c>
      <c r="Q86" s="262">
        <v>47.808423299462063</v>
      </c>
      <c r="R86" s="262">
        <v>52.923008837427581</v>
      </c>
      <c r="S86" s="262">
        <v>51.758051913455162</v>
      </c>
      <c r="T86" s="262">
        <v>65.573362797445384</v>
      </c>
      <c r="U86" s="262">
        <v>43.301175094507371</v>
      </c>
      <c r="V86" s="262">
        <v>29.755133116746119</v>
      </c>
      <c r="W86" s="262">
        <v>47.269206487827859</v>
      </c>
      <c r="X86" s="262">
        <v>45.617484614025933</v>
      </c>
      <c r="Y86" s="262">
        <v>50.548533551537169</v>
      </c>
      <c r="DA86" s="72" t="s">
        <v>1067</v>
      </c>
    </row>
    <row r="87" spans="1:105" ht="12" customHeight="1" x14ac:dyDescent="0.25">
      <c r="A87" s="59" t="s">
        <v>28</v>
      </c>
      <c r="B87" s="230">
        <v>14.261604896584331</v>
      </c>
      <c r="C87" s="230">
        <v>15.145699743217209</v>
      </c>
      <c r="D87" s="230">
        <v>15.74658575053618</v>
      </c>
      <c r="E87" s="230">
        <v>19.427287542614341</v>
      </c>
      <c r="F87" s="230">
        <v>18.77919419826582</v>
      </c>
      <c r="G87" s="230">
        <v>20.55753187049978</v>
      </c>
      <c r="H87" s="230">
        <v>5.8337453603165228</v>
      </c>
      <c r="I87" s="230">
        <v>7.2359000822798487</v>
      </c>
      <c r="J87" s="230">
        <v>7.2506612506060621</v>
      </c>
      <c r="K87" s="230">
        <v>0</v>
      </c>
      <c r="L87" s="230">
        <v>0</v>
      </c>
      <c r="M87" s="230">
        <v>1.9484305955396899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2.4127717364765111</v>
      </c>
      <c r="C88" s="295">
        <v>4.3943711238032668</v>
      </c>
      <c r="D88" s="295">
        <v>3.314309503193487</v>
      </c>
      <c r="E88" s="295">
        <v>4.7054205915438452</v>
      </c>
      <c r="F88" s="295">
        <v>4.9248796748417218</v>
      </c>
      <c r="G88" s="295">
        <v>4.9273243223911836</v>
      </c>
      <c r="H88" s="295">
        <v>4.978437907576267</v>
      </c>
      <c r="I88" s="295">
        <v>7.5847797992270003</v>
      </c>
      <c r="J88" s="295">
        <v>6.8791602762350159</v>
      </c>
      <c r="K88" s="295">
        <v>7.0771119542099363</v>
      </c>
      <c r="L88" s="295">
        <v>8.6227313892603821</v>
      </c>
      <c r="M88" s="295">
        <v>13.15742037992932</v>
      </c>
      <c r="N88" s="295">
        <v>11.34118199668514</v>
      </c>
      <c r="O88" s="295">
        <v>38.364555155971168</v>
      </c>
      <c r="P88" s="295">
        <v>39.393340310330217</v>
      </c>
      <c r="Q88" s="295">
        <v>35.371825502466663</v>
      </c>
      <c r="R88" s="295">
        <v>38.494026186162841</v>
      </c>
      <c r="S88" s="295">
        <v>30.510232656120021</v>
      </c>
      <c r="T88" s="295">
        <v>40.075118599141128</v>
      </c>
      <c r="U88" s="295">
        <v>28.045597379517002</v>
      </c>
      <c r="V88" s="295">
        <v>19.5395598506894</v>
      </c>
      <c r="W88" s="295">
        <v>31.82373044306825</v>
      </c>
      <c r="X88" s="295">
        <v>31.210672542229808</v>
      </c>
      <c r="Y88" s="295">
        <v>30.528307884593239</v>
      </c>
      <c r="DA88" s="122" t="s">
        <v>1069</v>
      </c>
    </row>
    <row r="89" spans="1:105" ht="12" customHeight="1" x14ac:dyDescent="0.25">
      <c r="A89" s="59" t="s">
        <v>159</v>
      </c>
      <c r="B89" s="295">
        <v>0.65364216130156383</v>
      </c>
      <c r="C89" s="295">
        <v>0.79289719726002472</v>
      </c>
      <c r="D89" s="295">
        <v>1.0002558459177071</v>
      </c>
      <c r="E89" s="295">
        <v>1.270762491373477</v>
      </c>
      <c r="F89" s="295">
        <v>1.1047423938837391</v>
      </c>
      <c r="G89" s="295">
        <v>1.322446356603719</v>
      </c>
      <c r="H89" s="295">
        <v>1.1289168477829279</v>
      </c>
      <c r="I89" s="295">
        <v>2.0347512873764608</v>
      </c>
      <c r="J89" s="295">
        <v>1.842561145112156</v>
      </c>
      <c r="K89" s="295">
        <v>1.768333719207235</v>
      </c>
      <c r="L89" s="295">
        <v>1.65663968200611</v>
      </c>
      <c r="M89" s="295">
        <v>1.1461224862330479</v>
      </c>
      <c r="N89" s="295">
        <v>1.2313783369729829</v>
      </c>
      <c r="O89" s="295">
        <v>0.91334819951956403</v>
      </c>
      <c r="P89" s="295">
        <v>0.93505869400563024</v>
      </c>
      <c r="Q89" s="295">
        <v>0.84472031066028774</v>
      </c>
      <c r="R89" s="295">
        <v>1.1772628465678241</v>
      </c>
      <c r="S89" s="295">
        <v>1.1830615283297281</v>
      </c>
      <c r="T89" s="295">
        <v>1.298256757886588</v>
      </c>
      <c r="U89" s="295">
        <v>0.85227285539080166</v>
      </c>
      <c r="V89" s="295">
        <v>0.2446121902919931</v>
      </c>
      <c r="W89" s="295">
        <v>0.3803626266344588</v>
      </c>
      <c r="X89" s="295">
        <v>0.77710255165023012</v>
      </c>
      <c r="Y89" s="295">
        <v>0.42197234988803273</v>
      </c>
      <c r="DA89" s="122" t="s">
        <v>1070</v>
      </c>
    </row>
    <row r="90" spans="1:105" ht="12" customHeight="1" x14ac:dyDescent="0.25">
      <c r="A90" s="59" t="s">
        <v>32</v>
      </c>
      <c r="B90" s="295">
        <v>12.878594278061041</v>
      </c>
      <c r="C90" s="295">
        <v>11.141428422099359</v>
      </c>
      <c r="D90" s="295">
        <v>10.810967689957121</v>
      </c>
      <c r="E90" s="295">
        <v>11.930058986730501</v>
      </c>
      <c r="F90" s="295">
        <v>13.36272262703911</v>
      </c>
      <c r="G90" s="295">
        <v>12.054337747131131</v>
      </c>
      <c r="H90" s="295">
        <v>7.9719558027087478</v>
      </c>
      <c r="I90" s="295">
        <v>13.832344955765921</v>
      </c>
      <c r="J90" s="295">
        <v>10.057086979369659</v>
      </c>
      <c r="K90" s="295">
        <v>8.7091674992866341</v>
      </c>
      <c r="L90" s="295">
        <v>9.5500998115020206</v>
      </c>
      <c r="M90" s="295">
        <v>9.1026952504834195</v>
      </c>
      <c r="N90" s="295">
        <v>9.1512760751292266</v>
      </c>
      <c r="O90" s="295">
        <v>7.2335287170893032</v>
      </c>
      <c r="P90" s="295">
        <v>8.5308320915462819</v>
      </c>
      <c r="Q90" s="295">
        <v>7.9162188735897994</v>
      </c>
      <c r="R90" s="295">
        <v>6.254310898358665</v>
      </c>
      <c r="S90" s="295">
        <v>6.0717603546781449</v>
      </c>
      <c r="T90" s="295">
        <v>6.1708787593597432</v>
      </c>
      <c r="U90" s="295">
        <v>4.0504921702032783</v>
      </c>
      <c r="V90" s="295">
        <v>2.7811448401670962</v>
      </c>
      <c r="W90" s="295">
        <v>4.5029855311860496</v>
      </c>
      <c r="X90" s="295">
        <v>3.6439151217937931</v>
      </c>
      <c r="Y90" s="295">
        <v>4.1621941237874651</v>
      </c>
      <c r="DA90" s="122" t="s">
        <v>1071</v>
      </c>
    </row>
    <row r="91" spans="1:105" ht="12" customHeight="1" x14ac:dyDescent="0.25">
      <c r="A91" s="59" t="s">
        <v>35</v>
      </c>
      <c r="B91" s="295">
        <v>6.127566475824632</v>
      </c>
      <c r="C91" s="295">
        <v>2.8927630085353151</v>
      </c>
      <c r="D91" s="295">
        <v>3.133012983324361</v>
      </c>
      <c r="E91" s="295">
        <v>3.4094331645167681</v>
      </c>
      <c r="F91" s="295">
        <v>3.802941447248148</v>
      </c>
      <c r="G91" s="295">
        <v>4.0138855545708036</v>
      </c>
      <c r="H91" s="295">
        <v>5.3042797353422948</v>
      </c>
      <c r="I91" s="295">
        <v>13.06311730629754</v>
      </c>
      <c r="J91" s="295">
        <v>10.70989940404457</v>
      </c>
      <c r="K91" s="295">
        <v>6.9938895657810098</v>
      </c>
      <c r="L91" s="295">
        <v>6.0931997011506427</v>
      </c>
      <c r="M91" s="295">
        <v>7.8162249042151863</v>
      </c>
      <c r="N91" s="295">
        <v>7.0992016975164658</v>
      </c>
      <c r="O91" s="295">
        <v>3.3278916561953</v>
      </c>
      <c r="P91" s="295">
        <v>3.610578904197197</v>
      </c>
      <c r="Q91" s="295">
        <v>3.6756586127453188</v>
      </c>
      <c r="R91" s="295">
        <v>6.997408906338249</v>
      </c>
      <c r="S91" s="295">
        <v>13.99299737432727</v>
      </c>
      <c r="T91" s="295">
        <v>18.02910868105791</v>
      </c>
      <c r="U91" s="295">
        <v>10.35281268939629</v>
      </c>
      <c r="V91" s="295">
        <v>7.1898162355976343</v>
      </c>
      <c r="W91" s="295">
        <v>10.56212788693909</v>
      </c>
      <c r="X91" s="295">
        <v>9.9857943983520947</v>
      </c>
      <c r="Y91" s="295">
        <v>15.436059193268431</v>
      </c>
      <c r="DA91" s="122" t="s">
        <v>1072</v>
      </c>
    </row>
    <row r="92" spans="1:105" ht="12" customHeight="1" x14ac:dyDescent="0.25">
      <c r="A92" s="60" t="s">
        <v>1019</v>
      </c>
      <c r="B92" s="262">
        <v>15.1139222479304</v>
      </c>
      <c r="C92" s="262">
        <v>13.883685690073071</v>
      </c>
      <c r="D92" s="262">
        <v>16.259240202427929</v>
      </c>
      <c r="E92" s="262">
        <v>14.62154388103866</v>
      </c>
      <c r="F92" s="262">
        <v>16.529449737906699</v>
      </c>
      <c r="G92" s="262">
        <v>14.68701866534256</v>
      </c>
      <c r="H92" s="262">
        <v>25.306300112168909</v>
      </c>
      <c r="I92" s="262">
        <v>23.197490815095929</v>
      </c>
      <c r="J92" s="262">
        <v>18.836964614565481</v>
      </c>
      <c r="K92" s="262">
        <v>23.939635147606069</v>
      </c>
      <c r="L92" s="262">
        <v>18.216053884782699</v>
      </c>
      <c r="M92" s="262">
        <v>17.695383767366039</v>
      </c>
      <c r="N92" s="262">
        <v>20.409116322271899</v>
      </c>
      <c r="O92" s="262">
        <v>9.6535694857237289</v>
      </c>
      <c r="P92" s="262">
        <v>10.383147751990791</v>
      </c>
      <c r="Q92" s="262">
        <v>9.4085436087367125</v>
      </c>
      <c r="R92" s="262">
        <v>11.92208859063553</v>
      </c>
      <c r="S92" s="262">
        <v>10.40741401423961</v>
      </c>
      <c r="T92" s="262">
        <v>11.27110463523384</v>
      </c>
      <c r="U92" s="262">
        <v>7.2368725716901929</v>
      </c>
      <c r="V92" s="262">
        <v>5.1348244509725482</v>
      </c>
      <c r="W92" s="262">
        <v>9.0818244119508726</v>
      </c>
      <c r="X92" s="262">
        <v>8.3245536947871752</v>
      </c>
      <c r="Y92" s="262">
        <v>8.9757624378973055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13.325654254313982</v>
      </c>
      <c r="C93" s="261">
        <f t="shared" si="3"/>
        <v>12.549988979371706</v>
      </c>
      <c r="D93" s="261">
        <f t="shared" si="3"/>
        <v>13.343451857602727</v>
      </c>
      <c r="E93" s="261">
        <f t="shared" si="3"/>
        <v>14.182463365642189</v>
      </c>
      <c r="F93" s="261">
        <f t="shared" si="3"/>
        <v>15.138662805298118</v>
      </c>
      <c r="G93" s="261">
        <f t="shared" si="3"/>
        <v>14.621076234860446</v>
      </c>
      <c r="H93" s="261">
        <f t="shared" si="3"/>
        <v>13.689635684206802</v>
      </c>
      <c r="I93" s="261">
        <f t="shared" si="3"/>
        <v>18.06285036077141</v>
      </c>
      <c r="J93" s="261">
        <f t="shared" si="3"/>
        <v>15.332090540560369</v>
      </c>
      <c r="K93" s="261">
        <f t="shared" si="3"/>
        <v>14.429680265072827</v>
      </c>
      <c r="L93" s="261">
        <f t="shared" si="3"/>
        <v>12.664124543137113</v>
      </c>
      <c r="M93" s="261">
        <f t="shared" si="3"/>
        <v>14.147559296964925</v>
      </c>
      <c r="N93" s="261">
        <f t="shared" si="3"/>
        <v>14.191157972204806</v>
      </c>
      <c r="O93" s="261">
        <f t="shared" si="3"/>
        <v>13.959315485008389</v>
      </c>
      <c r="P93" s="261">
        <f t="shared" si="3"/>
        <v>14.679471929722339</v>
      </c>
      <c r="Q93" s="261">
        <f t="shared" si="3"/>
        <v>13.360182312651048</v>
      </c>
      <c r="R93" s="261">
        <f t="shared" si="3"/>
        <v>15.442054185841855</v>
      </c>
      <c r="S93" s="261">
        <f t="shared" si="3"/>
        <v>14.579931968970548</v>
      </c>
      <c r="T93" s="261">
        <f t="shared" si="3"/>
        <v>17.570716639293202</v>
      </c>
      <c r="U93" s="261">
        <f t="shared" si="3"/>
        <v>11.525766580245072</v>
      </c>
      <c r="V93" s="261">
        <f t="shared" si="3"/>
        <v>8.0052591892641694</v>
      </c>
      <c r="W93" s="261">
        <f t="shared" si="3"/>
        <v>13.106194306864136</v>
      </c>
      <c r="X93" s="261">
        <f t="shared" si="3"/>
        <v>12.434872433046641</v>
      </c>
      <c r="Y93" s="261">
        <f t="shared" si="3"/>
        <v>13.676366104060723</v>
      </c>
      <c r="DA93" s="70"/>
    </row>
    <row r="94" spans="1:105" ht="12" customHeight="1" x14ac:dyDescent="0.25">
      <c r="A94" s="60" t="s">
        <v>1022</v>
      </c>
      <c r="B94" s="262">
        <v>0.42379452620171382</v>
      </c>
      <c r="C94" s="262">
        <v>0.20955649591264969</v>
      </c>
      <c r="D94" s="262">
        <v>0.20914725195008649</v>
      </c>
      <c r="E94" s="262">
        <v>0.26258695304359497</v>
      </c>
      <c r="F94" s="262">
        <v>0.27754742685269168</v>
      </c>
      <c r="G94" s="262">
        <v>0.31390633252030969</v>
      </c>
      <c r="H94" s="262">
        <v>0.23434978625302</v>
      </c>
      <c r="I94" s="262">
        <v>0.69791272706384633</v>
      </c>
      <c r="J94" s="262">
        <v>0.57581739880595628</v>
      </c>
      <c r="K94" s="262">
        <v>0.27502383212624282</v>
      </c>
      <c r="L94" s="262">
        <v>0.28254583631382252</v>
      </c>
      <c r="M94" s="262">
        <v>0.41596675913382192</v>
      </c>
      <c r="N94" s="262">
        <v>0.32652275567773548</v>
      </c>
      <c r="O94" s="262">
        <v>0.33710257974970032</v>
      </c>
      <c r="P94" s="262">
        <v>0.36910608757156432</v>
      </c>
      <c r="Q94" s="262">
        <v>0.37577565293270071</v>
      </c>
      <c r="R94" s="262">
        <v>0.64439817213740025</v>
      </c>
      <c r="S94" s="262">
        <v>1.2900684883719109</v>
      </c>
      <c r="T94" s="262">
        <v>1.807036106394228</v>
      </c>
      <c r="U94" s="262">
        <v>1.0812987717729849</v>
      </c>
      <c r="V94" s="262">
        <v>0.73931727212583098</v>
      </c>
      <c r="W94" s="262">
        <v>1.03989542973532</v>
      </c>
      <c r="X94" s="262">
        <v>1.0126525871185641</v>
      </c>
      <c r="Y94" s="262">
        <v>1.530606906812134</v>
      </c>
      <c r="DA94" s="72" t="s">
        <v>1074</v>
      </c>
    </row>
    <row r="95" spans="1:105" ht="12" customHeight="1" x14ac:dyDescent="0.25">
      <c r="A95" s="60" t="s">
        <v>1024</v>
      </c>
      <c r="B95" s="262">
        <v>2.448774407239898</v>
      </c>
      <c r="C95" s="262">
        <v>2.282862903856937</v>
      </c>
      <c r="D95" s="262">
        <v>2.2802946630385299</v>
      </c>
      <c r="E95" s="262">
        <v>2.6586887862403432</v>
      </c>
      <c r="F95" s="262">
        <v>2.7975422057198158</v>
      </c>
      <c r="G95" s="262">
        <v>2.8211718532801879</v>
      </c>
      <c r="H95" s="262">
        <v>2.2746424966893311</v>
      </c>
      <c r="I95" s="262">
        <v>4.9713996318729947</v>
      </c>
      <c r="J95" s="262">
        <v>4.6285851434313612</v>
      </c>
      <c r="K95" s="262">
        <v>4.7407671570676939</v>
      </c>
      <c r="L95" s="262">
        <v>3.934669969790364</v>
      </c>
      <c r="M95" s="262">
        <v>4.314397501169644</v>
      </c>
      <c r="N95" s="262">
        <v>4.4776066653774773</v>
      </c>
      <c r="O95" s="262">
        <v>3.8435196254691708</v>
      </c>
      <c r="P95" s="262">
        <v>3.695771492863325</v>
      </c>
      <c r="Q95" s="262">
        <v>3.3657179015744338</v>
      </c>
      <c r="R95" s="262">
        <v>3.8184890124637159</v>
      </c>
      <c r="S95" s="262">
        <v>3.6948664216813611</v>
      </c>
      <c r="T95" s="262">
        <v>4.4667864960830759</v>
      </c>
      <c r="U95" s="262">
        <v>2.8859214906573372</v>
      </c>
      <c r="V95" s="262">
        <v>1.985884289041689</v>
      </c>
      <c r="W95" s="262">
        <v>3.124778947868339</v>
      </c>
      <c r="X95" s="262">
        <v>2.9803468217600901</v>
      </c>
      <c r="Y95" s="262">
        <v>3.2455834403806989</v>
      </c>
      <c r="DA95" s="72" t="s">
        <v>1075</v>
      </c>
    </row>
    <row r="96" spans="1:105" ht="12" customHeight="1" x14ac:dyDescent="0.25">
      <c r="A96" s="64" t="s">
        <v>28</v>
      </c>
      <c r="B96" s="229">
        <v>0.29603822443435063</v>
      </c>
      <c r="C96" s="229">
        <v>0.32143833144765721</v>
      </c>
      <c r="D96" s="229">
        <v>0.36522201887037459</v>
      </c>
      <c r="E96" s="229">
        <v>0.40400669022478353</v>
      </c>
      <c r="F96" s="229">
        <v>0.38785431352706901</v>
      </c>
      <c r="G96" s="229">
        <v>0.40592822906886522</v>
      </c>
      <c r="H96" s="229">
        <v>0.10947073070516609</v>
      </c>
      <c r="I96" s="229">
        <v>4.7148183435230979E-2</v>
      </c>
      <c r="J96" s="229">
        <v>3.7078565669778948E-2</v>
      </c>
      <c r="K96" s="229">
        <v>0</v>
      </c>
      <c r="L96" s="229">
        <v>0</v>
      </c>
      <c r="M96" s="229">
        <v>9.5000779123066963E-3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1.5054405888380289</v>
      </c>
      <c r="C97" s="229">
        <v>1.4221188027892091</v>
      </c>
      <c r="D97" s="229">
        <v>1.300397386443213</v>
      </c>
      <c r="E97" s="229">
        <v>1.615699410332343</v>
      </c>
      <c r="F97" s="229">
        <v>1.709321889691138</v>
      </c>
      <c r="G97" s="229">
        <v>1.687206374249274</v>
      </c>
      <c r="H97" s="229">
        <v>1.530683098705764</v>
      </c>
      <c r="I97" s="229">
        <v>1.70335462959877</v>
      </c>
      <c r="J97" s="229">
        <v>1.7607559666069581</v>
      </c>
      <c r="K97" s="229">
        <v>1.8915095188986439</v>
      </c>
      <c r="L97" s="229">
        <v>1.6164828850185651</v>
      </c>
      <c r="M97" s="229">
        <v>1.642458400434013</v>
      </c>
      <c r="N97" s="229">
        <v>1.4805093182752269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5.0083610225589673E-2</v>
      </c>
      <c r="C98" s="229">
        <v>9.3262070801955824E-2</v>
      </c>
      <c r="D98" s="229">
        <v>7.6871191450272131E-2</v>
      </c>
      <c r="E98" s="229">
        <v>9.7853156038135727E-2</v>
      </c>
      <c r="F98" s="229">
        <v>0.1017155371696164</v>
      </c>
      <c r="G98" s="229">
        <v>9.7294755461691237E-2</v>
      </c>
      <c r="H98" s="229">
        <v>9.342081319145927E-2</v>
      </c>
      <c r="I98" s="229">
        <v>4.9421438276289129E-2</v>
      </c>
      <c r="J98" s="229">
        <v>3.5178777112776297E-2</v>
      </c>
      <c r="K98" s="229">
        <v>2.2399375869831029E-2</v>
      </c>
      <c r="L98" s="229">
        <v>3.5830624316474213E-2</v>
      </c>
      <c r="M98" s="229">
        <v>6.4152410160485146E-2</v>
      </c>
      <c r="N98" s="229">
        <v>4.501403780930277E-2</v>
      </c>
      <c r="O98" s="229">
        <v>0.3917602503532856</v>
      </c>
      <c r="P98" s="229">
        <v>0.5074190506712658</v>
      </c>
      <c r="Q98" s="229">
        <v>0.45636056004624148</v>
      </c>
      <c r="R98" s="229">
        <v>0.4904253277647862</v>
      </c>
      <c r="S98" s="229">
        <v>0.38700578220207149</v>
      </c>
      <c r="T98" s="229">
        <v>0.54502019318484574</v>
      </c>
      <c r="U98" s="229">
        <v>0.40121954930698328</v>
      </c>
      <c r="V98" s="229">
        <v>0.28186792469511818</v>
      </c>
      <c r="W98" s="229">
        <v>0.48465125336558867</v>
      </c>
      <c r="X98" s="229">
        <v>0.48250926074261391</v>
      </c>
      <c r="Y98" s="229">
        <v>0.49148825858831457</v>
      </c>
      <c r="DA98" s="73" t="s">
        <v>1078</v>
      </c>
    </row>
    <row r="99" spans="1:105" ht="12" customHeight="1" x14ac:dyDescent="0.25">
      <c r="A99" s="64" t="s">
        <v>159</v>
      </c>
      <c r="B99" s="229">
        <v>1.356811286319469E-2</v>
      </c>
      <c r="C99" s="229">
        <v>1.6827717201440291E-2</v>
      </c>
      <c r="D99" s="229">
        <v>2.3199661515228471E-2</v>
      </c>
      <c r="E99" s="229">
        <v>2.6426568664073551E-2</v>
      </c>
      <c r="F99" s="229">
        <v>2.2816692680221441E-2</v>
      </c>
      <c r="G99" s="229">
        <v>2.6112974600081211E-2</v>
      </c>
      <c r="H99" s="229">
        <v>2.1184221216241871E-2</v>
      </c>
      <c r="I99" s="229">
        <v>1.325817463638485E-2</v>
      </c>
      <c r="J99" s="229">
        <v>9.4225232786752447E-3</v>
      </c>
      <c r="K99" s="229">
        <v>5.5968553127461393E-3</v>
      </c>
      <c r="L99" s="229">
        <v>6.8839479503739641E-3</v>
      </c>
      <c r="M99" s="229">
        <v>5.5882169686648307E-3</v>
      </c>
      <c r="N99" s="229">
        <v>4.8874368680671366E-3</v>
      </c>
      <c r="O99" s="229">
        <v>9.3266693136103192E-3</v>
      </c>
      <c r="P99" s="229">
        <v>1.2044335187027289E-2</v>
      </c>
      <c r="Q99" s="229">
        <v>1.089842066614519E-2</v>
      </c>
      <c r="R99" s="229">
        <v>1.499867835599045E-2</v>
      </c>
      <c r="S99" s="229">
        <v>1.5006494946297459E-2</v>
      </c>
      <c r="T99" s="229">
        <v>1.7656245913194719E-2</v>
      </c>
      <c r="U99" s="229">
        <v>1.219259216693362E-2</v>
      </c>
      <c r="V99" s="229">
        <v>3.5286532019961942E-3</v>
      </c>
      <c r="W99" s="229">
        <v>5.7926340238961824E-3</v>
      </c>
      <c r="X99" s="229">
        <v>1.201381281388955E-2</v>
      </c>
      <c r="Y99" s="229">
        <v>6.793512965176632E-3</v>
      </c>
      <c r="DA99" s="73" t="s">
        <v>1079</v>
      </c>
    </row>
    <row r="100" spans="1:105" ht="12" customHeight="1" x14ac:dyDescent="0.25">
      <c r="A100" s="64" t="s">
        <v>32</v>
      </c>
      <c r="B100" s="229">
        <v>0.26733009439917182</v>
      </c>
      <c r="C100" s="229">
        <v>0.23645537826979221</v>
      </c>
      <c r="D100" s="229">
        <v>0.25074663855522339</v>
      </c>
      <c r="E100" s="229">
        <v>0.24809555296090571</v>
      </c>
      <c r="F100" s="229">
        <v>0.27598572956029688</v>
      </c>
      <c r="G100" s="229">
        <v>0.2380244868457525</v>
      </c>
      <c r="H100" s="229">
        <v>0.14959443255926849</v>
      </c>
      <c r="I100" s="229">
        <v>9.012975993283219E-2</v>
      </c>
      <c r="J100" s="229">
        <v>5.1430117491706992E-2</v>
      </c>
      <c r="K100" s="229">
        <v>2.756490466620232E-2</v>
      </c>
      <c r="L100" s="229">
        <v>3.9684181622189132E-2</v>
      </c>
      <c r="M100" s="229">
        <v>4.4382547825689317E-2</v>
      </c>
      <c r="N100" s="229">
        <v>3.6322130036325832E-2</v>
      </c>
      <c r="O100" s="229">
        <v>7.3865290751416998E-2</v>
      </c>
      <c r="P100" s="229">
        <v>0.1098842262988614</v>
      </c>
      <c r="Q100" s="229">
        <v>0.10213354915335481</v>
      </c>
      <c r="R100" s="229">
        <v>7.9681778607325629E-2</v>
      </c>
      <c r="S100" s="229">
        <v>7.7016992688660996E-2</v>
      </c>
      <c r="T100" s="229">
        <v>8.3923732508145027E-2</v>
      </c>
      <c r="U100" s="229">
        <v>5.7946230241019442E-2</v>
      </c>
      <c r="V100" s="229">
        <v>4.0119405470987489E-2</v>
      </c>
      <c r="W100" s="229">
        <v>6.8577050873424195E-2</v>
      </c>
      <c r="X100" s="229">
        <v>5.6334024499042068E-2</v>
      </c>
      <c r="Y100" s="229">
        <v>6.7008939687718719E-2</v>
      </c>
      <c r="DA100" s="73" t="s">
        <v>1080</v>
      </c>
    </row>
    <row r="101" spans="1:105" ht="12" customHeight="1" x14ac:dyDescent="0.25">
      <c r="A101" s="64" t="s">
        <v>33</v>
      </c>
      <c r="B101" s="229">
        <v>7.3299194108513502E-2</v>
      </c>
      <c r="C101" s="229">
        <v>6.7559583716078786E-2</v>
      </c>
      <c r="D101" s="229">
        <v>7.888446982052974E-2</v>
      </c>
      <c r="E101" s="229">
        <v>8.7918098334219097E-2</v>
      </c>
      <c r="F101" s="229">
        <v>8.31778822482237E-2</v>
      </c>
      <c r="G101" s="229">
        <v>0.1138888541545745</v>
      </c>
      <c r="H101" s="229">
        <v>0.13672192162578209</v>
      </c>
      <c r="I101" s="229">
        <v>0.14420415280414661</v>
      </c>
      <c r="J101" s="229">
        <v>0.13227663807755299</v>
      </c>
      <c r="K101" s="229">
        <v>0.1411906886077692</v>
      </c>
      <c r="L101" s="229">
        <v>8.2517816581441181E-2</v>
      </c>
      <c r="M101" s="229">
        <v>0.1018402453619941</v>
      </c>
      <c r="N101" s="229">
        <v>0.101595309560983</v>
      </c>
      <c r="O101" s="229">
        <v>0.62044772534661241</v>
      </c>
      <c r="P101" s="229">
        <v>0.65593241446106521</v>
      </c>
      <c r="Q101" s="229">
        <v>0.60280488892044981</v>
      </c>
      <c r="R101" s="229">
        <v>0.74602222588731715</v>
      </c>
      <c r="S101" s="229">
        <v>0.60597002662175226</v>
      </c>
      <c r="T101" s="229">
        <v>0.75404600005651923</v>
      </c>
      <c r="U101" s="229">
        <v>0.46043957749540781</v>
      </c>
      <c r="V101" s="229">
        <v>0.30766500870507768</v>
      </c>
      <c r="W101" s="229">
        <v>0.41402804018024508</v>
      </c>
      <c r="X101" s="229">
        <v>0.47383293615470562</v>
      </c>
      <c r="Y101" s="229">
        <v>0.37151802746167978</v>
      </c>
      <c r="DA101" s="73" t="s">
        <v>1081</v>
      </c>
    </row>
    <row r="102" spans="1:105" ht="12" customHeight="1" x14ac:dyDescent="0.25">
      <c r="A102" s="64" t="s">
        <v>35</v>
      </c>
      <c r="B102" s="229">
        <v>0.12719423324096071</v>
      </c>
      <c r="C102" s="229">
        <v>6.1393328172474441E-2</v>
      </c>
      <c r="D102" s="229">
        <v>7.2666249372684233E-2</v>
      </c>
      <c r="E102" s="229">
        <v>7.0902013743173689E-2</v>
      </c>
      <c r="F102" s="229">
        <v>7.8543691962154494E-2</v>
      </c>
      <c r="G102" s="229">
        <v>7.9258028887706888E-2</v>
      </c>
      <c r="H102" s="229">
        <v>9.9535262962012594E-2</v>
      </c>
      <c r="I102" s="229">
        <v>8.5117572657139484E-2</v>
      </c>
      <c r="J102" s="229">
        <v>5.4768481748668087E-2</v>
      </c>
      <c r="K102" s="229">
        <v>2.213597328820369E-2</v>
      </c>
      <c r="L102" s="229">
        <v>2.531948863084188E-2</v>
      </c>
      <c r="M102" s="229">
        <v>3.811002852251387E-2</v>
      </c>
      <c r="N102" s="229">
        <v>2.8177286434630581E-2</v>
      </c>
      <c r="O102" s="229">
        <v>3.3982817292663538E-2</v>
      </c>
      <c r="P102" s="229">
        <v>4.6507265073457378E-2</v>
      </c>
      <c r="Q102" s="229">
        <v>4.7422647805787387E-2</v>
      </c>
      <c r="R102" s="229">
        <v>8.9149067956646677E-2</v>
      </c>
      <c r="S102" s="229">
        <v>0.1774935955172664</v>
      </c>
      <c r="T102" s="229">
        <v>0.24519523933514559</v>
      </c>
      <c r="U102" s="229">
        <v>0.1481070552746675</v>
      </c>
      <c r="V102" s="229">
        <v>0.10371669560385061</v>
      </c>
      <c r="W102" s="229">
        <v>0.1608531887162104</v>
      </c>
      <c r="X102" s="229">
        <v>0.15437790603702159</v>
      </c>
      <c r="Y102" s="229">
        <v>0.24851170530137359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0.1158203491300885</v>
      </c>
      <c r="C104" s="229">
        <v>6.3807691458329041E-2</v>
      </c>
      <c r="D104" s="229">
        <v>0.1123070470110047</v>
      </c>
      <c r="E104" s="229">
        <v>0.1077872959427086</v>
      </c>
      <c r="F104" s="229">
        <v>0.13812646888109731</v>
      </c>
      <c r="G104" s="229">
        <v>0.17345815001224199</v>
      </c>
      <c r="H104" s="229">
        <v>0.13403201572363679</v>
      </c>
      <c r="I104" s="229">
        <v>0.1574708799736067</v>
      </c>
      <c r="J104" s="229">
        <v>0.13115314173053119</v>
      </c>
      <c r="K104" s="229">
        <v>0.13668786620225559</v>
      </c>
      <c r="L104" s="229">
        <v>0.1206093150341863</v>
      </c>
      <c r="M104" s="229">
        <v>0.12462057227591949</v>
      </c>
      <c r="N104" s="229">
        <v>0.2062424472817467</v>
      </c>
      <c r="O104" s="229">
        <v>0.15148134931766791</v>
      </c>
      <c r="P104" s="229">
        <v>0.14482041036941359</v>
      </c>
      <c r="Q104" s="229">
        <v>0.13331518483172339</v>
      </c>
      <c r="R104" s="229">
        <v>0.1558233626870861</v>
      </c>
      <c r="S104" s="229">
        <v>0.1641451789211954</v>
      </c>
      <c r="T104" s="229">
        <v>0.17803418804753249</v>
      </c>
      <c r="U104" s="229">
        <v>0.1048670695225007</v>
      </c>
      <c r="V104" s="229">
        <v>6.8106224906666651E-2</v>
      </c>
      <c r="W104" s="229">
        <v>0.11356293078409779</v>
      </c>
      <c r="X104" s="229">
        <v>0.10351545096943091</v>
      </c>
      <c r="Y104" s="229">
        <v>0.1273935059541744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2.6812948405585941</v>
      </c>
      <c r="J105" s="229">
        <v>2.4165209317147132</v>
      </c>
      <c r="K105" s="229">
        <v>2.4936819742220431</v>
      </c>
      <c r="L105" s="229">
        <v>2.0073417106362919</v>
      </c>
      <c r="M105" s="229">
        <v>2.2837450017080569</v>
      </c>
      <c r="N105" s="229">
        <v>2.574858699111195</v>
      </c>
      <c r="O105" s="229">
        <v>2.5626555230939139</v>
      </c>
      <c r="P105" s="229">
        <v>2.2191637908022348</v>
      </c>
      <c r="Q105" s="229">
        <v>2.012782650150732</v>
      </c>
      <c r="R105" s="229">
        <v>2.2423885712045628</v>
      </c>
      <c r="S105" s="229">
        <v>2.268228350784117</v>
      </c>
      <c r="T105" s="229">
        <v>2.6429108970376931</v>
      </c>
      <c r="U105" s="229">
        <v>1.7011494166498251</v>
      </c>
      <c r="V105" s="229">
        <v>1.180880376457992</v>
      </c>
      <c r="W105" s="229">
        <v>1.877313849924876</v>
      </c>
      <c r="X105" s="229">
        <v>1.697763430543386</v>
      </c>
      <c r="Y105" s="229">
        <v>1.932869490422261</v>
      </c>
      <c r="DA105" s="73" t="s">
        <v>1085</v>
      </c>
    </row>
    <row r="106" spans="1:105" ht="12" customHeight="1" x14ac:dyDescent="0.25">
      <c r="A106" s="60" t="s">
        <v>1036</v>
      </c>
      <c r="B106" s="262">
        <v>10.45308532087237</v>
      </c>
      <c r="C106" s="262">
        <v>10.05756957960212</v>
      </c>
      <c r="D106" s="262">
        <v>10.854009942614111</v>
      </c>
      <c r="E106" s="262">
        <v>11.26118762635825</v>
      </c>
      <c r="F106" s="262">
        <v>12.06357317272561</v>
      </c>
      <c r="G106" s="262">
        <v>11.485998049059949</v>
      </c>
      <c r="H106" s="262">
        <v>11.180643401264451</v>
      </c>
      <c r="I106" s="262">
        <v>12.393538001834569</v>
      </c>
      <c r="J106" s="262">
        <v>10.127687998323051</v>
      </c>
      <c r="K106" s="262">
        <v>9.4138892758788906</v>
      </c>
      <c r="L106" s="262">
        <v>8.4469087370329277</v>
      </c>
      <c r="M106" s="262">
        <v>9.4171950366614592</v>
      </c>
      <c r="N106" s="262">
        <v>9.3870285511495926</v>
      </c>
      <c r="O106" s="262">
        <v>9.7786932797895183</v>
      </c>
      <c r="P106" s="262">
        <v>10.614594349287451</v>
      </c>
      <c r="Q106" s="262">
        <v>9.6186887581439127</v>
      </c>
      <c r="R106" s="262">
        <v>10.979167001240739</v>
      </c>
      <c r="S106" s="262">
        <v>9.5949970589172775</v>
      </c>
      <c r="T106" s="262">
        <v>11.2968940368159</v>
      </c>
      <c r="U106" s="262">
        <v>7.5585463178147494</v>
      </c>
      <c r="V106" s="262">
        <v>5.2800576280966487</v>
      </c>
      <c r="W106" s="262">
        <v>8.9415199292604779</v>
      </c>
      <c r="X106" s="262">
        <v>8.441873024167986</v>
      </c>
      <c r="Y106" s="262">
        <v>8.9001757568678901</v>
      </c>
      <c r="DA106" s="72" t="s">
        <v>1086</v>
      </c>
    </row>
    <row r="107" spans="1:105" ht="12" customHeight="1" x14ac:dyDescent="0.25">
      <c r="A107" s="132" t="s">
        <v>1038</v>
      </c>
      <c r="B107" s="316">
        <v>10.00852485282077</v>
      </c>
      <c r="C107" s="316">
        <v>9.3641649155353033</v>
      </c>
      <c r="D107" s="316">
        <v>10.103187766697859</v>
      </c>
      <c r="E107" s="316">
        <v>10.50764876416161</v>
      </c>
      <c r="F107" s="316">
        <v>11.261511780381291</v>
      </c>
      <c r="G107" s="316">
        <v>10.76687874552065</v>
      </c>
      <c r="H107" s="316">
        <v>10.49717514297752</v>
      </c>
      <c r="I107" s="316">
        <v>12.03098190310504</v>
      </c>
      <c r="J107" s="316">
        <v>9.8183601831989549</v>
      </c>
      <c r="K107" s="316">
        <v>8.865161307631146</v>
      </c>
      <c r="L107" s="316">
        <v>7.9810008118735114</v>
      </c>
      <c r="M107" s="316">
        <v>8.9939040128169818</v>
      </c>
      <c r="N107" s="316">
        <v>8.8841682544294471</v>
      </c>
      <c r="O107" s="316">
        <v>9.156230439990706</v>
      </c>
      <c r="P107" s="316">
        <v>9.953740614890231</v>
      </c>
      <c r="Q107" s="316">
        <v>9.0602921095252995</v>
      </c>
      <c r="R107" s="316">
        <v>10.57685928763787</v>
      </c>
      <c r="S107" s="316">
        <v>9.9446063451842175</v>
      </c>
      <c r="T107" s="316">
        <v>11.929996310610539</v>
      </c>
      <c r="U107" s="316">
        <v>7.8651599845620073</v>
      </c>
      <c r="V107" s="316">
        <v>5.4872442348446722</v>
      </c>
      <c r="W107" s="316">
        <v>9.1249251118351733</v>
      </c>
      <c r="X107" s="316">
        <v>8.6306818174148479</v>
      </c>
      <c r="Y107" s="316">
        <v>9.5563759791737404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16.8716065134359</v>
      </c>
      <c r="C110" s="223">
        <v>19.844092529566009</v>
      </c>
      <c r="D110" s="223">
        <v>20.275981660649471</v>
      </c>
      <c r="E110" s="223">
        <v>19.197409530639579</v>
      </c>
      <c r="F110" s="223">
        <v>21.168745218080179</v>
      </c>
      <c r="G110" s="223">
        <v>24.090914116071179</v>
      </c>
      <c r="H110" s="223">
        <v>26.571326990908659</v>
      </c>
      <c r="I110" s="223">
        <v>27.30305696201729</v>
      </c>
      <c r="J110" s="223">
        <v>28.705824127954131</v>
      </c>
      <c r="K110" s="223">
        <v>29.812046884696318</v>
      </c>
      <c r="L110" s="223">
        <v>31.826040373003629</v>
      </c>
      <c r="M110" s="223">
        <v>32.59052259482182</v>
      </c>
      <c r="N110" s="223">
        <v>46.14025031049966</v>
      </c>
      <c r="O110" s="223">
        <v>41.110155727524592</v>
      </c>
      <c r="P110" s="223">
        <v>33.57695614789337</v>
      </c>
      <c r="Q110" s="223">
        <v>28.914684245724661</v>
      </c>
      <c r="R110" s="223">
        <v>33.147033533963892</v>
      </c>
      <c r="S110" s="223">
        <v>34.857170153816767</v>
      </c>
      <c r="T110" s="223">
        <v>31.876373363905611</v>
      </c>
      <c r="U110" s="223">
        <v>33.844463552116167</v>
      </c>
      <c r="V110" s="223">
        <v>30.57705168625203</v>
      </c>
      <c r="W110" s="223">
        <v>35.922422852775398</v>
      </c>
      <c r="X110" s="223">
        <v>30.089806057131931</v>
      </c>
      <c r="Y110" s="223">
        <v>23.60208980287927</v>
      </c>
      <c r="DA110" s="89" t="s">
        <v>1088</v>
      </c>
    </row>
    <row r="111" spans="1:105" ht="12" customHeight="1" x14ac:dyDescent="0.25">
      <c r="A111" s="55" t="s">
        <v>91</v>
      </c>
      <c r="B111" s="259">
        <v>0.13436267801642779</v>
      </c>
      <c r="C111" s="259">
        <v>0.15794200331294719</v>
      </c>
      <c r="D111" s="259">
        <v>0.16569576199285879</v>
      </c>
      <c r="E111" s="259">
        <v>0.15070778177721769</v>
      </c>
      <c r="F111" s="259">
        <v>0.16740774915019821</v>
      </c>
      <c r="G111" s="259">
        <v>0.18682746881826981</v>
      </c>
      <c r="H111" s="259">
        <v>0.220729462993947</v>
      </c>
      <c r="I111" s="259">
        <v>0.1798623564816878</v>
      </c>
      <c r="J111" s="259">
        <v>0.17860641162455579</v>
      </c>
      <c r="K111" s="259">
        <v>0.1759105355251977</v>
      </c>
      <c r="L111" s="259">
        <v>0.19461258415753879</v>
      </c>
      <c r="M111" s="259">
        <v>0.20119573856595219</v>
      </c>
      <c r="N111" s="259">
        <v>0.24225675531019331</v>
      </c>
      <c r="O111" s="259">
        <v>0.277485544340905</v>
      </c>
      <c r="P111" s="259">
        <v>0.26374209312442598</v>
      </c>
      <c r="Q111" s="259">
        <v>0.25316118685365618</v>
      </c>
      <c r="R111" s="259">
        <v>0.30760408791912391</v>
      </c>
      <c r="S111" s="259">
        <v>0.29813181629026753</v>
      </c>
      <c r="T111" s="259">
        <v>0.30257462863172863</v>
      </c>
      <c r="U111" s="259">
        <v>0.28788104388115671</v>
      </c>
      <c r="V111" s="259">
        <v>0.27320581050887688</v>
      </c>
      <c r="W111" s="259">
        <v>0.28507138949325378</v>
      </c>
      <c r="X111" s="259">
        <v>0.27740616206194763</v>
      </c>
      <c r="Y111" s="259">
        <v>0.21878410561215689</v>
      </c>
      <c r="DA111" s="67" t="s">
        <v>1089</v>
      </c>
    </row>
    <row r="112" spans="1:105" ht="12" customHeight="1" x14ac:dyDescent="0.25">
      <c r="A112" s="173" t="s">
        <v>92</v>
      </c>
      <c r="B112" s="224">
        <v>1.072230834827024</v>
      </c>
      <c r="C112" s="224">
        <v>1.26039677510587</v>
      </c>
      <c r="D112" s="224">
        <v>1.322272731027144</v>
      </c>
      <c r="E112" s="224">
        <v>1.2026667900304719</v>
      </c>
      <c r="F112" s="224">
        <v>1.3359346008709621</v>
      </c>
      <c r="G112" s="224">
        <v>1.490906372342035</v>
      </c>
      <c r="H112" s="224">
        <v>1.7614484905397889</v>
      </c>
      <c r="I112" s="224">
        <v>1.435323912051951</v>
      </c>
      <c r="J112" s="224">
        <v>1.425301316324181</v>
      </c>
      <c r="K112" s="224">
        <v>1.403787890696778</v>
      </c>
      <c r="L112" s="224">
        <v>1.5530325582939739</v>
      </c>
      <c r="M112" s="224">
        <v>1.605566946945153</v>
      </c>
      <c r="N112" s="224">
        <v>1.933238953133815</v>
      </c>
      <c r="O112" s="224">
        <v>2.2143690588297318</v>
      </c>
      <c r="P112" s="224">
        <v>2.1046946135983871</v>
      </c>
      <c r="Q112" s="224">
        <v>2.0202576692666669</v>
      </c>
      <c r="R112" s="224">
        <v>2.454718772019429</v>
      </c>
      <c r="S112" s="224">
        <v>2.379128869627968</v>
      </c>
      <c r="T112" s="224">
        <v>2.414583063130141</v>
      </c>
      <c r="U112" s="224">
        <v>2.2973264344569539</v>
      </c>
      <c r="V112" s="224">
        <v>2.1802162520585568</v>
      </c>
      <c r="W112" s="224">
        <v>2.2749050439756759</v>
      </c>
      <c r="X112" s="224">
        <v>2.2137355783983099</v>
      </c>
      <c r="Y112" s="224">
        <v>1.7459242973612441</v>
      </c>
      <c r="DA112" s="177" t="s">
        <v>1090</v>
      </c>
    </row>
    <row r="113" spans="1:105" ht="12" customHeight="1" x14ac:dyDescent="0.25">
      <c r="A113" s="173" t="s">
        <v>93</v>
      </c>
      <c r="B113" s="224">
        <v>1.31465313204483</v>
      </c>
      <c r="C113" s="224">
        <v>1.545361795419216</v>
      </c>
      <c r="D113" s="224">
        <v>1.6212273801496659</v>
      </c>
      <c r="E113" s="224">
        <v>1.474579550377253</v>
      </c>
      <c r="F113" s="224">
        <v>1.637978082886788</v>
      </c>
      <c r="G113" s="224">
        <v>1.8279876574350229</v>
      </c>
      <c r="H113" s="224">
        <v>2.1596970538506719</v>
      </c>
      <c r="I113" s="224">
        <v>1.759838474317281</v>
      </c>
      <c r="J113" s="224">
        <v>1.7475498547059469</v>
      </c>
      <c r="K113" s="224">
        <v>1.7211724260185499</v>
      </c>
      <c r="L113" s="224">
        <v>1.9041600470836491</v>
      </c>
      <c r="M113" s="224">
        <v>1.9685720154183171</v>
      </c>
      <c r="N113" s="224">
        <v>2.3703278829305869</v>
      </c>
      <c r="O113" s="224">
        <v>2.7150191210116619</v>
      </c>
      <c r="P113" s="224">
        <v>2.5805482139593319</v>
      </c>
      <c r="Q113" s="224">
        <v>2.4770207926985002</v>
      </c>
      <c r="R113" s="224">
        <v>3.0097098657353811</v>
      </c>
      <c r="S113" s="224">
        <v>2.9170297275579249</v>
      </c>
      <c r="T113" s="224">
        <v>2.9604998134926159</v>
      </c>
      <c r="U113" s="224">
        <v>2.8167324556334372</v>
      </c>
      <c r="V113" s="224">
        <v>2.6731446543096369</v>
      </c>
      <c r="W113" s="224">
        <v>2.7892417789399548</v>
      </c>
      <c r="X113" s="224">
        <v>2.714242416027802</v>
      </c>
      <c r="Y113" s="224">
        <v>2.1406629722688502</v>
      </c>
      <c r="DA113" s="177" t="s">
        <v>1091</v>
      </c>
    </row>
    <row r="114" spans="1:105" ht="12" customHeight="1" x14ac:dyDescent="0.25">
      <c r="A114" s="173" t="s">
        <v>94</v>
      </c>
      <c r="B114" s="224">
        <v>2.4343822132105242</v>
      </c>
      <c r="C114" s="224">
        <v>2.861592290806132</v>
      </c>
      <c r="D114" s="224">
        <v>3.0020748451475652</v>
      </c>
      <c r="E114" s="224">
        <v>2.730522707399559</v>
      </c>
      <c r="F114" s="224">
        <v>3.0330926184354912</v>
      </c>
      <c r="G114" s="224">
        <v>3.3849389856216821</v>
      </c>
      <c r="H114" s="224">
        <v>3.9991751175000938</v>
      </c>
      <c r="I114" s="224">
        <v>3.2587451211088339</v>
      </c>
      <c r="J114" s="224">
        <v>3.2359899195445898</v>
      </c>
      <c r="K114" s="224">
        <v>3.1871460521687518</v>
      </c>
      <c r="L114" s="224">
        <v>3.5259896597336691</v>
      </c>
      <c r="M114" s="224">
        <v>3.6452632127414488</v>
      </c>
      <c r="N114" s="224">
        <v>4.3892064735798408</v>
      </c>
      <c r="O114" s="224">
        <v>5.0274814668694567</v>
      </c>
      <c r="P114" s="224">
        <v>4.7784776982378698</v>
      </c>
      <c r="Q114" s="224">
        <v>4.5867729004065829</v>
      </c>
      <c r="R114" s="224">
        <v>5.5731690629864206</v>
      </c>
      <c r="S114" s="224">
        <v>5.4015505011029852</v>
      </c>
      <c r="T114" s="224">
        <v>5.4820453490797627</v>
      </c>
      <c r="U114" s="224">
        <v>5.2158270666433237</v>
      </c>
      <c r="V114" s="224">
        <v>4.9499412743712812</v>
      </c>
      <c r="W114" s="224">
        <v>5.1649217649021413</v>
      </c>
      <c r="X114" s="224">
        <v>5.0260432192043254</v>
      </c>
      <c r="Y114" s="224">
        <v>3.9639291438526461</v>
      </c>
      <c r="DA114" s="177" t="s">
        <v>1092</v>
      </c>
    </row>
    <row r="115" spans="1:105" ht="12" customHeight="1" x14ac:dyDescent="0.25">
      <c r="A115" s="56" t="s">
        <v>95</v>
      </c>
      <c r="B115" s="260">
        <v>0.82310292016971387</v>
      </c>
      <c r="C115" s="260">
        <v>0.97550028631435548</v>
      </c>
      <c r="D115" s="260">
        <v>1.021248351935077</v>
      </c>
      <c r="E115" s="260">
        <v>0.93037122264681615</v>
      </c>
      <c r="F115" s="260">
        <v>1.033169317888222</v>
      </c>
      <c r="G115" s="260">
        <v>1.1527880305585949</v>
      </c>
      <c r="H115" s="260">
        <v>1.350597533691221</v>
      </c>
      <c r="I115" s="260">
        <v>1.102669117792761</v>
      </c>
      <c r="J115" s="260">
        <v>1.0970503084577099</v>
      </c>
      <c r="K115" s="260">
        <v>1.0824560845378439</v>
      </c>
      <c r="L115" s="260">
        <v>1.198516722401195</v>
      </c>
      <c r="M115" s="260">
        <v>1.240179700077032</v>
      </c>
      <c r="N115" s="260">
        <v>1.8315568846783059</v>
      </c>
      <c r="O115" s="260">
        <v>1.59600137912901</v>
      </c>
      <c r="P115" s="260">
        <v>1.276950592697309</v>
      </c>
      <c r="Q115" s="260">
        <v>1.0067528725476029</v>
      </c>
      <c r="R115" s="260">
        <v>1.1141363455258759</v>
      </c>
      <c r="S115" s="260">
        <v>1.2336105805554931</v>
      </c>
      <c r="T115" s="260">
        <v>1.0144353644946631</v>
      </c>
      <c r="U115" s="260">
        <v>1.2085755325593399</v>
      </c>
      <c r="V115" s="260">
        <v>1.0551004759539511</v>
      </c>
      <c r="W115" s="260">
        <v>1.4174240257448329</v>
      </c>
      <c r="X115" s="260">
        <v>1.0374147390751161</v>
      </c>
      <c r="Y115" s="260">
        <v>0.8154549077505</v>
      </c>
      <c r="DA115" s="68" t="s">
        <v>1093</v>
      </c>
    </row>
    <row r="116" spans="1:105" ht="12" customHeight="1" x14ac:dyDescent="0.25">
      <c r="A116" s="37" t="s">
        <v>159</v>
      </c>
      <c r="B116" s="226">
        <v>3.4068724857817621E-3</v>
      </c>
      <c r="C116" s="226">
        <v>5.427012226895251E-3</v>
      </c>
      <c r="D116" s="226">
        <v>6.1268887324156746E-3</v>
      </c>
      <c r="E116" s="226">
        <v>7.8350898418938636E-3</v>
      </c>
      <c r="F116" s="226">
        <v>6.7060594485237306E-3</v>
      </c>
      <c r="G116" s="226">
        <v>1.001599895540318E-2</v>
      </c>
      <c r="H116" s="226">
        <v>5.8756633963958959E-3</v>
      </c>
      <c r="I116" s="226">
        <v>9.08095758885674E-3</v>
      </c>
      <c r="J116" s="226">
        <v>1.0060526966641061E-2</v>
      </c>
      <c r="K116" s="226">
        <v>7.7133888913265671E-3</v>
      </c>
      <c r="L116" s="226">
        <v>1.0454986085398601E-2</v>
      </c>
      <c r="M116" s="226">
        <v>7.6453690179685467E-3</v>
      </c>
      <c r="N116" s="226">
        <v>1.061727220643198E-2</v>
      </c>
      <c r="O116" s="226">
        <v>1.4464668827348971E-2</v>
      </c>
      <c r="P116" s="226">
        <v>1.1017305195990869E-2</v>
      </c>
      <c r="Q116" s="226">
        <v>8.6244872998984794E-3</v>
      </c>
      <c r="R116" s="226">
        <v>1.029573832634431E-2</v>
      </c>
      <c r="S116" s="226">
        <v>1.223844681587765E-2</v>
      </c>
      <c r="T116" s="226">
        <v>9.9743517778459641E-3</v>
      </c>
      <c r="U116" s="226">
        <v>1.23248671388759E-2</v>
      </c>
      <c r="V116" s="226">
        <v>4.3905869793282072E-3</v>
      </c>
      <c r="W116" s="226">
        <v>5.2980663654900676E-3</v>
      </c>
      <c r="X116" s="226">
        <v>8.5755884597611791E-3</v>
      </c>
      <c r="Y116" s="226">
        <v>3.258034243568133E-3</v>
      </c>
      <c r="DA116" s="69" t="s">
        <v>1094</v>
      </c>
    </row>
    <row r="117" spans="1:105" ht="12" customHeight="1" x14ac:dyDescent="0.25">
      <c r="A117" s="37" t="s">
        <v>35</v>
      </c>
      <c r="B117" s="226">
        <v>3.1937715874564579E-2</v>
      </c>
      <c r="C117" s="226">
        <v>1.9799616231564319E-2</v>
      </c>
      <c r="D117" s="226">
        <v>1.9190712080698311E-2</v>
      </c>
      <c r="E117" s="226">
        <v>2.1021406702875649E-2</v>
      </c>
      <c r="F117" s="226">
        <v>2.3084794759116321E-2</v>
      </c>
      <c r="G117" s="226">
        <v>3.0400532559171509E-2</v>
      </c>
      <c r="H117" s="226">
        <v>2.7607137183223239E-2</v>
      </c>
      <c r="I117" s="226">
        <v>5.8299810386015442E-2</v>
      </c>
      <c r="J117" s="226">
        <v>5.8476882599109013E-2</v>
      </c>
      <c r="K117" s="226">
        <v>3.050701883807596E-2</v>
      </c>
      <c r="L117" s="226">
        <v>3.845393707697628E-2</v>
      </c>
      <c r="M117" s="226">
        <v>5.2139212377349732E-2</v>
      </c>
      <c r="N117" s="226">
        <v>6.121120910424957E-2</v>
      </c>
      <c r="O117" s="226">
        <v>5.2703723208173688E-2</v>
      </c>
      <c r="P117" s="226">
        <v>4.2541553783475412E-2</v>
      </c>
      <c r="Q117" s="226">
        <v>3.7528008530545671E-2</v>
      </c>
      <c r="R117" s="226">
        <v>6.1195756981649738E-2</v>
      </c>
      <c r="S117" s="226">
        <v>0.14475371741839821</v>
      </c>
      <c r="T117" s="226">
        <v>0.13851549097162291</v>
      </c>
      <c r="U117" s="226">
        <v>0.1497138388291967</v>
      </c>
      <c r="V117" s="226">
        <v>0.12905126890894289</v>
      </c>
      <c r="W117" s="226">
        <v>0.14711974991058999</v>
      </c>
      <c r="X117" s="226">
        <v>0.1101966053543465</v>
      </c>
      <c r="Y117" s="226">
        <v>0.11918129102714339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0.7877583318093675</v>
      </c>
      <c r="C120" s="226">
        <v>0.9502736578558959</v>
      </c>
      <c r="D120" s="226">
        <v>0.99593075112196328</v>
      </c>
      <c r="E120" s="226">
        <v>0.90151472610204664</v>
      </c>
      <c r="F120" s="226">
        <v>1.0033784636805809</v>
      </c>
      <c r="G120" s="226">
        <v>1.1123714990440201</v>
      </c>
      <c r="H120" s="226">
        <v>1.317114733111602</v>
      </c>
      <c r="I120" s="226">
        <v>1.0352883498178891</v>
      </c>
      <c r="J120" s="226">
        <v>1.0285128988919601</v>
      </c>
      <c r="K120" s="226">
        <v>1.044235676808442</v>
      </c>
      <c r="L120" s="226">
        <v>1.1496077992388201</v>
      </c>
      <c r="M120" s="226">
        <v>1.180395118681713</v>
      </c>
      <c r="N120" s="226">
        <v>1.7597284033676239</v>
      </c>
      <c r="O120" s="226">
        <v>1.528832987093488</v>
      </c>
      <c r="P120" s="226">
        <v>1.223391733717843</v>
      </c>
      <c r="Q120" s="226">
        <v>0.96060037671715892</v>
      </c>
      <c r="R120" s="226">
        <v>1.042644850217882</v>
      </c>
      <c r="S120" s="226">
        <v>1.0766184163212169</v>
      </c>
      <c r="T120" s="226">
        <v>0.8659455217451939</v>
      </c>
      <c r="U120" s="226">
        <v>1.046536826591268</v>
      </c>
      <c r="V120" s="226">
        <v>0.92165862006568</v>
      </c>
      <c r="W120" s="226">
        <v>1.2650062094687531</v>
      </c>
      <c r="X120" s="226">
        <v>0.91864254526100864</v>
      </c>
      <c r="Y120" s="226">
        <v>0.69301558247978856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4.3616109701570238</v>
      </c>
      <c r="C121" s="261">
        <f t="shared" si="4"/>
        <v>5.1085905798572551</v>
      </c>
      <c r="D121" s="261">
        <f t="shared" si="4"/>
        <v>4.9625598512220845</v>
      </c>
      <c r="E121" s="261">
        <f t="shared" si="4"/>
        <v>5.0589316919522256</v>
      </c>
      <c r="F121" s="261">
        <f t="shared" si="4"/>
        <v>5.5173700164240849</v>
      </c>
      <c r="G121" s="261">
        <f t="shared" si="4"/>
        <v>6.4940118846305817</v>
      </c>
      <c r="H121" s="261">
        <f t="shared" si="4"/>
        <v>6.3474832165105246</v>
      </c>
      <c r="I121" s="261">
        <f t="shared" si="4"/>
        <v>9.852731846536491</v>
      </c>
      <c r="J121" s="261">
        <f t="shared" si="4"/>
        <v>11.160463280599712</v>
      </c>
      <c r="K121" s="261">
        <f t="shared" si="4"/>
        <v>12.467426407912123</v>
      </c>
      <c r="L121" s="261">
        <f t="shared" si="4"/>
        <v>12.716810635888997</v>
      </c>
      <c r="M121" s="261">
        <f t="shared" si="4"/>
        <v>12.792601063563401</v>
      </c>
      <c r="N121" s="261">
        <f t="shared" si="4"/>
        <v>19.854569829008401</v>
      </c>
      <c r="O121" s="261">
        <f t="shared" si="4"/>
        <v>14.240246928767286</v>
      </c>
      <c r="P121" s="261">
        <f t="shared" si="4"/>
        <v>10.094226218778985</v>
      </c>
      <c r="Q121" s="261">
        <f t="shared" si="4"/>
        <v>7.9648323543979656</v>
      </c>
      <c r="R121" s="261">
        <f t="shared" si="4"/>
        <v>8.6018349063295521</v>
      </c>
      <c r="S121" s="261">
        <f t="shared" si="4"/>
        <v>9.8374740287702114</v>
      </c>
      <c r="T121" s="261">
        <f t="shared" si="4"/>
        <v>8.1208605326638796</v>
      </c>
      <c r="U121" s="261">
        <f t="shared" si="4"/>
        <v>9.4814290435806914</v>
      </c>
      <c r="V121" s="261">
        <f t="shared" si="4"/>
        <v>8.1747921677389002</v>
      </c>
      <c r="W121" s="261">
        <f t="shared" si="4"/>
        <v>10.422970801516254</v>
      </c>
      <c r="X121" s="261">
        <f t="shared" si="4"/>
        <v>7.6830331321768019</v>
      </c>
      <c r="Y121" s="261">
        <f t="shared" si="4"/>
        <v>5.9596456836188878</v>
      </c>
      <c r="DA121" s="70"/>
    </row>
    <row r="122" spans="1:105" ht="12" customHeight="1" x14ac:dyDescent="0.25">
      <c r="A122" s="60" t="s">
        <v>1052</v>
      </c>
      <c r="B122" s="262">
        <v>4.3529774759734554</v>
      </c>
      <c r="C122" s="262">
        <v>5.0984419925629716</v>
      </c>
      <c r="D122" s="262">
        <v>4.9519130449919171</v>
      </c>
      <c r="E122" s="262">
        <v>5.0492479406561026</v>
      </c>
      <c r="F122" s="262">
        <v>5.5066132062003721</v>
      </c>
      <c r="G122" s="262">
        <v>6.4820072573844936</v>
      </c>
      <c r="H122" s="262">
        <v>6.333300211504719</v>
      </c>
      <c r="I122" s="262">
        <v>9.8411747636362996</v>
      </c>
      <c r="J122" s="262">
        <v>11.14898689862614</v>
      </c>
      <c r="K122" s="262">
        <v>12.45612324986477</v>
      </c>
      <c r="L122" s="262">
        <v>12.70430577488014</v>
      </c>
      <c r="M122" s="262">
        <v>12.77967320097305</v>
      </c>
      <c r="N122" s="262">
        <v>19.83547163712629</v>
      </c>
      <c r="O122" s="262">
        <v>14.22380388345749</v>
      </c>
      <c r="P122" s="262">
        <v>10.081050755470891</v>
      </c>
      <c r="Q122" s="262">
        <v>7.9544414568311357</v>
      </c>
      <c r="R122" s="262">
        <v>8.5902883677535868</v>
      </c>
      <c r="S122" s="262">
        <v>9.8246423201573148</v>
      </c>
      <c r="T122" s="262">
        <v>8.1103490604270405</v>
      </c>
      <c r="U122" s="262">
        <v>9.4689062347364761</v>
      </c>
      <c r="V122" s="262">
        <v>8.1638456994013868</v>
      </c>
      <c r="W122" s="262">
        <v>10.40822170458126</v>
      </c>
      <c r="X122" s="262">
        <v>7.6722516114047936</v>
      </c>
      <c r="Y122" s="262">
        <v>5.9511425366025783</v>
      </c>
      <c r="DA122" s="72" t="s">
        <v>1099</v>
      </c>
    </row>
    <row r="123" spans="1:105" ht="12" customHeight="1" x14ac:dyDescent="0.25">
      <c r="A123" s="64" t="s">
        <v>28</v>
      </c>
      <c r="B123" s="229">
        <v>0.5262419107207118</v>
      </c>
      <c r="C123" s="229">
        <v>0.71788572336221801</v>
      </c>
      <c r="D123" s="229">
        <v>0.79312016507225114</v>
      </c>
      <c r="E123" s="229">
        <v>0.76726917388230509</v>
      </c>
      <c r="F123" s="229">
        <v>0.7634428823211975</v>
      </c>
      <c r="G123" s="229">
        <v>0.93267261395021994</v>
      </c>
      <c r="H123" s="229">
        <v>0.30479998634409422</v>
      </c>
      <c r="I123" s="229">
        <v>9.3332571777030679E-2</v>
      </c>
      <c r="J123" s="229">
        <v>8.9312053265104802E-2</v>
      </c>
      <c r="K123" s="229">
        <v>0</v>
      </c>
      <c r="L123" s="229">
        <v>0</v>
      </c>
      <c r="M123" s="229">
        <v>2.814017277502779E-2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2.6760933776723199</v>
      </c>
      <c r="C124" s="229">
        <v>3.1760953363883062</v>
      </c>
      <c r="D124" s="229">
        <v>2.8239573095438741</v>
      </c>
      <c r="E124" s="229">
        <v>3.0684550078071391</v>
      </c>
      <c r="F124" s="229">
        <v>3.3645871265769549</v>
      </c>
      <c r="G124" s="229">
        <v>3.8765748885071569</v>
      </c>
      <c r="H124" s="229">
        <v>4.2618897725201288</v>
      </c>
      <c r="I124" s="229">
        <v>3.371889575494647</v>
      </c>
      <c r="J124" s="229">
        <v>4.2411762115335696</v>
      </c>
      <c r="K124" s="229">
        <v>4.969844524122764</v>
      </c>
      <c r="L124" s="229">
        <v>5.2193177595096776</v>
      </c>
      <c r="M124" s="229">
        <v>4.8651246432553226</v>
      </c>
      <c r="N124" s="229">
        <v>6.55854852509108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8.9029363661618705E-2</v>
      </c>
      <c r="C125" s="229">
        <v>0.2082872595137982</v>
      </c>
      <c r="D125" s="229">
        <v>0.16693432734672919</v>
      </c>
      <c r="E125" s="229">
        <v>0.1858377893529026</v>
      </c>
      <c r="F125" s="229">
        <v>0.2002143592717868</v>
      </c>
      <c r="G125" s="229">
        <v>0.22354728595312451</v>
      </c>
      <c r="H125" s="229">
        <v>0.2601121085205948</v>
      </c>
      <c r="I125" s="229">
        <v>9.7832611972895361E-2</v>
      </c>
      <c r="J125" s="229">
        <v>8.4735985832869981E-2</v>
      </c>
      <c r="K125" s="229">
        <v>5.8853214534847091E-2</v>
      </c>
      <c r="L125" s="229">
        <v>0.1156903147954737</v>
      </c>
      <c r="M125" s="229">
        <v>0.19002580005285119</v>
      </c>
      <c r="N125" s="229">
        <v>0.19940891127016469</v>
      </c>
      <c r="O125" s="229">
        <v>1.449796414056072</v>
      </c>
      <c r="P125" s="229">
        <v>1.3840999677571399</v>
      </c>
      <c r="Q125" s="229">
        <v>1.0785494994682689</v>
      </c>
      <c r="R125" s="229">
        <v>1.103288493065846</v>
      </c>
      <c r="S125" s="229">
        <v>1.0290475898281199</v>
      </c>
      <c r="T125" s="229">
        <v>0.98959375282132722</v>
      </c>
      <c r="U125" s="229">
        <v>1.3164288440382059</v>
      </c>
      <c r="V125" s="229">
        <v>1.1587413514066669</v>
      </c>
      <c r="W125" s="229">
        <v>1.6143086530563671</v>
      </c>
      <c r="X125" s="229">
        <v>1.242114651295523</v>
      </c>
      <c r="Y125" s="229">
        <v>0.90119904037425136</v>
      </c>
      <c r="DA125" s="73" t="s">
        <v>1102</v>
      </c>
    </row>
    <row r="126" spans="1:105" ht="12" customHeight="1" x14ac:dyDescent="0.25">
      <c r="A126" s="64" t="s">
        <v>159</v>
      </c>
      <c r="B126" s="229">
        <v>2.4118877390393329E-2</v>
      </c>
      <c r="C126" s="229">
        <v>3.7582256855567223E-2</v>
      </c>
      <c r="D126" s="229">
        <v>5.0380640870146882E-2</v>
      </c>
      <c r="E126" s="229">
        <v>5.0188009253377193E-2</v>
      </c>
      <c r="F126" s="229">
        <v>4.4911816156995028E-2</v>
      </c>
      <c r="G126" s="229">
        <v>5.9997936911506768E-2</v>
      </c>
      <c r="H126" s="229">
        <v>5.8983349209672187E-2</v>
      </c>
      <c r="I126" s="229">
        <v>2.6245327936816071E-2</v>
      </c>
      <c r="J126" s="229">
        <v>2.269626361633072E-2</v>
      </c>
      <c r="K126" s="229">
        <v>1.4705451096304681E-2</v>
      </c>
      <c r="L126" s="229">
        <v>2.22269670318931E-2</v>
      </c>
      <c r="M126" s="229">
        <v>1.6552852771750379E-2</v>
      </c>
      <c r="N126" s="229">
        <v>2.165098960665816E-2</v>
      </c>
      <c r="O126" s="229">
        <v>3.4515425477100459E-2</v>
      </c>
      <c r="P126" s="229">
        <v>3.2853642215378252E-2</v>
      </c>
      <c r="Q126" s="229">
        <v>2.5757015797496799E-2</v>
      </c>
      <c r="R126" s="229">
        <v>3.374187323640139E-2</v>
      </c>
      <c r="S126" s="229">
        <v>3.9902239621298893E-2</v>
      </c>
      <c r="T126" s="229">
        <v>3.2058464754990669E-2</v>
      </c>
      <c r="U126" s="229">
        <v>4.000473067643303E-2</v>
      </c>
      <c r="V126" s="229">
        <v>1.4506071892888019E-2</v>
      </c>
      <c r="W126" s="229">
        <v>1.9294490964022089E-2</v>
      </c>
      <c r="X126" s="229">
        <v>3.092693576717542E-2</v>
      </c>
      <c r="Y126" s="229">
        <v>1.2456670648800679E-2</v>
      </c>
      <c r="DA126" s="73" t="s">
        <v>1103</v>
      </c>
    </row>
    <row r="127" spans="1:105" ht="12" customHeight="1" x14ac:dyDescent="0.25">
      <c r="A127" s="64" t="s">
        <v>32</v>
      </c>
      <c r="B127" s="229">
        <v>0.47520991567413501</v>
      </c>
      <c r="C127" s="229">
        <v>0.5280886679183695</v>
      </c>
      <c r="D127" s="229">
        <v>0.54452416636143453</v>
      </c>
      <c r="E127" s="229">
        <v>0.47117058843326681</v>
      </c>
      <c r="F127" s="229">
        <v>0.54324351568756402</v>
      </c>
      <c r="G127" s="229">
        <v>0.54689204749277476</v>
      </c>
      <c r="H127" s="229">
        <v>0.41651664063539301</v>
      </c>
      <c r="I127" s="229">
        <v>0.17841710274444619</v>
      </c>
      <c r="J127" s="229">
        <v>0.1238809891881483</v>
      </c>
      <c r="K127" s="229">
        <v>7.2425377268552013E-2</v>
      </c>
      <c r="L127" s="229">
        <v>0.12813272310638821</v>
      </c>
      <c r="M127" s="229">
        <v>0.1314655074978833</v>
      </c>
      <c r="N127" s="229">
        <v>0.1609043924528856</v>
      </c>
      <c r="O127" s="229">
        <v>0.27335502659609068</v>
      </c>
      <c r="P127" s="229">
        <v>0.29973402432579371</v>
      </c>
      <c r="Q127" s="229">
        <v>0.24137950989258791</v>
      </c>
      <c r="R127" s="229">
        <v>0.17925662576433299</v>
      </c>
      <c r="S127" s="229">
        <v>0.20478802732899409</v>
      </c>
      <c r="T127" s="229">
        <v>0.15238041166548411</v>
      </c>
      <c r="U127" s="229">
        <v>0.1901255535138234</v>
      </c>
      <c r="V127" s="229">
        <v>0.16492835842662029</v>
      </c>
      <c r="W127" s="229">
        <v>0.22842100553188349</v>
      </c>
      <c r="X127" s="229">
        <v>0.14501963566255191</v>
      </c>
      <c r="Y127" s="229">
        <v>0.1228684329438912</v>
      </c>
      <c r="DA127" s="73" t="s">
        <v>1104</v>
      </c>
    </row>
    <row r="128" spans="1:105" ht="12" customHeight="1" x14ac:dyDescent="0.25">
      <c r="A128" s="64" t="s">
        <v>33</v>
      </c>
      <c r="B128" s="229">
        <v>0.13029772771963929</v>
      </c>
      <c r="C128" s="229">
        <v>0.1508844959704666</v>
      </c>
      <c r="D128" s="229">
        <v>0.1713063848647669</v>
      </c>
      <c r="E128" s="229">
        <v>0.16696962775707391</v>
      </c>
      <c r="F128" s="229">
        <v>0.16372529569540339</v>
      </c>
      <c r="G128" s="229">
        <v>0.2616743741813583</v>
      </c>
      <c r="H128" s="229">
        <v>0.3806756342634891</v>
      </c>
      <c r="I128" s="229">
        <v>0.28546050900620412</v>
      </c>
      <c r="J128" s="229">
        <v>0.31861799215551578</v>
      </c>
      <c r="K128" s="229">
        <v>0.37097131345287432</v>
      </c>
      <c r="L128" s="229">
        <v>0.26643443586755439</v>
      </c>
      <c r="M128" s="229">
        <v>0.30166090493060982</v>
      </c>
      <c r="N128" s="229">
        <v>0.45005982701521108</v>
      </c>
      <c r="O128" s="229">
        <v>2.2961055556442611</v>
      </c>
      <c r="P128" s="229">
        <v>1.789203681858992</v>
      </c>
      <c r="Q128" s="229">
        <v>1.4246518392305829</v>
      </c>
      <c r="R128" s="229">
        <v>1.678293698949423</v>
      </c>
      <c r="S128" s="229">
        <v>1.611273071567711</v>
      </c>
      <c r="T128" s="229">
        <v>1.3691221358889449</v>
      </c>
      <c r="U128" s="229">
        <v>1.510733815933653</v>
      </c>
      <c r="V128" s="229">
        <v>1.264791545022647</v>
      </c>
      <c r="W128" s="229">
        <v>1.3790721539035531</v>
      </c>
      <c r="X128" s="229">
        <v>1.2197793496404841</v>
      </c>
      <c r="Y128" s="229">
        <v>0.68122011864915977</v>
      </c>
      <c r="DA128" s="73" t="s">
        <v>1105</v>
      </c>
    </row>
    <row r="129" spans="1:105" ht="12" customHeight="1" x14ac:dyDescent="0.25">
      <c r="A129" s="64" t="s">
        <v>35</v>
      </c>
      <c r="B129" s="229">
        <v>0.22610234357834599</v>
      </c>
      <c r="C129" s="229">
        <v>0.13711306180012239</v>
      </c>
      <c r="D129" s="229">
        <v>0.15780282874483509</v>
      </c>
      <c r="E129" s="229">
        <v>0.13465353625963181</v>
      </c>
      <c r="F129" s="229">
        <v>0.15460346962352539</v>
      </c>
      <c r="G129" s="229">
        <v>0.18210557356113041</v>
      </c>
      <c r="H129" s="229">
        <v>0.27713660625219122</v>
      </c>
      <c r="I129" s="229">
        <v>0.1684951864672021</v>
      </c>
      <c r="J129" s="229">
        <v>0.13192218929797481</v>
      </c>
      <c r="K129" s="229">
        <v>5.8161137722723723E-2</v>
      </c>
      <c r="L129" s="229">
        <v>8.1751844017289882E-2</v>
      </c>
      <c r="M129" s="229">
        <v>0.1128856833579783</v>
      </c>
      <c r="N129" s="229">
        <v>0.1248233280977976</v>
      </c>
      <c r="O129" s="229">
        <v>0.12576101481964211</v>
      </c>
      <c r="P129" s="229">
        <v>0.12685906058018309</v>
      </c>
      <c r="Q129" s="229">
        <v>0.1120773299279179</v>
      </c>
      <c r="R129" s="229">
        <v>0.20055477414348929</v>
      </c>
      <c r="S129" s="229">
        <v>0.47195511043191979</v>
      </c>
      <c r="T129" s="229">
        <v>0.4452012606169562</v>
      </c>
      <c r="U129" s="229">
        <v>0.48594940078544091</v>
      </c>
      <c r="V129" s="229">
        <v>0.42637282747738359</v>
      </c>
      <c r="W129" s="229">
        <v>0.53578050735053395</v>
      </c>
      <c r="X129" s="229">
        <v>0.39741218361236091</v>
      </c>
      <c r="Y129" s="229">
        <v>0.45567418229406997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0.20588395955628991</v>
      </c>
      <c r="C131" s="229">
        <v>0.1425051907541241</v>
      </c>
      <c r="D131" s="229">
        <v>0.24388722218788</v>
      </c>
      <c r="E131" s="229">
        <v>0.20470420791040719</v>
      </c>
      <c r="F131" s="229">
        <v>0.27188474086694542</v>
      </c>
      <c r="G131" s="229">
        <v>0.39854253682722163</v>
      </c>
      <c r="H131" s="229">
        <v>0.37318611375915511</v>
      </c>
      <c r="I131" s="229">
        <v>0.31172276717975372</v>
      </c>
      <c r="J131" s="229">
        <v>0.31591179886632531</v>
      </c>
      <c r="K131" s="229">
        <v>0.35914037786859598</v>
      </c>
      <c r="L131" s="229">
        <v>0.38942468599845181</v>
      </c>
      <c r="M131" s="229">
        <v>0.36913849207745331</v>
      </c>
      <c r="N131" s="229">
        <v>0.91363903065918861</v>
      </c>
      <c r="O131" s="229">
        <v>0.5605906082587031</v>
      </c>
      <c r="P131" s="229">
        <v>0.39503035027500583</v>
      </c>
      <c r="Q131" s="229">
        <v>0.31507329611745072</v>
      </c>
      <c r="R131" s="229">
        <v>0.35054903013887961</v>
      </c>
      <c r="S131" s="229">
        <v>0.43646169778043581</v>
      </c>
      <c r="T131" s="229">
        <v>0.32325686732987319</v>
      </c>
      <c r="U131" s="229">
        <v>0.34407604352188259</v>
      </c>
      <c r="V131" s="229">
        <v>0.27998041697336878</v>
      </c>
      <c r="W131" s="229">
        <v>0.37826296859470138</v>
      </c>
      <c r="X131" s="229">
        <v>0.26647790777466801</v>
      </c>
      <c r="Y131" s="229">
        <v>0.23359033162983289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5.3077791110573038</v>
      </c>
      <c r="J132" s="229">
        <v>5.8207334148703014</v>
      </c>
      <c r="K132" s="229">
        <v>6.5520218537981094</v>
      </c>
      <c r="L132" s="229">
        <v>6.4813270445534066</v>
      </c>
      <c r="M132" s="229">
        <v>6.7646791442541776</v>
      </c>
      <c r="N132" s="229">
        <v>11.40643663293331</v>
      </c>
      <c r="O132" s="229">
        <v>9.4836798386056209</v>
      </c>
      <c r="P132" s="229">
        <v>6.053270028458396</v>
      </c>
      <c r="Q132" s="229">
        <v>4.7569529663968311</v>
      </c>
      <c r="R132" s="229">
        <v>5.0446038724552134</v>
      </c>
      <c r="S132" s="229">
        <v>6.0312145835988353</v>
      </c>
      <c r="T132" s="229">
        <v>4.7987361673494631</v>
      </c>
      <c r="U132" s="229">
        <v>5.5815878462670376</v>
      </c>
      <c r="V132" s="229">
        <v>4.8545251282018116</v>
      </c>
      <c r="W132" s="229">
        <v>6.2530819251801946</v>
      </c>
      <c r="X132" s="229">
        <v>4.3705209476520306</v>
      </c>
      <c r="Y132" s="229">
        <v>3.5441337600625729</v>
      </c>
      <c r="DA132" s="73" t="s">
        <v>1109</v>
      </c>
    </row>
    <row r="133" spans="1:105" ht="12" customHeight="1" x14ac:dyDescent="0.25">
      <c r="A133" s="60" t="s">
        <v>1064</v>
      </c>
      <c r="B133" s="262">
        <v>8.6334941835682719E-3</v>
      </c>
      <c r="C133" s="262">
        <v>1.01485872942837E-2</v>
      </c>
      <c r="D133" s="262">
        <v>1.0646806230167239E-2</v>
      </c>
      <c r="E133" s="262">
        <v>9.6837512961225822E-3</v>
      </c>
      <c r="F133" s="262">
        <v>1.0756810223712431E-2</v>
      </c>
      <c r="G133" s="262">
        <v>1.200462724608768E-2</v>
      </c>
      <c r="H133" s="262">
        <v>1.4183005005805211E-2</v>
      </c>
      <c r="I133" s="262">
        <v>1.155708290019106E-2</v>
      </c>
      <c r="J133" s="262">
        <v>1.147638197357209E-2</v>
      </c>
      <c r="K133" s="262">
        <v>1.130315804735217E-2</v>
      </c>
      <c r="L133" s="262">
        <v>1.2504861008857501E-2</v>
      </c>
      <c r="M133" s="262">
        <v>1.292786259035038E-2</v>
      </c>
      <c r="N133" s="262">
        <v>1.9098191882111891E-2</v>
      </c>
      <c r="O133" s="262">
        <v>1.644304530979504E-2</v>
      </c>
      <c r="P133" s="262">
        <v>1.3175463308093639E-2</v>
      </c>
      <c r="Q133" s="262">
        <v>1.039089756682956E-2</v>
      </c>
      <c r="R133" s="262">
        <v>1.154653857596533E-2</v>
      </c>
      <c r="S133" s="262">
        <v>1.2831708612896269E-2</v>
      </c>
      <c r="T133" s="262">
        <v>1.0511472236839729E-2</v>
      </c>
      <c r="U133" s="262">
        <v>1.252280884421569E-2</v>
      </c>
      <c r="V133" s="262">
        <v>1.09464683375137E-2</v>
      </c>
      <c r="W133" s="262">
        <v>1.47490969349943E-2</v>
      </c>
      <c r="X133" s="262">
        <v>1.078152077200877E-2</v>
      </c>
      <c r="Y133" s="262">
        <v>8.5031470163091805E-3</v>
      </c>
      <c r="DA133" s="72" t="s">
        <v>1110</v>
      </c>
    </row>
    <row r="134" spans="1:105" ht="12" customHeight="1" x14ac:dyDescent="0.25">
      <c r="A134" s="57" t="s">
        <v>1010</v>
      </c>
      <c r="B134" s="261">
        <v>2.252255514509176</v>
      </c>
      <c r="C134" s="261">
        <v>2.6538308443188581</v>
      </c>
      <c r="D134" s="261">
        <v>2.688146668027334</v>
      </c>
      <c r="E134" s="261">
        <v>2.5894127873792399</v>
      </c>
      <c r="F134" s="261">
        <v>2.8359830237013881</v>
      </c>
      <c r="G134" s="261">
        <v>3.2570964176826762</v>
      </c>
      <c r="H134" s="261">
        <v>3.4643533558446529</v>
      </c>
      <c r="I134" s="261">
        <v>3.2637661158748079</v>
      </c>
      <c r="J134" s="261">
        <v>3.29676280842415</v>
      </c>
      <c r="K134" s="261">
        <v>3.13747618618702</v>
      </c>
      <c r="L134" s="261">
        <v>3.509724819149759</v>
      </c>
      <c r="M134" s="261">
        <v>3.7105664079920531</v>
      </c>
      <c r="N134" s="261">
        <v>5.3710116320611441</v>
      </c>
      <c r="O134" s="261">
        <v>5.4220360801959471</v>
      </c>
      <c r="P134" s="261">
        <v>4.2221831723956056</v>
      </c>
      <c r="Q134" s="261">
        <v>3.3301781727897919</v>
      </c>
      <c r="R134" s="261">
        <v>3.592559796942314</v>
      </c>
      <c r="S134" s="261">
        <v>4.0707821342428359</v>
      </c>
      <c r="T134" s="261">
        <v>3.436114423585531</v>
      </c>
      <c r="U134" s="261">
        <v>4.0836115662762813</v>
      </c>
      <c r="V134" s="261">
        <v>3.5322541970395549</v>
      </c>
      <c r="W134" s="261">
        <v>4.6224238022511281</v>
      </c>
      <c r="X134" s="261">
        <v>3.4197475359980678</v>
      </c>
      <c r="Y134" s="261">
        <v>2.687896252356277</v>
      </c>
      <c r="DA134" s="70" t="s">
        <v>1111</v>
      </c>
    </row>
    <row r="135" spans="1:105" ht="12" customHeight="1" x14ac:dyDescent="0.25">
      <c r="A135" s="60" t="s">
        <v>1012</v>
      </c>
      <c r="B135" s="262">
        <v>1.5906098261294219</v>
      </c>
      <c r="C135" s="262">
        <v>1.890218244873503</v>
      </c>
      <c r="D135" s="262">
        <v>1.8185998964842389</v>
      </c>
      <c r="E135" s="262">
        <v>1.9055592685392579</v>
      </c>
      <c r="F135" s="262">
        <v>2.0347165312729261</v>
      </c>
      <c r="G135" s="262">
        <v>2.4260519202042672</v>
      </c>
      <c r="H135" s="262">
        <v>1.7291265775536291</v>
      </c>
      <c r="I135" s="262">
        <v>2.1328772176845221</v>
      </c>
      <c r="J135" s="262">
        <v>2.1793626442874112</v>
      </c>
      <c r="K135" s="262">
        <v>1.588436803440058</v>
      </c>
      <c r="L135" s="262">
        <v>2.0612612036747482</v>
      </c>
      <c r="M135" s="262">
        <v>2.4197328742475381</v>
      </c>
      <c r="N135" s="262">
        <v>3.1444667562718731</v>
      </c>
      <c r="O135" s="262">
        <v>4.5422334814963703</v>
      </c>
      <c r="P135" s="262">
        <v>3.5246893187589579</v>
      </c>
      <c r="Q135" s="262">
        <v>2.78257615442649</v>
      </c>
      <c r="R135" s="262">
        <v>2.9320500920441619</v>
      </c>
      <c r="S135" s="262">
        <v>3.389273286836918</v>
      </c>
      <c r="T135" s="262">
        <v>2.9321249172388608</v>
      </c>
      <c r="U135" s="262">
        <v>3.498852599475355</v>
      </c>
      <c r="V135" s="262">
        <v>3.0124053212475559</v>
      </c>
      <c r="W135" s="262">
        <v>3.8774500074623641</v>
      </c>
      <c r="X135" s="262">
        <v>2.8919982540177291</v>
      </c>
      <c r="Y135" s="262">
        <v>2.2825841387422541</v>
      </c>
      <c r="DA135" s="72" t="s">
        <v>1112</v>
      </c>
    </row>
    <row r="136" spans="1:105" ht="12" customHeight="1" x14ac:dyDescent="0.25">
      <c r="A136" s="59" t="s">
        <v>28</v>
      </c>
      <c r="B136" s="230">
        <v>0.62433359351790563</v>
      </c>
      <c r="C136" s="230">
        <v>0.83302427104110466</v>
      </c>
      <c r="D136" s="230">
        <v>0.84212992930386799</v>
      </c>
      <c r="E136" s="230">
        <v>0.90861943551403013</v>
      </c>
      <c r="F136" s="230">
        <v>0.91032304792155527</v>
      </c>
      <c r="G136" s="230">
        <v>1.1632193116925811</v>
      </c>
      <c r="H136" s="230">
        <v>0.40001387488819479</v>
      </c>
      <c r="I136" s="230">
        <v>0.35275362911834068</v>
      </c>
      <c r="J136" s="230">
        <v>0.43010592403313241</v>
      </c>
      <c r="K136" s="230">
        <v>0</v>
      </c>
      <c r="L136" s="230">
        <v>0</v>
      </c>
      <c r="M136" s="230">
        <v>0.14213308871745381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0.1056244693003377</v>
      </c>
      <c r="C137" s="295">
        <v>0.2416935410151422</v>
      </c>
      <c r="D137" s="295">
        <v>0.1772498033435872</v>
      </c>
      <c r="E137" s="295">
        <v>0.22007377985044829</v>
      </c>
      <c r="F137" s="295">
        <v>0.23873396424340931</v>
      </c>
      <c r="G137" s="295">
        <v>0.27880578480351631</v>
      </c>
      <c r="H137" s="295">
        <v>0.34136632905619491</v>
      </c>
      <c r="I137" s="295">
        <v>0.36976168407756721</v>
      </c>
      <c r="J137" s="295">
        <v>0.4080686553843299</v>
      </c>
      <c r="K137" s="295">
        <v>0.45793200546236229</v>
      </c>
      <c r="L137" s="295">
        <v>0.68564315643530227</v>
      </c>
      <c r="M137" s="295">
        <v>0.95980057100023786</v>
      </c>
      <c r="N137" s="295">
        <v>1.237273101949858</v>
      </c>
      <c r="O137" s="295">
        <v>3.4964512737068891</v>
      </c>
      <c r="P137" s="295">
        <v>2.6462700326501598</v>
      </c>
      <c r="Q137" s="295">
        <v>2.0587334069811498</v>
      </c>
      <c r="R137" s="295">
        <v>2.132652989723236</v>
      </c>
      <c r="S137" s="295">
        <v>1.9979020209159939</v>
      </c>
      <c r="T137" s="295">
        <v>1.7919662618007759</v>
      </c>
      <c r="U137" s="295">
        <v>2.2661604698023412</v>
      </c>
      <c r="V137" s="295">
        <v>1.978182179125421</v>
      </c>
      <c r="W137" s="295">
        <v>2.6104716582397098</v>
      </c>
      <c r="X137" s="295">
        <v>1.978653826763066</v>
      </c>
      <c r="Y137" s="295">
        <v>1.378545062815054</v>
      </c>
      <c r="DA137" s="122" t="s">
        <v>1114</v>
      </c>
    </row>
    <row r="138" spans="1:105" ht="12" customHeight="1" x14ac:dyDescent="0.25">
      <c r="A138" s="59" t="s">
        <v>159</v>
      </c>
      <c r="B138" s="295">
        <v>2.861464487337986E-2</v>
      </c>
      <c r="C138" s="295">
        <v>4.3609910466755678E-2</v>
      </c>
      <c r="D138" s="295">
        <v>5.3493842929079223E-2</v>
      </c>
      <c r="E138" s="295">
        <v>5.9433901673171571E-2</v>
      </c>
      <c r="F138" s="295">
        <v>5.3552482207211531E-2</v>
      </c>
      <c r="G138" s="295">
        <v>7.4828785399399314E-2</v>
      </c>
      <c r="H138" s="295">
        <v>7.740865855751268E-2</v>
      </c>
      <c r="I138" s="295">
        <v>9.9195109497575082E-2</v>
      </c>
      <c r="J138" s="295">
        <v>0.1092998881777531</v>
      </c>
      <c r="K138" s="295">
        <v>0.1144219014200529</v>
      </c>
      <c r="L138" s="295">
        <v>0.13172898578997411</v>
      </c>
      <c r="M138" s="295">
        <v>8.3606739387968171E-2</v>
      </c>
      <c r="N138" s="295">
        <v>0.13433796363604181</v>
      </c>
      <c r="O138" s="295">
        <v>8.3240310295922465E-2</v>
      </c>
      <c r="P138" s="295">
        <v>6.2813099402672962E-2</v>
      </c>
      <c r="Q138" s="295">
        <v>4.9164946914898602E-2</v>
      </c>
      <c r="R138" s="295">
        <v>6.5222928806689895E-2</v>
      </c>
      <c r="S138" s="295">
        <v>7.7470435737362606E-2</v>
      </c>
      <c r="T138" s="295">
        <v>5.8051788506434547E-2</v>
      </c>
      <c r="U138" s="295">
        <v>6.8865962391044769E-2</v>
      </c>
      <c r="V138" s="295">
        <v>2.4764502339359729E-2</v>
      </c>
      <c r="W138" s="295">
        <v>3.120080024745004E-2</v>
      </c>
      <c r="X138" s="295">
        <v>4.9265741887797761E-2</v>
      </c>
      <c r="Y138" s="295">
        <v>1.905470495717141E-2</v>
      </c>
      <c r="DA138" s="122" t="s">
        <v>1115</v>
      </c>
    </row>
    <row r="139" spans="1:105" ht="12" customHeight="1" x14ac:dyDescent="0.25">
      <c r="A139" s="59" t="s">
        <v>32</v>
      </c>
      <c r="B139" s="295">
        <v>0.56378921610755794</v>
      </c>
      <c r="C139" s="295">
        <v>0.61278649696144727</v>
      </c>
      <c r="D139" s="295">
        <v>0.578172284499196</v>
      </c>
      <c r="E139" s="295">
        <v>0.55797205031297015</v>
      </c>
      <c r="F139" s="295">
        <v>0.64775912437712058</v>
      </c>
      <c r="G139" s="295">
        <v>0.6820779140928499</v>
      </c>
      <c r="H139" s="295">
        <v>0.54662874947732309</v>
      </c>
      <c r="I139" s="295">
        <v>0.67433350749445731</v>
      </c>
      <c r="J139" s="295">
        <v>0.59658182044869457</v>
      </c>
      <c r="K139" s="295">
        <v>0.56353588365710494</v>
      </c>
      <c r="L139" s="295">
        <v>0.75938357388540711</v>
      </c>
      <c r="M139" s="295">
        <v>0.66401861814664254</v>
      </c>
      <c r="N139" s="295">
        <v>0.99836399235847728</v>
      </c>
      <c r="O139" s="295">
        <v>0.65924603044239305</v>
      </c>
      <c r="P139" s="295">
        <v>0.57306349600186979</v>
      </c>
      <c r="Q139" s="295">
        <v>0.46074478827499332</v>
      </c>
      <c r="R139" s="295">
        <v>0.34650246174659249</v>
      </c>
      <c r="S139" s="295">
        <v>0.39759717403189881</v>
      </c>
      <c r="T139" s="295">
        <v>0.27593197297918098</v>
      </c>
      <c r="U139" s="295">
        <v>0.32729077277785001</v>
      </c>
      <c r="V139" s="295">
        <v>0.28156269652056981</v>
      </c>
      <c r="W139" s="295">
        <v>0.36937580676325421</v>
      </c>
      <c r="X139" s="295">
        <v>0.23101221514472289</v>
      </c>
      <c r="Y139" s="295">
        <v>0.18794923654188919</v>
      </c>
      <c r="DA139" s="122" t="s">
        <v>1116</v>
      </c>
    </row>
    <row r="140" spans="1:105" ht="12" customHeight="1" x14ac:dyDescent="0.25">
      <c r="A140" s="59" t="s">
        <v>35</v>
      </c>
      <c r="B140" s="295">
        <v>0.26824790233024098</v>
      </c>
      <c r="C140" s="295">
        <v>0.15910402538905299</v>
      </c>
      <c r="D140" s="295">
        <v>0.1675540364085088</v>
      </c>
      <c r="E140" s="295">
        <v>0.15946010118863749</v>
      </c>
      <c r="F140" s="295">
        <v>0.1843479125236287</v>
      </c>
      <c r="G140" s="295">
        <v>0.22712012421592009</v>
      </c>
      <c r="H140" s="295">
        <v>0.36370896557440391</v>
      </c>
      <c r="I140" s="295">
        <v>0.6368332874965813</v>
      </c>
      <c r="J140" s="295">
        <v>0.63530635624350118</v>
      </c>
      <c r="K140" s="295">
        <v>0.45254701290053728</v>
      </c>
      <c r="L140" s="295">
        <v>0.48450548756406481</v>
      </c>
      <c r="M140" s="295">
        <v>0.57017385699523548</v>
      </c>
      <c r="N140" s="295">
        <v>0.77449169832749598</v>
      </c>
      <c r="O140" s="295">
        <v>0.30329586705116668</v>
      </c>
      <c r="P140" s="295">
        <v>0.24254269070425541</v>
      </c>
      <c r="Q140" s="295">
        <v>0.21393301225544831</v>
      </c>
      <c r="R140" s="295">
        <v>0.38767171176764392</v>
      </c>
      <c r="S140" s="295">
        <v>0.91630365615166298</v>
      </c>
      <c r="T140" s="295">
        <v>0.80617489395246977</v>
      </c>
      <c r="U140" s="295">
        <v>0.83653539450411851</v>
      </c>
      <c r="V140" s="295">
        <v>0.72789594326220486</v>
      </c>
      <c r="W140" s="295">
        <v>0.86640174221194932</v>
      </c>
      <c r="X140" s="295">
        <v>0.63306647022214213</v>
      </c>
      <c r="Y140" s="295">
        <v>0.69703513442814025</v>
      </c>
      <c r="DA140" s="122" t="s">
        <v>1117</v>
      </c>
    </row>
    <row r="141" spans="1:105" ht="12" customHeight="1" x14ac:dyDescent="0.25">
      <c r="A141" s="60" t="s">
        <v>1019</v>
      </c>
      <c r="B141" s="262">
        <v>0.66164568837975413</v>
      </c>
      <c r="C141" s="262">
        <v>0.76361259944535509</v>
      </c>
      <c r="D141" s="262">
        <v>0.86954677154309534</v>
      </c>
      <c r="E141" s="262">
        <v>0.68385351883998269</v>
      </c>
      <c r="F141" s="262">
        <v>0.80126649242846215</v>
      </c>
      <c r="G141" s="262">
        <v>0.83104449747840903</v>
      </c>
      <c r="H141" s="262">
        <v>1.735226778291024</v>
      </c>
      <c r="I141" s="262">
        <v>1.1308888981902869</v>
      </c>
      <c r="J141" s="262">
        <v>1.117400164136739</v>
      </c>
      <c r="K141" s="262">
        <v>1.549039382746962</v>
      </c>
      <c r="L141" s="262">
        <v>1.448463615475011</v>
      </c>
      <c r="M141" s="262">
        <v>1.2908335337445149</v>
      </c>
      <c r="N141" s="262">
        <v>2.226544875789271</v>
      </c>
      <c r="O141" s="262">
        <v>0.87980259869957655</v>
      </c>
      <c r="P141" s="262">
        <v>0.69749385363664762</v>
      </c>
      <c r="Q141" s="262">
        <v>0.54760201836330191</v>
      </c>
      <c r="R141" s="262">
        <v>0.6605097048981512</v>
      </c>
      <c r="S141" s="262">
        <v>0.68150884740591811</v>
      </c>
      <c r="T141" s="262">
        <v>0.5039895063466695</v>
      </c>
      <c r="U141" s="262">
        <v>0.58475896680092621</v>
      </c>
      <c r="V141" s="262">
        <v>0.51984887579199934</v>
      </c>
      <c r="W141" s="262">
        <v>0.74497379478876424</v>
      </c>
      <c r="X141" s="262">
        <v>0.52774928198033877</v>
      </c>
      <c r="Y141" s="262">
        <v>0.40531211361402331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2.2037525162418303</v>
      </c>
      <c r="C142" s="261">
        <f t="shared" si="5"/>
        <v>2.6063372707881407</v>
      </c>
      <c r="D142" s="261">
        <f t="shared" si="5"/>
        <v>2.6869156533895313</v>
      </c>
      <c r="E142" s="261">
        <f t="shared" si="5"/>
        <v>2.508178369389785</v>
      </c>
      <c r="F142" s="261">
        <f t="shared" si="5"/>
        <v>2.7729791337429806</v>
      </c>
      <c r="G142" s="261">
        <f t="shared" si="5"/>
        <v>3.1326791405732033</v>
      </c>
      <c r="H142" s="261">
        <f t="shared" si="5"/>
        <v>3.53007879299608</v>
      </c>
      <c r="I142" s="261">
        <f t="shared" si="5"/>
        <v>3.4043869020523401</v>
      </c>
      <c r="J142" s="261">
        <f t="shared" si="5"/>
        <v>3.5396348914438751</v>
      </c>
      <c r="K142" s="261">
        <f t="shared" si="5"/>
        <v>3.6578570908957571</v>
      </c>
      <c r="L142" s="261">
        <f t="shared" si="5"/>
        <v>3.9276844698691198</v>
      </c>
      <c r="M142" s="261">
        <f t="shared" si="5"/>
        <v>4.0195915470567742</v>
      </c>
      <c r="N142" s="261">
        <f t="shared" si="5"/>
        <v>6.0457814706916757</v>
      </c>
      <c r="O142" s="261">
        <f t="shared" si="5"/>
        <v>4.9186623799365741</v>
      </c>
      <c r="P142" s="261">
        <f t="shared" si="5"/>
        <v>3.7900070983396201</v>
      </c>
      <c r="Q142" s="261">
        <f t="shared" si="5"/>
        <v>2.9887556207368471</v>
      </c>
      <c r="R142" s="261">
        <f t="shared" si="5"/>
        <v>3.2844288933251873</v>
      </c>
      <c r="S142" s="261">
        <f t="shared" si="5"/>
        <v>3.6709911895475185</v>
      </c>
      <c r="T142" s="261">
        <f t="shared" si="5"/>
        <v>3.0215556824943386</v>
      </c>
      <c r="U142" s="261">
        <f t="shared" si="5"/>
        <v>3.5781924897247714</v>
      </c>
      <c r="V142" s="261">
        <f t="shared" si="5"/>
        <v>3.1120147653604278</v>
      </c>
      <c r="W142" s="261">
        <f t="shared" si="5"/>
        <v>4.1181541387622378</v>
      </c>
      <c r="X142" s="261">
        <f t="shared" si="5"/>
        <v>3.02067374052907</v>
      </c>
      <c r="Y142" s="261">
        <f t="shared" si="5"/>
        <v>2.3649705489826505</v>
      </c>
      <c r="DA142" s="70"/>
    </row>
    <row r="143" spans="1:105" ht="12" customHeight="1" x14ac:dyDescent="0.25">
      <c r="A143" s="60" t="s">
        <v>1022</v>
      </c>
      <c r="B143" s="262">
        <v>6.6789964910483487E-2</v>
      </c>
      <c r="C143" s="262">
        <v>4.1493207645164717E-2</v>
      </c>
      <c r="D143" s="262">
        <v>4.026729272042457E-2</v>
      </c>
      <c r="E143" s="262">
        <v>4.4213059336321747E-2</v>
      </c>
      <c r="F143" s="262">
        <v>4.8435452345468193E-2</v>
      </c>
      <c r="G143" s="262">
        <v>6.3943775862535843E-2</v>
      </c>
      <c r="H143" s="262">
        <v>5.7849514437894177E-2</v>
      </c>
      <c r="I143" s="262">
        <v>0.12248632840647029</v>
      </c>
      <c r="J143" s="262">
        <v>0.12296744839956519</v>
      </c>
      <c r="K143" s="262">
        <v>6.4065295039735182E-2</v>
      </c>
      <c r="L143" s="262">
        <v>8.0881606577082765E-2</v>
      </c>
      <c r="M143" s="262">
        <v>0.1092386813767369</v>
      </c>
      <c r="N143" s="262">
        <v>0.12824140695005551</v>
      </c>
      <c r="O143" s="262">
        <v>0.1106030132035888</v>
      </c>
      <c r="P143" s="262">
        <v>8.9262722388167112E-2</v>
      </c>
      <c r="Q143" s="262">
        <v>7.8736996706582033E-2</v>
      </c>
      <c r="R143" s="262">
        <v>0.12852532997600119</v>
      </c>
      <c r="S143" s="262">
        <v>0.30412281604078262</v>
      </c>
      <c r="T143" s="262">
        <v>0.29089041549762118</v>
      </c>
      <c r="U143" s="262">
        <v>0.31454243424249112</v>
      </c>
      <c r="V143" s="262">
        <v>0.26945728538987562</v>
      </c>
      <c r="W143" s="262">
        <v>0.30708961789721978</v>
      </c>
      <c r="X143" s="262">
        <v>0.2311185148020182</v>
      </c>
      <c r="Y143" s="262">
        <v>0.24882239853647201</v>
      </c>
      <c r="DA143" s="72" t="s">
        <v>1119</v>
      </c>
    </row>
    <row r="144" spans="1:105" ht="12" customHeight="1" x14ac:dyDescent="0.25">
      <c r="A144" s="60" t="s">
        <v>1024</v>
      </c>
      <c r="B144" s="262">
        <v>0.48955759769810708</v>
      </c>
      <c r="C144" s="262">
        <v>0.57339626213528794</v>
      </c>
      <c r="D144" s="262">
        <v>0.55691688452259391</v>
      </c>
      <c r="E144" s="262">
        <v>0.56786365324735011</v>
      </c>
      <c r="F144" s="262">
        <v>0.61930123635139256</v>
      </c>
      <c r="G144" s="262">
        <v>0.72899892515000886</v>
      </c>
      <c r="H144" s="262">
        <v>0.71227458771809904</v>
      </c>
      <c r="I144" s="262">
        <v>1.1067876878309859</v>
      </c>
      <c r="J144" s="262">
        <v>1.253870775345213</v>
      </c>
      <c r="K144" s="262">
        <v>1.400877860842054</v>
      </c>
      <c r="L144" s="262">
        <v>1.4287897077118801</v>
      </c>
      <c r="M144" s="262">
        <v>1.4372659050426471</v>
      </c>
      <c r="N144" s="262">
        <v>2.2307962532493701</v>
      </c>
      <c r="O144" s="262">
        <v>1.5996800575581289</v>
      </c>
      <c r="P144" s="262">
        <v>1.1337653404736141</v>
      </c>
      <c r="Q144" s="262">
        <v>0.89459623260872334</v>
      </c>
      <c r="R144" s="262">
        <v>0.96610675338056429</v>
      </c>
      <c r="S144" s="262">
        <v>1.104928366628815</v>
      </c>
      <c r="T144" s="262">
        <v>0.91213038074079256</v>
      </c>
      <c r="U144" s="262">
        <v>1.064920508937292</v>
      </c>
      <c r="V144" s="262">
        <v>0.91814688006930012</v>
      </c>
      <c r="W144" s="262">
        <v>1.1705606202027521</v>
      </c>
      <c r="X144" s="262">
        <v>0.86285975255932268</v>
      </c>
      <c r="Y144" s="262">
        <v>0.66929522605137048</v>
      </c>
      <c r="DA144" s="72" t="s">
        <v>1120</v>
      </c>
    </row>
    <row r="145" spans="1:105" ht="12" customHeight="1" x14ac:dyDescent="0.25">
      <c r="A145" s="64" t="s">
        <v>28</v>
      </c>
      <c r="B145" s="229">
        <v>5.9183794780119023E-2</v>
      </c>
      <c r="C145" s="229">
        <v>8.0737015546440791E-2</v>
      </c>
      <c r="D145" s="229">
        <v>8.9198256789019312E-2</v>
      </c>
      <c r="E145" s="229">
        <v>8.6290925148798769E-2</v>
      </c>
      <c r="F145" s="229">
        <v>8.5860601280805526E-2</v>
      </c>
      <c r="G145" s="229">
        <v>0.10489302249885291</v>
      </c>
      <c r="H145" s="229">
        <v>3.4279329474283859E-2</v>
      </c>
      <c r="I145" s="229">
        <v>1.049664738178579E-2</v>
      </c>
      <c r="J145" s="229">
        <v>1.0044479780399559E-2</v>
      </c>
      <c r="K145" s="229">
        <v>0</v>
      </c>
      <c r="L145" s="229">
        <v>0</v>
      </c>
      <c r="M145" s="229">
        <v>3.164784439752127E-3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0.30096683302871829</v>
      </c>
      <c r="C146" s="229">
        <v>0.35719955169184581</v>
      </c>
      <c r="D146" s="229">
        <v>0.31759634964643191</v>
      </c>
      <c r="E146" s="229">
        <v>0.34509378248755018</v>
      </c>
      <c r="F146" s="229">
        <v>0.37839828026324368</v>
      </c>
      <c r="G146" s="229">
        <v>0.4359789822459314</v>
      </c>
      <c r="H146" s="229">
        <v>0.47931341942505612</v>
      </c>
      <c r="I146" s="229">
        <v>0.37921955015705561</v>
      </c>
      <c r="J146" s="229">
        <v>0.47698386885597438</v>
      </c>
      <c r="K146" s="229">
        <v>0.55893354826480823</v>
      </c>
      <c r="L146" s="229">
        <v>0.58699055487237872</v>
      </c>
      <c r="M146" s="229">
        <v>0.54715622720315227</v>
      </c>
      <c r="N146" s="229">
        <v>0.73760713857404558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1.00126870950616E-2</v>
      </c>
      <c r="C147" s="229">
        <v>2.3425025964760829E-2</v>
      </c>
      <c r="D147" s="229">
        <v>1.8774268582894119E-2</v>
      </c>
      <c r="E147" s="229">
        <v>2.0900246376025271E-2</v>
      </c>
      <c r="F147" s="229">
        <v>2.251710726526153E-2</v>
      </c>
      <c r="G147" s="229">
        <v>2.514124478869937E-2</v>
      </c>
      <c r="H147" s="229">
        <v>2.9253507439997668E-2</v>
      </c>
      <c r="I147" s="229">
        <v>1.100274438779884E-2</v>
      </c>
      <c r="J147" s="229">
        <v>9.529832371495052E-3</v>
      </c>
      <c r="K147" s="229">
        <v>6.6189265815228757E-3</v>
      </c>
      <c r="L147" s="229">
        <v>1.301111087774331E-2</v>
      </c>
      <c r="M147" s="229">
        <v>2.1371250985793511E-2</v>
      </c>
      <c r="N147" s="229">
        <v>2.2426522558374969E-2</v>
      </c>
      <c r="O147" s="229">
        <v>0.1630513489982848</v>
      </c>
      <c r="P147" s="229">
        <v>0.155662798378639</v>
      </c>
      <c r="Q147" s="229">
        <v>0.12129906595487321</v>
      </c>
      <c r="R147" s="229">
        <v>0.1240813367894793</v>
      </c>
      <c r="S147" s="229">
        <v>0.11573183384796221</v>
      </c>
      <c r="T147" s="229">
        <v>0.11129465819712819</v>
      </c>
      <c r="U147" s="229">
        <v>0.14805216566936591</v>
      </c>
      <c r="V147" s="229">
        <v>0.13031784232268451</v>
      </c>
      <c r="W147" s="229">
        <v>0.18155321742316341</v>
      </c>
      <c r="X147" s="229">
        <v>0.13969442022391171</v>
      </c>
      <c r="Y147" s="229">
        <v>0.101353347148849</v>
      </c>
      <c r="DA147" s="73" t="s">
        <v>1123</v>
      </c>
    </row>
    <row r="148" spans="1:105" ht="12" customHeight="1" x14ac:dyDescent="0.25">
      <c r="A148" s="64" t="s">
        <v>159</v>
      </c>
      <c r="B148" s="229">
        <v>2.7125294673792499E-3</v>
      </c>
      <c r="C148" s="229">
        <v>4.2266883952047597E-3</v>
      </c>
      <c r="D148" s="229">
        <v>5.6660586118389049E-3</v>
      </c>
      <c r="E148" s="229">
        <v>5.6443942976845138E-3</v>
      </c>
      <c r="F148" s="229">
        <v>5.0510072582354848E-3</v>
      </c>
      <c r="G148" s="229">
        <v>6.7476677798961691E-3</v>
      </c>
      <c r="H148" s="229">
        <v>6.6335621773044411E-3</v>
      </c>
      <c r="I148" s="229">
        <v>2.951680721176568E-3</v>
      </c>
      <c r="J148" s="229">
        <v>2.552535213899549E-3</v>
      </c>
      <c r="K148" s="229">
        <v>1.6538485097867331E-3</v>
      </c>
      <c r="L148" s="229">
        <v>2.499755775054915E-3</v>
      </c>
      <c r="M148" s="229">
        <v>1.861616533215892E-3</v>
      </c>
      <c r="N148" s="229">
        <v>2.434978475796479E-3</v>
      </c>
      <c r="O148" s="229">
        <v>3.8817772141856999E-3</v>
      </c>
      <c r="P148" s="229">
        <v>3.6948847650531171E-3</v>
      </c>
      <c r="Q148" s="229">
        <v>2.896762698013929E-3</v>
      </c>
      <c r="R148" s="229">
        <v>3.794779663947759E-3</v>
      </c>
      <c r="S148" s="229">
        <v>4.4876052494181194E-3</v>
      </c>
      <c r="T148" s="229">
        <v>3.6054551345531399E-3</v>
      </c>
      <c r="U148" s="229">
        <v>4.499131905600918E-3</v>
      </c>
      <c r="V148" s="229">
        <v>1.631425328322006E-3</v>
      </c>
      <c r="W148" s="229">
        <v>2.1699548636056592E-3</v>
      </c>
      <c r="X148" s="229">
        <v>3.4781977306133859E-3</v>
      </c>
      <c r="Y148" s="229">
        <v>1.4009394240616019E-3</v>
      </c>
      <c r="DA148" s="73" t="s">
        <v>1124</v>
      </c>
    </row>
    <row r="149" spans="1:105" ht="12" customHeight="1" x14ac:dyDescent="0.25">
      <c r="A149" s="64" t="s">
        <v>32</v>
      </c>
      <c r="B149" s="229">
        <v>5.3444481622943338E-2</v>
      </c>
      <c r="C149" s="229">
        <v>5.9391490322355849E-2</v>
      </c>
      <c r="D149" s="229">
        <v>6.1239908601377263E-2</v>
      </c>
      <c r="E149" s="229">
        <v>5.299019869791767E-2</v>
      </c>
      <c r="F149" s="229">
        <v>6.1095880227499601E-2</v>
      </c>
      <c r="G149" s="229">
        <v>6.1506212345123219E-2</v>
      </c>
      <c r="H149" s="229">
        <v>4.684354263633049E-2</v>
      </c>
      <c r="I149" s="229">
        <v>2.0065678880705529E-2</v>
      </c>
      <c r="J149" s="229">
        <v>1.393227504671446E-2</v>
      </c>
      <c r="K149" s="229">
        <v>8.1453198192904305E-3</v>
      </c>
      <c r="L149" s="229">
        <v>1.441044628802087E-2</v>
      </c>
      <c r="M149" s="229">
        <v>1.4785267873786419E-2</v>
      </c>
      <c r="N149" s="229">
        <v>1.8096111974641518E-2</v>
      </c>
      <c r="O149" s="229">
        <v>3.0742872178349021E-2</v>
      </c>
      <c r="P149" s="229">
        <v>3.3709586072348509E-2</v>
      </c>
      <c r="Q149" s="229">
        <v>2.714674579613708E-2</v>
      </c>
      <c r="R149" s="229">
        <v>2.0160095834410561E-2</v>
      </c>
      <c r="S149" s="229">
        <v>2.303148482846136E-2</v>
      </c>
      <c r="T149" s="229">
        <v>1.7137462503069911E-2</v>
      </c>
      <c r="U149" s="229">
        <v>2.138246975845778E-2</v>
      </c>
      <c r="V149" s="229">
        <v>1.854866729480889E-2</v>
      </c>
      <c r="W149" s="229">
        <v>2.568936764529604E-2</v>
      </c>
      <c r="X149" s="229">
        <v>1.6309632853805871E-2</v>
      </c>
      <c r="Y149" s="229">
        <v>1.381839791199258E-2</v>
      </c>
      <c r="DA149" s="73" t="s">
        <v>1125</v>
      </c>
    </row>
    <row r="150" spans="1:105" ht="12" customHeight="1" x14ac:dyDescent="0.25">
      <c r="A150" s="64" t="s">
        <v>33</v>
      </c>
      <c r="B150" s="229">
        <v>1.465393352481884E-2</v>
      </c>
      <c r="C150" s="229">
        <v>1.696922434928809E-2</v>
      </c>
      <c r="D150" s="229">
        <v>1.9265972017461011E-2</v>
      </c>
      <c r="E150" s="229">
        <v>1.8778238643428879E-2</v>
      </c>
      <c r="F150" s="229">
        <v>1.8413364848649791E-2</v>
      </c>
      <c r="G150" s="229">
        <v>2.9429207642461631E-2</v>
      </c>
      <c r="H150" s="229">
        <v>4.2812683971115817E-2</v>
      </c>
      <c r="I150" s="229">
        <v>3.2104315218287223E-2</v>
      </c>
      <c r="J150" s="229">
        <v>3.5833371452988393E-2</v>
      </c>
      <c r="K150" s="229">
        <v>4.1721287562666937E-2</v>
      </c>
      <c r="L150" s="229">
        <v>2.9964547964540341E-2</v>
      </c>
      <c r="M150" s="229">
        <v>3.3926292693311183E-2</v>
      </c>
      <c r="N150" s="229">
        <v>5.0615976983597863E-2</v>
      </c>
      <c r="O150" s="229">
        <v>0.25823150385842608</v>
      </c>
      <c r="P150" s="229">
        <v>0.20122278626944079</v>
      </c>
      <c r="Q150" s="229">
        <v>0.16022346447219871</v>
      </c>
      <c r="R150" s="229">
        <v>0.1887492954017205</v>
      </c>
      <c r="S150" s="229">
        <v>0.18121182076090039</v>
      </c>
      <c r="T150" s="229">
        <v>0.15397831656622629</v>
      </c>
      <c r="U150" s="229">
        <v>0.16990467370253939</v>
      </c>
      <c r="V150" s="229">
        <v>0.1422447770032845</v>
      </c>
      <c r="W150" s="229">
        <v>0.15509734530992431</v>
      </c>
      <c r="X150" s="229">
        <v>0.13718248059581639</v>
      </c>
      <c r="Y150" s="229">
        <v>7.661341843146624E-2</v>
      </c>
      <c r="DA150" s="73" t="s">
        <v>1126</v>
      </c>
    </row>
    <row r="151" spans="1:105" ht="12" customHeight="1" x14ac:dyDescent="0.25">
      <c r="A151" s="64" t="s">
        <v>35</v>
      </c>
      <c r="B151" s="229">
        <v>2.5428599336221821E-2</v>
      </c>
      <c r="C151" s="229">
        <v>1.5420420050046081E-2</v>
      </c>
      <c r="D151" s="229">
        <v>1.7747294622288641E-2</v>
      </c>
      <c r="E151" s="229">
        <v>1.514380951812264E-2</v>
      </c>
      <c r="F151" s="229">
        <v>1.7387478709101161E-2</v>
      </c>
      <c r="G151" s="229">
        <v>2.0480502739124801E-2</v>
      </c>
      <c r="H151" s="229">
        <v>3.1168167522090871E-2</v>
      </c>
      <c r="I151" s="229">
        <v>1.8949810598808872E-2</v>
      </c>
      <c r="J151" s="229">
        <v>1.4836628590950531E-2</v>
      </c>
      <c r="K151" s="229">
        <v>6.5410921650950896E-3</v>
      </c>
      <c r="L151" s="229">
        <v>9.1942208718974929E-3</v>
      </c>
      <c r="M151" s="229">
        <v>1.2695688012234051E-2</v>
      </c>
      <c r="N151" s="229">
        <v>1.403825518912771E-2</v>
      </c>
      <c r="O151" s="229">
        <v>1.4143712123254611E-2</v>
      </c>
      <c r="P151" s="229">
        <v>1.4267203836147709E-2</v>
      </c>
      <c r="Q151" s="229">
        <v>1.260477654634762E-2</v>
      </c>
      <c r="R151" s="229">
        <v>2.2555392022701969E-2</v>
      </c>
      <c r="S151" s="229">
        <v>5.3078429961948309E-2</v>
      </c>
      <c r="T151" s="229">
        <v>5.0069558329397398E-2</v>
      </c>
      <c r="U151" s="229">
        <v>5.4652297781107528E-2</v>
      </c>
      <c r="V151" s="229">
        <v>4.795201865750482E-2</v>
      </c>
      <c r="W151" s="229">
        <v>6.0256553019113271E-2</v>
      </c>
      <c r="X151" s="229">
        <v>4.4694959939281062E-2</v>
      </c>
      <c r="Y151" s="229">
        <v>5.1247395431800888E-2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2.315473884284491E-2</v>
      </c>
      <c r="C153" s="229">
        <v>1.6026845815345761E-2</v>
      </c>
      <c r="D153" s="229">
        <v>2.7428775651282749E-2</v>
      </c>
      <c r="E153" s="229">
        <v>2.3022058077822202E-2</v>
      </c>
      <c r="F153" s="229">
        <v>3.0577516498595771E-2</v>
      </c>
      <c r="G153" s="229">
        <v>4.4822085109919307E-2</v>
      </c>
      <c r="H153" s="229">
        <v>4.1970375071919759E-2</v>
      </c>
      <c r="I153" s="229">
        <v>3.505789999848305E-2</v>
      </c>
      <c r="J153" s="229">
        <v>3.5529019433508523E-2</v>
      </c>
      <c r="K153" s="229">
        <v>4.0390721430604633E-2</v>
      </c>
      <c r="L153" s="229">
        <v>4.3796646046073938E-2</v>
      </c>
      <c r="M153" s="229">
        <v>4.1515159312632693E-2</v>
      </c>
      <c r="N153" s="229">
        <v>0.1027524106158428</v>
      </c>
      <c r="O153" s="229">
        <v>6.3046820937174272E-2</v>
      </c>
      <c r="P153" s="229">
        <v>4.4427087060730973E-2</v>
      </c>
      <c r="Q153" s="229">
        <v>3.5434717224579568E-2</v>
      </c>
      <c r="R153" s="229">
        <v>3.942449553608434E-2</v>
      </c>
      <c r="S153" s="229">
        <v>4.9086663423371771E-2</v>
      </c>
      <c r="T153" s="229">
        <v>3.6355082534406731E-2</v>
      </c>
      <c r="U153" s="229">
        <v>3.8696511117226239E-2</v>
      </c>
      <c r="V153" s="229">
        <v>3.1487996685612203E-2</v>
      </c>
      <c r="W153" s="229">
        <v>4.2541343534511271E-2</v>
      </c>
      <c r="X153" s="229">
        <v>2.9969437032432669E-2</v>
      </c>
      <c r="Y153" s="229">
        <v>2.6270735888113399E-2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0.59693936048688467</v>
      </c>
      <c r="J154" s="229">
        <v>0.6546287645992821</v>
      </c>
      <c r="K154" s="229">
        <v>0.73687311650827869</v>
      </c>
      <c r="L154" s="229">
        <v>0.72892242501617011</v>
      </c>
      <c r="M154" s="229">
        <v>0.76078961798876898</v>
      </c>
      <c r="N154" s="229">
        <v>1.282824858877943</v>
      </c>
      <c r="O154" s="229">
        <v>1.0665820222484541</v>
      </c>
      <c r="P154" s="229">
        <v>0.6807809940912537</v>
      </c>
      <c r="Q154" s="229">
        <v>0.53499069991657322</v>
      </c>
      <c r="R154" s="229">
        <v>0.56734135813221975</v>
      </c>
      <c r="S154" s="229">
        <v>0.67830052855675294</v>
      </c>
      <c r="T154" s="229">
        <v>0.5396898474760109</v>
      </c>
      <c r="U154" s="229">
        <v>0.62773325900299382</v>
      </c>
      <c r="V154" s="229">
        <v>0.54596415277708321</v>
      </c>
      <c r="W154" s="229">
        <v>0.70325283840713781</v>
      </c>
      <c r="X154" s="229">
        <v>0.49153062418346172</v>
      </c>
      <c r="Y154" s="229">
        <v>0.39859099181508689</v>
      </c>
      <c r="DA154" s="73" t="s">
        <v>1130</v>
      </c>
    </row>
    <row r="155" spans="1:105" ht="12" customHeight="1" x14ac:dyDescent="0.25">
      <c r="A155" s="60" t="s">
        <v>1036</v>
      </c>
      <c r="B155" s="262">
        <v>1.64740495363324</v>
      </c>
      <c r="C155" s="262">
        <v>1.9914478010076879</v>
      </c>
      <c r="D155" s="262">
        <v>2.0897314761465129</v>
      </c>
      <c r="E155" s="262">
        <v>1.8961016568061131</v>
      </c>
      <c r="F155" s="262">
        <v>2.10524244504612</v>
      </c>
      <c r="G155" s="262">
        <v>2.3397364395606588</v>
      </c>
      <c r="H155" s="262">
        <v>2.7599546908400869</v>
      </c>
      <c r="I155" s="262">
        <v>2.175112885814884</v>
      </c>
      <c r="J155" s="262">
        <v>2.1627966676990971</v>
      </c>
      <c r="K155" s="262">
        <v>2.1929139350139679</v>
      </c>
      <c r="L155" s="262">
        <v>2.4180131555801569</v>
      </c>
      <c r="M155" s="262">
        <v>2.47308696063739</v>
      </c>
      <c r="N155" s="262">
        <v>3.6867438104922501</v>
      </c>
      <c r="O155" s="262">
        <v>3.2083793091748558</v>
      </c>
      <c r="P155" s="262">
        <v>2.5669790354778388</v>
      </c>
      <c r="Q155" s="262">
        <v>2.0154223914215419</v>
      </c>
      <c r="R155" s="262">
        <v>2.1897968099686218</v>
      </c>
      <c r="S155" s="262">
        <v>2.261940006877921</v>
      </c>
      <c r="T155" s="262">
        <v>1.818534886255925</v>
      </c>
      <c r="U155" s="262">
        <v>2.1987295465449881</v>
      </c>
      <c r="V155" s="262">
        <v>1.924410599901252</v>
      </c>
      <c r="W155" s="262">
        <v>2.6405039006622659</v>
      </c>
      <c r="X155" s="262">
        <v>1.926695473167729</v>
      </c>
      <c r="Y155" s="262">
        <v>1.4468529243948081</v>
      </c>
      <c r="DA155" s="72" t="s">
        <v>1131</v>
      </c>
    </row>
    <row r="156" spans="1:105" ht="12" customHeight="1" x14ac:dyDescent="0.25">
      <c r="A156" s="132" t="s">
        <v>1038</v>
      </c>
      <c r="B156" s="316">
        <v>2.275255734259352</v>
      </c>
      <c r="C156" s="316">
        <v>2.6745406836432348</v>
      </c>
      <c r="D156" s="316">
        <v>2.805840417758203</v>
      </c>
      <c r="E156" s="316">
        <v>2.552038629687011</v>
      </c>
      <c r="F156" s="316">
        <v>2.834830674980068</v>
      </c>
      <c r="G156" s="316">
        <v>3.1636781584091112</v>
      </c>
      <c r="H156" s="316">
        <v>3.737763966981678</v>
      </c>
      <c r="I156" s="316">
        <v>3.0457331158011378</v>
      </c>
      <c r="J156" s="316">
        <v>3.0244653368294081</v>
      </c>
      <c r="K156" s="316">
        <v>2.9788142107542979</v>
      </c>
      <c r="L156" s="316">
        <v>3.2955088764257359</v>
      </c>
      <c r="M156" s="316">
        <v>3.4069859624616812</v>
      </c>
      <c r="N156" s="316">
        <v>4.1023004291056937</v>
      </c>
      <c r="O156" s="316">
        <v>4.6988537684440139</v>
      </c>
      <c r="P156" s="316">
        <v>4.4661264467618418</v>
      </c>
      <c r="Q156" s="316">
        <v>4.28695267602704</v>
      </c>
      <c r="R156" s="316">
        <v>5.2088718031805978</v>
      </c>
      <c r="S156" s="316">
        <v>5.0484713061215656</v>
      </c>
      <c r="T156" s="316">
        <v>5.1237045063329498</v>
      </c>
      <c r="U156" s="316">
        <v>4.874887919360213</v>
      </c>
      <c r="V156" s="316">
        <v>4.6263820889108418</v>
      </c>
      <c r="W156" s="316">
        <v>4.8273101071899198</v>
      </c>
      <c r="X156" s="316">
        <v>4.6975095336604964</v>
      </c>
      <c r="Y156" s="316">
        <v>3.704821891076044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0.99999999999999989</v>
      </c>
      <c r="D160" s="232">
        <f t="shared" si="6"/>
        <v>0.99999999999999989</v>
      </c>
      <c r="E160" s="232">
        <f t="shared" si="6"/>
        <v>0.99999999999999989</v>
      </c>
      <c r="F160" s="232">
        <f t="shared" si="6"/>
        <v>0.99999999999999989</v>
      </c>
      <c r="G160" s="232">
        <f t="shared" si="6"/>
        <v>1</v>
      </c>
      <c r="H160" s="232">
        <f t="shared" si="6"/>
        <v>0.99999999999999989</v>
      </c>
      <c r="I160" s="232">
        <f t="shared" si="6"/>
        <v>1</v>
      </c>
      <c r="J160" s="232">
        <f t="shared" si="6"/>
        <v>1</v>
      </c>
      <c r="K160" s="232">
        <f t="shared" si="6"/>
        <v>0.99999999999999989</v>
      </c>
      <c r="L160" s="232">
        <f t="shared" si="6"/>
        <v>1</v>
      </c>
      <c r="M160" s="232">
        <f t="shared" si="6"/>
        <v>1</v>
      </c>
      <c r="N160" s="232">
        <f t="shared" si="6"/>
        <v>0.99999999999999989</v>
      </c>
      <c r="O160" s="232">
        <f t="shared" si="6"/>
        <v>1.0000000000000002</v>
      </c>
      <c r="P160" s="232">
        <f t="shared" si="6"/>
        <v>1.0000000000000002</v>
      </c>
      <c r="Q160" s="232">
        <f t="shared" si="6"/>
        <v>1</v>
      </c>
      <c r="R160" s="232">
        <f t="shared" si="6"/>
        <v>0.99999999999999978</v>
      </c>
      <c r="S160" s="232">
        <f t="shared" si="6"/>
        <v>1.0000000000000002</v>
      </c>
      <c r="T160" s="232">
        <f t="shared" si="6"/>
        <v>1</v>
      </c>
      <c r="U160" s="232">
        <f t="shared" si="6"/>
        <v>1</v>
      </c>
      <c r="V160" s="232">
        <f t="shared" si="6"/>
        <v>1</v>
      </c>
      <c r="W160" s="232">
        <f t="shared" si="6"/>
        <v>1</v>
      </c>
      <c r="X160" s="232">
        <f t="shared" si="6"/>
        <v>1.0000000000000004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4.2254939752106591E-3</v>
      </c>
      <c r="C161" s="266">
        <f t="shared" si="7"/>
        <v>4.9951359547563438E-3</v>
      </c>
      <c r="D161" s="266">
        <f t="shared" si="7"/>
        <v>4.7569429916893141E-3</v>
      </c>
      <c r="E161" s="266">
        <f t="shared" si="7"/>
        <v>4.7351546891446026E-3</v>
      </c>
      <c r="F161" s="266">
        <f t="shared" si="7"/>
        <v>4.6406813102412084E-3</v>
      </c>
      <c r="G161" s="266">
        <f t="shared" si="7"/>
        <v>4.2157845905946819E-3</v>
      </c>
      <c r="H161" s="266">
        <f t="shared" si="7"/>
        <v>4.184453031434136E-3</v>
      </c>
      <c r="I161" s="266">
        <f t="shared" si="7"/>
        <v>3.5818887037274575E-3</v>
      </c>
      <c r="J161" s="266">
        <f t="shared" si="7"/>
        <v>3.5326744224408965E-3</v>
      </c>
      <c r="K161" s="266">
        <f t="shared" si="7"/>
        <v>3.1188892067944159E-3</v>
      </c>
      <c r="L161" s="266">
        <f t="shared" si="7"/>
        <v>3.4074087013024131E-3</v>
      </c>
      <c r="M161" s="266">
        <f t="shared" si="7"/>
        <v>3.4438239746795779E-3</v>
      </c>
      <c r="N161" s="266">
        <f t="shared" si="7"/>
        <v>3.3209511998364277E-3</v>
      </c>
      <c r="O161" s="266">
        <f t="shared" si="7"/>
        <v>2.9369069005592569E-3</v>
      </c>
      <c r="P161" s="266">
        <f t="shared" si="7"/>
        <v>2.8319323719341268E-3</v>
      </c>
      <c r="Q161" s="266">
        <f t="shared" si="7"/>
        <v>3.1695334537916809E-3</v>
      </c>
      <c r="R161" s="266">
        <f t="shared" si="7"/>
        <v>3.0700068373598795E-3</v>
      </c>
      <c r="S161" s="266">
        <f t="shared" si="7"/>
        <v>2.9911347388333377E-3</v>
      </c>
      <c r="T161" s="266">
        <f t="shared" si="7"/>
        <v>2.8546418762933298E-3</v>
      </c>
      <c r="U161" s="266">
        <f t="shared" si="7"/>
        <v>3.2839449459725403E-3</v>
      </c>
      <c r="V161" s="266">
        <f t="shared" si="7"/>
        <v>3.3837406277479175E-3</v>
      </c>
      <c r="W161" s="266">
        <f t="shared" si="7"/>
        <v>3.4219479529544322E-3</v>
      </c>
      <c r="X161" s="266">
        <f t="shared" si="7"/>
        <v>3.0479251774581592E-3</v>
      </c>
      <c r="Y161" s="266">
        <f t="shared" si="7"/>
        <v>3.6867906327317647E-3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3.3433373454886131E-2</v>
      </c>
      <c r="C162" s="267">
        <f t="shared" si="8"/>
        <v>3.9523011229704128E-2</v>
      </c>
      <c r="D162" s="267">
        <f t="shared" si="8"/>
        <v>3.7638357190373964E-2</v>
      </c>
      <c r="E162" s="267">
        <f t="shared" si="8"/>
        <v>3.7465961617170258E-2</v>
      </c>
      <c r="F162" s="267">
        <f t="shared" si="8"/>
        <v>3.6718459957730619E-2</v>
      </c>
      <c r="G162" s="267">
        <f t="shared" si="8"/>
        <v>3.3356549896791494E-2</v>
      </c>
      <c r="H162" s="267">
        <f t="shared" si="8"/>
        <v>3.3108645219969389E-2</v>
      </c>
      <c r="I162" s="267">
        <f t="shared" si="8"/>
        <v>2.8340975849950829E-2</v>
      </c>
      <c r="J162" s="267">
        <f t="shared" si="8"/>
        <v>2.7951577721537842E-2</v>
      </c>
      <c r="K162" s="267">
        <f t="shared" si="8"/>
        <v>2.4677585207057998E-2</v>
      </c>
      <c r="L162" s="267">
        <f t="shared" si="8"/>
        <v>2.6960437831033149E-2</v>
      </c>
      <c r="M162" s="267">
        <f t="shared" si="8"/>
        <v>2.7248566376813367E-2</v>
      </c>
      <c r="N162" s="267">
        <f t="shared" si="8"/>
        <v>2.6276360193851191E-2</v>
      </c>
      <c r="O162" s="267">
        <f t="shared" si="8"/>
        <v>2.323768671418696E-2</v>
      </c>
      <c r="P162" s="267">
        <f t="shared" si="8"/>
        <v>2.2407096814079559E-2</v>
      </c>
      <c r="Q162" s="267">
        <f t="shared" si="8"/>
        <v>2.5078297652309234E-2</v>
      </c>
      <c r="R162" s="267">
        <f t="shared" si="8"/>
        <v>2.4290813264593421E-2</v>
      </c>
      <c r="S162" s="267">
        <f t="shared" si="8"/>
        <v>2.3666753606556172E-2</v>
      </c>
      <c r="T162" s="267">
        <f t="shared" si="8"/>
        <v>2.2586781211849569E-2</v>
      </c>
      <c r="U162" s="267">
        <f t="shared" si="8"/>
        <v>2.5983555633519066E-2</v>
      </c>
      <c r="V162" s="267">
        <f t="shared" si="8"/>
        <v>2.6773168946792054E-2</v>
      </c>
      <c r="W162" s="267">
        <f t="shared" si="8"/>
        <v>2.7075476743190701E-2</v>
      </c>
      <c r="X162" s="267">
        <f t="shared" si="8"/>
        <v>2.4116096560149135E-2</v>
      </c>
      <c r="Y162" s="267">
        <f t="shared" si="8"/>
        <v>2.917099132012177E-2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3.6898126722343612E-2</v>
      </c>
      <c r="C163" s="267">
        <f t="shared" si="9"/>
        <v>4.3618843272577527E-2</v>
      </c>
      <c r="D163" s="267">
        <f t="shared" si="9"/>
        <v>4.1538879560126675E-2</v>
      </c>
      <c r="E163" s="267">
        <f t="shared" si="9"/>
        <v>4.1348618361536443E-2</v>
      </c>
      <c r="F163" s="267">
        <f t="shared" si="9"/>
        <v>4.0523651925158659E-2</v>
      </c>
      <c r="G163" s="267">
        <f t="shared" si="9"/>
        <v>3.6813341817653611E-2</v>
      </c>
      <c r="H163" s="267">
        <f t="shared" si="9"/>
        <v>3.6539746387841944E-2</v>
      </c>
      <c r="I163" s="267">
        <f t="shared" si="9"/>
        <v>3.1277995914993056E-2</v>
      </c>
      <c r="J163" s="267">
        <f t="shared" si="9"/>
        <v>3.0848243843847319E-2</v>
      </c>
      <c r="K163" s="267">
        <f t="shared" si="9"/>
        <v>2.723496231692361E-2</v>
      </c>
      <c r="L163" s="267">
        <f t="shared" si="9"/>
        <v>2.975439056192351E-2</v>
      </c>
      <c r="M163" s="267">
        <f t="shared" si="9"/>
        <v>3.0072378323728902E-2</v>
      </c>
      <c r="N163" s="267">
        <f t="shared" si="9"/>
        <v>2.8999420879348089E-2</v>
      </c>
      <c r="O163" s="267">
        <f t="shared" si="9"/>
        <v>2.5645844870281306E-2</v>
      </c>
      <c r="P163" s="267">
        <f t="shared" si="9"/>
        <v>2.4729179627696198E-2</v>
      </c>
      <c r="Q163" s="267">
        <f t="shared" si="9"/>
        <v>2.767720122542177E-2</v>
      </c>
      <c r="R163" s="267">
        <f t="shared" si="9"/>
        <v>2.6808108587521709E-2</v>
      </c>
      <c r="S163" s="267">
        <f t="shared" si="9"/>
        <v>2.6119376642011256E-2</v>
      </c>
      <c r="T163" s="267">
        <f t="shared" si="9"/>
        <v>2.4927485003248342E-2</v>
      </c>
      <c r="U163" s="267">
        <f t="shared" si="9"/>
        <v>2.8676272520221421E-2</v>
      </c>
      <c r="V163" s="267">
        <f t="shared" si="9"/>
        <v>2.9547714707594777E-2</v>
      </c>
      <c r="W163" s="267">
        <f t="shared" si="9"/>
        <v>2.9881351138142862E-2</v>
      </c>
      <c r="X163" s="267">
        <f t="shared" si="9"/>
        <v>2.6615285715196411E-2</v>
      </c>
      <c r="Y163" s="267">
        <f t="shared" si="9"/>
        <v>3.2194027198560619E-2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6.0034401484557763E-2</v>
      </c>
      <c r="C164" s="267">
        <f t="shared" si="10"/>
        <v>7.0969216649478653E-2</v>
      </c>
      <c r="D164" s="267">
        <f t="shared" si="10"/>
        <v>6.7585050902360361E-2</v>
      </c>
      <c r="E164" s="267">
        <f t="shared" si="10"/>
        <v>6.7275490005975255E-2</v>
      </c>
      <c r="F164" s="267">
        <f t="shared" si="10"/>
        <v>6.593324391783445E-2</v>
      </c>
      <c r="G164" s="267">
        <f t="shared" si="10"/>
        <v>5.9896453803736704E-2</v>
      </c>
      <c r="H164" s="267">
        <f t="shared" si="10"/>
        <v>5.9451305517449655E-2</v>
      </c>
      <c r="I164" s="267">
        <f t="shared" si="10"/>
        <v>5.0890273604485677E-2</v>
      </c>
      <c r="J164" s="267">
        <f t="shared" si="10"/>
        <v>5.0191053598762178E-2</v>
      </c>
      <c r="K164" s="267">
        <f t="shared" si="10"/>
        <v>4.4312132007528184E-2</v>
      </c>
      <c r="L164" s="267">
        <f t="shared" si="10"/>
        <v>4.8411320237598109E-2</v>
      </c>
      <c r="M164" s="267">
        <f t="shared" si="10"/>
        <v>4.8928696230776648E-2</v>
      </c>
      <c r="N164" s="267">
        <f t="shared" si="10"/>
        <v>4.7182961048161082E-2</v>
      </c>
      <c r="O164" s="267">
        <f t="shared" si="10"/>
        <v>4.1726588423819135E-2</v>
      </c>
      <c r="P164" s="267">
        <f t="shared" si="10"/>
        <v>4.0235145521733566E-2</v>
      </c>
      <c r="Q164" s="267">
        <f t="shared" si="10"/>
        <v>4.5031668486565618E-2</v>
      </c>
      <c r="R164" s="267">
        <f t="shared" si="10"/>
        <v>4.3617627694099805E-2</v>
      </c>
      <c r="S164" s="267">
        <f t="shared" si="10"/>
        <v>4.2497039366048574E-2</v>
      </c>
      <c r="T164" s="267">
        <f t="shared" si="10"/>
        <v>4.0557794544596668E-2</v>
      </c>
      <c r="U164" s="267">
        <f t="shared" si="10"/>
        <v>4.6657188602397925E-2</v>
      </c>
      <c r="V164" s="267">
        <f t="shared" si="10"/>
        <v>4.8075052185040802E-2</v>
      </c>
      <c r="W164" s="267">
        <f t="shared" si="10"/>
        <v>4.8617889049690353E-2</v>
      </c>
      <c r="X164" s="267">
        <f t="shared" si="10"/>
        <v>4.3303898874756462E-2</v>
      </c>
      <c r="Y164" s="267">
        <f t="shared" si="10"/>
        <v>5.238068503550309E-2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1.159235525333777E-2</v>
      </c>
      <c r="C165" s="268">
        <f t="shared" si="11"/>
        <v>1.3816427927686404E-2</v>
      </c>
      <c r="D165" s="268">
        <f t="shared" si="11"/>
        <v>1.3130057219296193E-2</v>
      </c>
      <c r="E165" s="268">
        <f t="shared" si="11"/>
        <v>1.3091019391035214E-2</v>
      </c>
      <c r="F165" s="268">
        <f t="shared" si="11"/>
        <v>1.2826152289837691E-2</v>
      </c>
      <c r="G165" s="268">
        <f t="shared" si="11"/>
        <v>1.1649461342301964E-2</v>
      </c>
      <c r="H165" s="268">
        <f t="shared" si="11"/>
        <v>1.1466293310168489E-2</v>
      </c>
      <c r="I165" s="268">
        <f t="shared" si="11"/>
        <v>9.8341249874395065E-3</v>
      </c>
      <c r="J165" s="268">
        <f t="shared" si="11"/>
        <v>9.7174388523067461E-3</v>
      </c>
      <c r="K165" s="268">
        <f t="shared" si="11"/>
        <v>8.5948259525779492E-3</v>
      </c>
      <c r="L165" s="268">
        <f t="shared" si="11"/>
        <v>9.3975817084098762E-3</v>
      </c>
      <c r="M165" s="268">
        <f t="shared" si="11"/>
        <v>9.5066058765347055E-3</v>
      </c>
      <c r="N165" s="268">
        <f t="shared" si="11"/>
        <v>9.16468001763171E-3</v>
      </c>
      <c r="O165" s="268">
        <f t="shared" si="11"/>
        <v>8.202908019546349E-3</v>
      </c>
      <c r="P165" s="268">
        <f t="shared" si="11"/>
        <v>7.8980109116096077E-3</v>
      </c>
      <c r="Q165" s="268">
        <f t="shared" si="11"/>
        <v>8.8367345081617789E-3</v>
      </c>
      <c r="R165" s="268">
        <f t="shared" si="11"/>
        <v>8.5241783394110274E-3</v>
      </c>
      <c r="S165" s="268">
        <f t="shared" si="11"/>
        <v>8.2747756297018079E-3</v>
      </c>
      <c r="T165" s="268">
        <f t="shared" si="11"/>
        <v>7.9275523572903978E-3</v>
      </c>
      <c r="U165" s="268">
        <f t="shared" si="11"/>
        <v>9.1199943131173473E-3</v>
      </c>
      <c r="V165" s="268">
        <f t="shared" si="11"/>
        <v>9.3851995890938695E-3</v>
      </c>
      <c r="W165" s="268">
        <f t="shared" si="11"/>
        <v>9.463121431324089E-3</v>
      </c>
      <c r="X165" s="268">
        <f t="shared" si="11"/>
        <v>8.4392401351737895E-3</v>
      </c>
      <c r="Y165" s="268">
        <f t="shared" si="11"/>
        <v>1.0174085701441581E-2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0.59999059033351687</v>
      </c>
      <c r="C166" s="317">
        <f t="shared" si="12"/>
        <v>0.52892279423040778</v>
      </c>
      <c r="D166" s="317">
        <f t="shared" si="12"/>
        <v>0.56403707585723406</v>
      </c>
      <c r="E166" s="317">
        <f t="shared" si="12"/>
        <v>0.54472622168189766</v>
      </c>
      <c r="F166" s="317">
        <f t="shared" si="12"/>
        <v>0.55891821047198775</v>
      </c>
      <c r="G166" s="317">
        <f t="shared" si="12"/>
        <v>0.58984527957584021</v>
      </c>
      <c r="H166" s="317">
        <f t="shared" si="12"/>
        <v>0.62723661233966987</v>
      </c>
      <c r="I166" s="317">
        <f t="shared" si="12"/>
        <v>0.57194211379541038</v>
      </c>
      <c r="J166" s="317">
        <f t="shared" si="12"/>
        <v>0.54763698512954684</v>
      </c>
      <c r="K166" s="317">
        <f t="shared" si="12"/>
        <v>0.57359143127200851</v>
      </c>
      <c r="L166" s="317">
        <f t="shared" si="12"/>
        <v>0.55433473051950677</v>
      </c>
      <c r="M166" s="317">
        <f t="shared" si="12"/>
        <v>0.55481528705718219</v>
      </c>
      <c r="N166" s="317">
        <f t="shared" si="12"/>
        <v>0.56014535225614726</v>
      </c>
      <c r="O166" s="317">
        <f t="shared" si="12"/>
        <v>0.63750651211263265</v>
      </c>
      <c r="P166" s="317">
        <f t="shared" si="12"/>
        <v>0.6724582598521609</v>
      </c>
      <c r="Q166" s="317">
        <f t="shared" si="12"/>
        <v>0.63332396882291619</v>
      </c>
      <c r="R166" s="317">
        <f t="shared" si="12"/>
        <v>0.65157968057146221</v>
      </c>
      <c r="S166" s="317">
        <f t="shared" si="12"/>
        <v>0.65472729483655423</v>
      </c>
      <c r="T166" s="317">
        <f t="shared" si="12"/>
        <v>0.66734529851187074</v>
      </c>
      <c r="U166" s="317">
        <f t="shared" si="12"/>
        <v>0.62111258479168663</v>
      </c>
      <c r="V166" s="317">
        <f t="shared" si="12"/>
        <v>0.61290395150836652</v>
      </c>
      <c r="W166" s="317">
        <f t="shared" si="12"/>
        <v>0.62054240229757485</v>
      </c>
      <c r="X166" s="317">
        <f t="shared" si="12"/>
        <v>0.65992172496617252</v>
      </c>
      <c r="Y166" s="317">
        <f t="shared" si="12"/>
        <v>0.59206999664620441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0.14088985572161511</v>
      </c>
      <c r="C167" s="269">
        <f t="shared" si="13"/>
        <v>0.16595166813330198</v>
      </c>
      <c r="D167" s="269">
        <f t="shared" si="13"/>
        <v>0.14631337389944971</v>
      </c>
      <c r="E167" s="269">
        <f t="shared" si="13"/>
        <v>0.16327498761897066</v>
      </c>
      <c r="F167" s="269">
        <f t="shared" si="13"/>
        <v>0.15710327148368178</v>
      </c>
      <c r="G167" s="269">
        <f t="shared" si="13"/>
        <v>0.15053644787892614</v>
      </c>
      <c r="H167" s="269">
        <f t="shared" si="13"/>
        <v>0.1235671228505625</v>
      </c>
      <c r="I167" s="269">
        <f t="shared" si="13"/>
        <v>0.20170340117019803</v>
      </c>
      <c r="J167" s="269">
        <f t="shared" si="13"/>
        <v>0.22695326907851524</v>
      </c>
      <c r="K167" s="269">
        <f t="shared" si="13"/>
        <v>0.22729268681453221</v>
      </c>
      <c r="L167" s="269">
        <f t="shared" si="13"/>
        <v>0.22892789536152403</v>
      </c>
      <c r="M167" s="269">
        <f t="shared" si="13"/>
        <v>0.22513156191802891</v>
      </c>
      <c r="N167" s="269">
        <f t="shared" si="13"/>
        <v>0.22809469842007049</v>
      </c>
      <c r="O167" s="269">
        <f t="shared" si="13"/>
        <v>0.16800650608655182</v>
      </c>
      <c r="P167" s="269">
        <f t="shared" si="13"/>
        <v>0.14329307474610845</v>
      </c>
      <c r="Q167" s="269">
        <f t="shared" si="13"/>
        <v>0.16045541742623193</v>
      </c>
      <c r="R167" s="269">
        <f t="shared" si="13"/>
        <v>0.15104198801707189</v>
      </c>
      <c r="S167" s="269">
        <f t="shared" si="13"/>
        <v>0.15145048010590731</v>
      </c>
      <c r="T167" s="269">
        <f t="shared" si="13"/>
        <v>0.14565656015221812</v>
      </c>
      <c r="U167" s="269">
        <f t="shared" si="13"/>
        <v>0.16420877104967641</v>
      </c>
      <c r="V167" s="269">
        <f t="shared" si="13"/>
        <v>0.16688613117971601</v>
      </c>
      <c r="W167" s="269">
        <f t="shared" si="13"/>
        <v>0.15969338353949639</v>
      </c>
      <c r="X167" s="269">
        <f t="shared" si="13"/>
        <v>0.14343314890434775</v>
      </c>
      <c r="Y167" s="269">
        <f t="shared" si="13"/>
        <v>0.17063635208233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7.1196329159668822E-2</v>
      </c>
      <c r="C168" s="269">
        <f t="shared" si="14"/>
        <v>8.4365331248145409E-2</v>
      </c>
      <c r="D168" s="269">
        <f t="shared" si="14"/>
        <v>7.7573004856254277E-2</v>
      </c>
      <c r="E168" s="269">
        <f t="shared" si="14"/>
        <v>8.17788294077752E-2</v>
      </c>
      <c r="F168" s="269">
        <f t="shared" si="14"/>
        <v>7.9022528632173683E-2</v>
      </c>
      <c r="G168" s="269">
        <f t="shared" si="14"/>
        <v>7.3877026123478559E-2</v>
      </c>
      <c r="H168" s="269">
        <f t="shared" si="14"/>
        <v>6.6014856133222513E-2</v>
      </c>
      <c r="I168" s="269">
        <f t="shared" si="14"/>
        <v>6.533290139469794E-2</v>
      </c>
      <c r="J168" s="269">
        <f t="shared" si="14"/>
        <v>6.5544367773712142E-2</v>
      </c>
      <c r="K168" s="269">
        <f t="shared" si="14"/>
        <v>5.5915169103885221E-2</v>
      </c>
      <c r="L168" s="269">
        <f t="shared" si="14"/>
        <v>6.1768560916517307E-2</v>
      </c>
      <c r="M168" s="269">
        <f t="shared" si="14"/>
        <v>6.384155895559078E-2</v>
      </c>
      <c r="N168" s="269">
        <f t="shared" si="14"/>
        <v>6.0321952675930317E-2</v>
      </c>
      <c r="O168" s="269">
        <f t="shared" si="14"/>
        <v>6.2548858252567549E-2</v>
      </c>
      <c r="P168" s="269">
        <f t="shared" si="14"/>
        <v>5.8614236168502712E-2</v>
      </c>
      <c r="Q168" s="269">
        <f t="shared" si="14"/>
        <v>6.5608302857169884E-2</v>
      </c>
      <c r="R168" s="269">
        <f t="shared" si="14"/>
        <v>6.1693668379849478E-2</v>
      </c>
      <c r="S168" s="269">
        <f t="shared" si="14"/>
        <v>6.1288417090100168E-2</v>
      </c>
      <c r="T168" s="269">
        <f t="shared" si="14"/>
        <v>6.0270495177977633E-2</v>
      </c>
      <c r="U168" s="269">
        <f t="shared" si="14"/>
        <v>6.9165193920061013E-2</v>
      </c>
      <c r="V168" s="269">
        <f t="shared" si="14"/>
        <v>7.0521907016768706E-2</v>
      </c>
      <c r="W168" s="269">
        <f t="shared" si="14"/>
        <v>6.9267065299448496E-2</v>
      </c>
      <c r="X168" s="269">
        <f t="shared" si="14"/>
        <v>6.2440644920811701E-2</v>
      </c>
      <c r="Y168" s="269">
        <f t="shared" si="14"/>
        <v>7.5271461140049942E-2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5.0280965022031721E-2</v>
      </c>
      <c r="C169" s="318">
        <f t="shared" si="15"/>
        <v>6.0090072696766389E-2</v>
      </c>
      <c r="D169" s="318">
        <f t="shared" si="15"/>
        <v>5.2480119585543723E-2</v>
      </c>
      <c r="E169" s="318">
        <f t="shared" si="15"/>
        <v>6.0181368960488438E-2</v>
      </c>
      <c r="F169" s="318">
        <f t="shared" si="15"/>
        <v>5.6695841973348142E-2</v>
      </c>
      <c r="G169" s="318">
        <f t="shared" si="15"/>
        <v>5.5027385776120867E-2</v>
      </c>
      <c r="H169" s="318">
        <f t="shared" si="15"/>
        <v>3.2949306992820747E-2</v>
      </c>
      <c r="I169" s="318">
        <f t="shared" si="15"/>
        <v>4.2695172387568724E-2</v>
      </c>
      <c r="J169" s="318">
        <f t="shared" si="15"/>
        <v>4.3328851655464913E-2</v>
      </c>
      <c r="K169" s="318">
        <f t="shared" si="15"/>
        <v>2.8308649119382166E-2</v>
      </c>
      <c r="L169" s="318">
        <f t="shared" si="15"/>
        <v>3.6276672612436139E-2</v>
      </c>
      <c r="M169" s="318">
        <f t="shared" si="15"/>
        <v>4.1632328319290417E-2</v>
      </c>
      <c r="N169" s="318">
        <f t="shared" si="15"/>
        <v>3.5315577000543108E-2</v>
      </c>
      <c r="O169" s="318">
        <f t="shared" si="15"/>
        <v>5.2399414902808125E-2</v>
      </c>
      <c r="P169" s="318">
        <f t="shared" si="15"/>
        <v>4.8931314373345025E-2</v>
      </c>
      <c r="Q169" s="318">
        <f t="shared" si="15"/>
        <v>5.4819919412845128E-2</v>
      </c>
      <c r="R169" s="318">
        <f t="shared" si="15"/>
        <v>5.0350985446543484E-2</v>
      </c>
      <c r="S169" s="318">
        <f t="shared" si="15"/>
        <v>5.1027833960618524E-2</v>
      </c>
      <c r="T169" s="318">
        <f t="shared" si="15"/>
        <v>5.1430365494426027E-2</v>
      </c>
      <c r="U169" s="318">
        <f t="shared" si="15"/>
        <v>5.9260978820542848E-2</v>
      </c>
      <c r="V169" s="318">
        <f t="shared" si="15"/>
        <v>6.0143057693834628E-2</v>
      </c>
      <c r="W169" s="318">
        <f t="shared" si="15"/>
        <v>5.8103625792910604E-2</v>
      </c>
      <c r="X169" s="318">
        <f t="shared" si="15"/>
        <v>5.2804551853570053E-2</v>
      </c>
      <c r="Y169" s="318">
        <f t="shared" si="15"/>
        <v>6.3921158842204562E-2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2.0915364137637112E-2</v>
      </c>
      <c r="C170" s="318">
        <f t="shared" si="16"/>
        <v>2.4275258551379016E-2</v>
      </c>
      <c r="D170" s="318">
        <f t="shared" si="16"/>
        <v>2.509288527071055E-2</v>
      </c>
      <c r="E170" s="318">
        <f t="shared" si="16"/>
        <v>2.1597460447286766E-2</v>
      </c>
      <c r="F170" s="318">
        <f t="shared" si="16"/>
        <v>2.2326686658825558E-2</v>
      </c>
      <c r="G170" s="318">
        <f t="shared" si="16"/>
        <v>1.8849640347357678E-2</v>
      </c>
      <c r="H170" s="318">
        <f t="shared" si="16"/>
        <v>3.3065549140401766E-2</v>
      </c>
      <c r="I170" s="318">
        <f t="shared" si="16"/>
        <v>2.2637729007129216E-2</v>
      </c>
      <c r="J170" s="318">
        <f t="shared" si="16"/>
        <v>2.2215516118247229E-2</v>
      </c>
      <c r="K170" s="318">
        <f t="shared" si="16"/>
        <v>2.7606519984503058E-2</v>
      </c>
      <c r="L170" s="318">
        <f t="shared" si="16"/>
        <v>2.5491888304081167E-2</v>
      </c>
      <c r="M170" s="318">
        <f t="shared" si="16"/>
        <v>2.2209230636300346E-2</v>
      </c>
      <c r="N170" s="318">
        <f t="shared" si="16"/>
        <v>2.5006375675387219E-2</v>
      </c>
      <c r="O170" s="318">
        <f t="shared" si="16"/>
        <v>1.0149443349759417E-2</v>
      </c>
      <c r="P170" s="318">
        <f t="shared" si="16"/>
        <v>9.6829217951577146E-3</v>
      </c>
      <c r="Q170" s="318">
        <f t="shared" si="16"/>
        <v>1.0788383444324739E-2</v>
      </c>
      <c r="R170" s="318">
        <f t="shared" si="16"/>
        <v>1.1342682933305981E-2</v>
      </c>
      <c r="S170" s="318">
        <f t="shared" si="16"/>
        <v>1.0260583129481644E-2</v>
      </c>
      <c r="T170" s="318">
        <f t="shared" si="16"/>
        <v>8.8401296835516063E-3</v>
      </c>
      <c r="U170" s="318">
        <f t="shared" si="16"/>
        <v>9.9042150995181672E-3</v>
      </c>
      <c r="V170" s="318">
        <f t="shared" si="16"/>
        <v>1.0378849322934104E-2</v>
      </c>
      <c r="W170" s="318">
        <f t="shared" si="16"/>
        <v>1.1163439506537877E-2</v>
      </c>
      <c r="X170" s="318">
        <f t="shared" si="16"/>
        <v>9.6360930672416412E-3</v>
      </c>
      <c r="Y170" s="318">
        <f t="shared" si="16"/>
        <v>1.1350302297845383E-2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1.4653341278876573E-2</v>
      </c>
      <c r="C171" s="269">
        <f t="shared" si="17"/>
        <v>1.7424415898571445E-2</v>
      </c>
      <c r="D171" s="269">
        <f t="shared" si="17"/>
        <v>1.6284423271888882E-2</v>
      </c>
      <c r="E171" s="269">
        <f t="shared" si="17"/>
        <v>1.6669569478604981E-2</v>
      </c>
      <c r="F171" s="269">
        <f t="shared" si="17"/>
        <v>1.6254793786345621E-2</v>
      </c>
      <c r="G171" s="269">
        <f t="shared" si="17"/>
        <v>1.4962557849352525E-2</v>
      </c>
      <c r="H171" s="269">
        <f t="shared" si="17"/>
        <v>1.4119378759701281E-2</v>
      </c>
      <c r="I171" s="269">
        <f t="shared" si="17"/>
        <v>1.448826190243855E-2</v>
      </c>
      <c r="J171" s="269">
        <f t="shared" si="17"/>
        <v>1.5006238835811342E-2</v>
      </c>
      <c r="K171" s="269">
        <f t="shared" si="17"/>
        <v>1.3941889682294392E-2</v>
      </c>
      <c r="L171" s="269">
        <f t="shared" si="17"/>
        <v>1.4754410688162982E-2</v>
      </c>
      <c r="M171" s="269">
        <f t="shared" si="17"/>
        <v>1.4752285639525835E-2</v>
      </c>
      <c r="N171" s="269">
        <f t="shared" si="17"/>
        <v>1.4500890921833532E-2</v>
      </c>
      <c r="O171" s="269">
        <f t="shared" si="17"/>
        <v>1.2063514225489524E-2</v>
      </c>
      <c r="P171" s="269">
        <f t="shared" si="17"/>
        <v>1.1155976978785608E-2</v>
      </c>
      <c r="Q171" s="269">
        <f t="shared" si="17"/>
        <v>1.2485074008580963E-2</v>
      </c>
      <c r="R171" s="269">
        <f t="shared" si="17"/>
        <v>1.1952912337205714E-2</v>
      </c>
      <c r="S171" s="269">
        <f t="shared" si="17"/>
        <v>1.1721092726117018E-2</v>
      </c>
      <c r="T171" s="269">
        <f t="shared" si="17"/>
        <v>1.1240656090250895E-2</v>
      </c>
      <c r="U171" s="269">
        <f t="shared" si="17"/>
        <v>1.2848123462935021E-2</v>
      </c>
      <c r="V171" s="269">
        <f t="shared" si="17"/>
        <v>1.3168331814299404E-2</v>
      </c>
      <c r="W171" s="269">
        <f t="shared" si="17"/>
        <v>1.3064482663059868E-2</v>
      </c>
      <c r="X171" s="269">
        <f t="shared" si="17"/>
        <v>1.1678120994244623E-2</v>
      </c>
      <c r="Y171" s="269">
        <f t="shared" si="17"/>
        <v>1.4019110075369864E-2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4.3383301775233867E-4</v>
      </c>
      <c r="C172" s="318">
        <f t="shared" si="18"/>
        <v>2.7104364634194622E-4</v>
      </c>
      <c r="D172" s="318">
        <f t="shared" si="18"/>
        <v>2.3877097286416463E-4</v>
      </c>
      <c r="E172" s="318">
        <f t="shared" si="18"/>
        <v>2.8692052157413905E-4</v>
      </c>
      <c r="F172" s="318">
        <f t="shared" si="18"/>
        <v>2.7732057941423193E-4</v>
      </c>
      <c r="G172" s="318">
        <f t="shared" si="18"/>
        <v>2.9802212758127714E-4</v>
      </c>
      <c r="H172" s="318">
        <f t="shared" si="18"/>
        <v>2.2651171056236298E-4</v>
      </c>
      <c r="I172" s="318">
        <f t="shared" si="18"/>
        <v>5.0381602360997306E-4</v>
      </c>
      <c r="J172" s="318">
        <f t="shared" si="18"/>
        <v>5.0235332504534446E-4</v>
      </c>
      <c r="K172" s="318">
        <f t="shared" si="18"/>
        <v>2.346083570894526E-4</v>
      </c>
      <c r="L172" s="318">
        <f t="shared" si="18"/>
        <v>2.924931023065241E-4</v>
      </c>
      <c r="M172" s="318">
        <f t="shared" si="18"/>
        <v>3.8619901992927307E-4</v>
      </c>
      <c r="N172" s="318">
        <f t="shared" si="18"/>
        <v>2.9595045766963717E-4</v>
      </c>
      <c r="O172" s="318">
        <f t="shared" si="18"/>
        <v>2.6217748037182575E-4</v>
      </c>
      <c r="P172" s="318">
        <f t="shared" si="18"/>
        <v>2.5462885116782293E-4</v>
      </c>
      <c r="Q172" s="318">
        <f t="shared" si="18"/>
        <v>3.187437092180412E-4</v>
      </c>
      <c r="R172" s="318">
        <f t="shared" si="18"/>
        <v>4.5352032987960454E-4</v>
      </c>
      <c r="S172" s="318">
        <f t="shared" si="18"/>
        <v>9.4085130460505877E-4</v>
      </c>
      <c r="T172" s="318">
        <f t="shared" si="18"/>
        <v>1.0484265184300249E-3</v>
      </c>
      <c r="U172" s="318">
        <f t="shared" si="18"/>
        <v>1.0946968297246683E-3</v>
      </c>
      <c r="V172" s="318">
        <f t="shared" si="18"/>
        <v>1.1054356627116675E-3</v>
      </c>
      <c r="W172" s="318">
        <f t="shared" si="18"/>
        <v>9.4556982441488862E-4</v>
      </c>
      <c r="X172" s="318">
        <f t="shared" si="18"/>
        <v>8.6712062427403338E-4</v>
      </c>
      <c r="Y172" s="318">
        <f t="shared" si="18"/>
        <v>1.4317881379671705E-3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3.5188189666658784E-3</v>
      </c>
      <c r="C173" s="318">
        <f t="shared" si="19"/>
        <v>4.1447545984512986E-3</v>
      </c>
      <c r="D173" s="318">
        <f t="shared" si="19"/>
        <v>3.6542749832291282E-3</v>
      </c>
      <c r="E173" s="318">
        <f t="shared" si="19"/>
        <v>4.0779027011781212E-3</v>
      </c>
      <c r="F173" s="318">
        <f t="shared" si="19"/>
        <v>3.9237599370841392E-3</v>
      </c>
      <c r="G173" s="318">
        <f t="shared" si="19"/>
        <v>3.7597490980296818E-3</v>
      </c>
      <c r="H173" s="318">
        <f t="shared" si="19"/>
        <v>3.086172054871258E-3</v>
      </c>
      <c r="I173" s="318">
        <f t="shared" si="19"/>
        <v>5.0376781922548235E-3</v>
      </c>
      <c r="J173" s="318">
        <f t="shared" si="19"/>
        <v>5.6683106366314674E-3</v>
      </c>
      <c r="K173" s="318">
        <f t="shared" si="19"/>
        <v>5.6767878230193887E-3</v>
      </c>
      <c r="L173" s="318">
        <f t="shared" si="19"/>
        <v>5.717628256989158E-3</v>
      </c>
      <c r="M173" s="318">
        <f t="shared" si="19"/>
        <v>5.622812274274587E-3</v>
      </c>
      <c r="N173" s="318">
        <f t="shared" si="19"/>
        <v>5.6968186026280423E-3</v>
      </c>
      <c r="O173" s="318">
        <f t="shared" si="19"/>
        <v>4.1960755592563648E-3</v>
      </c>
      <c r="P173" s="318">
        <f t="shared" si="19"/>
        <v>3.5788409791885417E-3</v>
      </c>
      <c r="Q173" s="318">
        <f t="shared" si="19"/>
        <v>4.0074820380208041E-3</v>
      </c>
      <c r="R173" s="318">
        <f t="shared" si="19"/>
        <v>3.772375303212496E-3</v>
      </c>
      <c r="S173" s="318">
        <f t="shared" si="19"/>
        <v>3.7825776680496582E-3</v>
      </c>
      <c r="T173" s="318">
        <f t="shared" si="19"/>
        <v>3.6378706178510291E-3</v>
      </c>
      <c r="U173" s="318">
        <f t="shared" si="19"/>
        <v>4.1012245708038396E-3</v>
      </c>
      <c r="V173" s="318">
        <f t="shared" si="19"/>
        <v>4.1680934419367176E-3</v>
      </c>
      <c r="W173" s="318">
        <f t="shared" si="19"/>
        <v>3.9884497288445817E-3</v>
      </c>
      <c r="X173" s="318">
        <f t="shared" si="19"/>
        <v>3.5823394255616176E-3</v>
      </c>
      <c r="Y173" s="318">
        <f t="shared" si="19"/>
        <v>4.2617577329086657E-3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1.0700689294458356E-2</v>
      </c>
      <c r="C174" s="318">
        <f t="shared" si="20"/>
        <v>1.3008617653778198E-2</v>
      </c>
      <c r="D174" s="318">
        <f t="shared" si="20"/>
        <v>1.239137731579559E-2</v>
      </c>
      <c r="E174" s="318">
        <f t="shared" si="20"/>
        <v>1.2304746255852721E-2</v>
      </c>
      <c r="F174" s="318">
        <f t="shared" si="20"/>
        <v>1.2053713269847251E-2</v>
      </c>
      <c r="G174" s="318">
        <f t="shared" si="20"/>
        <v>1.0904786623741567E-2</v>
      </c>
      <c r="H174" s="318">
        <f t="shared" si="20"/>
        <v>1.0806694994267662E-2</v>
      </c>
      <c r="I174" s="318">
        <f t="shared" si="20"/>
        <v>8.9467676865737523E-3</v>
      </c>
      <c r="J174" s="318">
        <f t="shared" si="20"/>
        <v>8.8355748741345309E-3</v>
      </c>
      <c r="K174" s="318">
        <f t="shared" si="20"/>
        <v>8.0304935021855515E-3</v>
      </c>
      <c r="L174" s="318">
        <f t="shared" si="20"/>
        <v>8.7442893288673003E-3</v>
      </c>
      <c r="M174" s="318">
        <f t="shared" si="20"/>
        <v>8.7432743453219747E-3</v>
      </c>
      <c r="N174" s="318">
        <f t="shared" si="20"/>
        <v>8.5081218615358518E-3</v>
      </c>
      <c r="O174" s="318">
        <f t="shared" si="20"/>
        <v>7.6052611858613327E-3</v>
      </c>
      <c r="P174" s="318">
        <f t="shared" si="20"/>
        <v>7.3225071484292418E-3</v>
      </c>
      <c r="Q174" s="318">
        <f t="shared" si="20"/>
        <v>8.1588482613421179E-3</v>
      </c>
      <c r="R174" s="318">
        <f t="shared" si="20"/>
        <v>7.7270167041136135E-3</v>
      </c>
      <c r="S174" s="318">
        <f t="shared" si="20"/>
        <v>6.9976637534623007E-3</v>
      </c>
      <c r="T174" s="318">
        <f t="shared" si="20"/>
        <v>6.5543589539698403E-3</v>
      </c>
      <c r="U174" s="318">
        <f t="shared" si="20"/>
        <v>7.6522020624065134E-3</v>
      </c>
      <c r="V174" s="318">
        <f t="shared" si="20"/>
        <v>7.8948027096510196E-3</v>
      </c>
      <c r="W174" s="318">
        <f t="shared" si="20"/>
        <v>8.1304631098003972E-3</v>
      </c>
      <c r="X174" s="318">
        <f t="shared" si="20"/>
        <v>7.2286609444089725E-3</v>
      </c>
      <c r="Y174" s="318">
        <f t="shared" si="20"/>
        <v>8.3255642044940282E-3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2.7086132615986695E-2</v>
      </c>
      <c r="C175" s="319">
        <f t="shared" si="21"/>
        <v>3.0413155455370284E-2</v>
      </c>
      <c r="D175" s="319">
        <f t="shared" si="21"/>
        <v>3.1142834251326433E-2</v>
      </c>
      <c r="E175" s="319">
        <f t="shared" si="21"/>
        <v>2.9634147747889715E-2</v>
      </c>
      <c r="F175" s="319">
        <f t="shared" si="21"/>
        <v>2.8059006225008495E-2</v>
      </c>
      <c r="G175" s="319">
        <f t="shared" si="21"/>
        <v>2.4847097121323991E-2</v>
      </c>
      <c r="H175" s="319">
        <f t="shared" si="21"/>
        <v>2.4311586449980223E-2</v>
      </c>
      <c r="I175" s="319">
        <f t="shared" si="21"/>
        <v>2.2608062676658588E-2</v>
      </c>
      <c r="J175" s="319">
        <f t="shared" si="21"/>
        <v>2.2618150743519583E-2</v>
      </c>
      <c r="K175" s="319">
        <f t="shared" si="21"/>
        <v>2.1320428436397507E-2</v>
      </c>
      <c r="L175" s="319">
        <f t="shared" si="21"/>
        <v>2.2283263474021837E-2</v>
      </c>
      <c r="M175" s="319">
        <f t="shared" si="21"/>
        <v>2.2259235647139011E-2</v>
      </c>
      <c r="N175" s="319">
        <f t="shared" si="21"/>
        <v>2.1992732387189916E-2</v>
      </c>
      <c r="O175" s="319">
        <f t="shared" si="21"/>
        <v>1.8124674394365603E-2</v>
      </c>
      <c r="P175" s="319">
        <f t="shared" si="21"/>
        <v>1.6377087007389445E-2</v>
      </c>
      <c r="Q175" s="319">
        <f t="shared" si="21"/>
        <v>1.8333801558850959E-2</v>
      </c>
      <c r="R175" s="319">
        <f t="shared" si="21"/>
        <v>1.7421015971424786E-2</v>
      </c>
      <c r="S175" s="319">
        <f t="shared" si="21"/>
        <v>1.7263635258170217E-2</v>
      </c>
      <c r="T175" s="319">
        <f t="shared" si="21"/>
        <v>1.6632735074404371E-2</v>
      </c>
      <c r="U175" s="319">
        <f t="shared" si="21"/>
        <v>1.8944370760412672E-2</v>
      </c>
      <c r="V175" s="319">
        <f t="shared" si="21"/>
        <v>1.9354802424579987E-2</v>
      </c>
      <c r="W175" s="319">
        <f t="shared" si="21"/>
        <v>1.8972879885118046E-2</v>
      </c>
      <c r="X175" s="319">
        <f t="shared" si="21"/>
        <v>1.7003913751689734E-2</v>
      </c>
      <c r="Y175" s="319">
        <f t="shared" si="21"/>
        <v>2.0396500167686873E-2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1</v>
      </c>
      <c r="D178" s="232">
        <f t="shared" si="22"/>
        <v>1</v>
      </c>
      <c r="E178" s="232">
        <f t="shared" si="22"/>
        <v>1</v>
      </c>
      <c r="F178" s="232">
        <f t="shared" si="22"/>
        <v>0.99999999999999956</v>
      </c>
      <c r="G178" s="232">
        <f t="shared" si="22"/>
        <v>1</v>
      </c>
      <c r="H178" s="232">
        <f t="shared" si="22"/>
        <v>1.0000000000000002</v>
      </c>
      <c r="I178" s="232">
        <f t="shared" si="22"/>
        <v>0.99999999999999989</v>
      </c>
      <c r="J178" s="232">
        <f t="shared" si="22"/>
        <v>1.0000000000000002</v>
      </c>
      <c r="K178" s="232">
        <f t="shared" si="22"/>
        <v>1</v>
      </c>
      <c r="L178" s="232">
        <f t="shared" si="22"/>
        <v>1</v>
      </c>
      <c r="M178" s="232">
        <f t="shared" si="22"/>
        <v>1.0000000000000004</v>
      </c>
      <c r="N178" s="232">
        <f t="shared" si="22"/>
        <v>1.0000000000000002</v>
      </c>
      <c r="O178" s="232">
        <f t="shared" si="22"/>
        <v>1.0000000000000002</v>
      </c>
      <c r="P178" s="232">
        <f t="shared" si="22"/>
        <v>1.0000000000000002</v>
      </c>
      <c r="Q178" s="232">
        <f t="shared" si="22"/>
        <v>1</v>
      </c>
      <c r="R178" s="232">
        <f t="shared" si="22"/>
        <v>1</v>
      </c>
      <c r="S178" s="232">
        <f t="shared" si="22"/>
        <v>0.99999999999999978</v>
      </c>
      <c r="T178" s="232">
        <f t="shared" si="22"/>
        <v>0.99999999999999978</v>
      </c>
      <c r="U178" s="232">
        <f t="shared" si="22"/>
        <v>0.99999999999999967</v>
      </c>
      <c r="V178" s="232">
        <f t="shared" si="22"/>
        <v>1.0000000000000002</v>
      </c>
      <c r="W178" s="232">
        <f t="shared" si="22"/>
        <v>1</v>
      </c>
      <c r="X178" s="232">
        <f t="shared" si="22"/>
        <v>0.99999999999999989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1.1705053198034703E-2</v>
      </c>
      <c r="C179" s="266">
        <f t="shared" si="23"/>
        <v>1.1709075886977531E-2</v>
      </c>
      <c r="D179" s="266">
        <f t="shared" si="23"/>
        <v>1.2102639228490766E-2</v>
      </c>
      <c r="E179" s="266">
        <f t="shared" si="23"/>
        <v>1.1509332440552534E-2</v>
      </c>
      <c r="F179" s="266">
        <f t="shared" si="23"/>
        <v>1.1614398219734231E-2</v>
      </c>
      <c r="G179" s="266">
        <f t="shared" si="23"/>
        <v>1.1334067422291819E-2</v>
      </c>
      <c r="H179" s="266">
        <f t="shared" si="23"/>
        <v>1.2344476456608968E-2</v>
      </c>
      <c r="I179" s="266">
        <f t="shared" si="23"/>
        <v>9.2685925411256104E-3</v>
      </c>
      <c r="J179" s="266">
        <f t="shared" si="23"/>
        <v>8.6566734878278963E-3</v>
      </c>
      <c r="K179" s="266">
        <f t="shared" si="23"/>
        <v>8.128907274374448E-3</v>
      </c>
      <c r="L179" s="266">
        <f t="shared" si="23"/>
        <v>8.4810394360440994E-3</v>
      </c>
      <c r="M179" s="266">
        <f t="shared" si="23"/>
        <v>8.578561097503096E-3</v>
      </c>
      <c r="N179" s="266">
        <f t="shared" si="23"/>
        <v>8.3801159296920981E-3</v>
      </c>
      <c r="O179" s="266">
        <f t="shared" si="23"/>
        <v>8.9812728173389623E-3</v>
      </c>
      <c r="P179" s="266">
        <f t="shared" si="23"/>
        <v>9.5499984787319556E-3</v>
      </c>
      <c r="Q179" s="266">
        <f t="shared" si="23"/>
        <v>9.5478794478381559E-3</v>
      </c>
      <c r="R179" s="266">
        <f t="shared" si="23"/>
        <v>9.7190097544579603E-3</v>
      </c>
      <c r="S179" s="266">
        <f t="shared" si="23"/>
        <v>9.567068073589995E-3</v>
      </c>
      <c r="T179" s="266">
        <f t="shared" si="23"/>
        <v>9.4854275465098281E-3</v>
      </c>
      <c r="U179" s="266">
        <f t="shared" si="23"/>
        <v>9.5752670855081459E-3</v>
      </c>
      <c r="V179" s="266">
        <f t="shared" si="23"/>
        <v>9.6513946828991216E-3</v>
      </c>
      <c r="W179" s="266">
        <f t="shared" si="23"/>
        <v>9.9364798817501623E-3</v>
      </c>
      <c r="X179" s="266">
        <f t="shared" si="23"/>
        <v>9.8801931266203763E-3</v>
      </c>
      <c r="Y179" s="266">
        <f t="shared" si="23"/>
        <v>9.9586570124878052E-3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9.2892130304417439E-2</v>
      </c>
      <c r="C180" s="267">
        <f t="shared" si="24"/>
        <v>9.2924054648470297E-2</v>
      </c>
      <c r="D180" s="267">
        <f t="shared" si="24"/>
        <v>9.6047401171066901E-2</v>
      </c>
      <c r="E180" s="267">
        <f t="shared" si="24"/>
        <v>9.1338876525924081E-2</v>
      </c>
      <c r="F180" s="267">
        <f t="shared" si="24"/>
        <v>9.2172685982844796E-2</v>
      </c>
      <c r="G180" s="267">
        <f t="shared" si="24"/>
        <v>8.9947960941122285E-2</v>
      </c>
      <c r="H180" s="267">
        <f t="shared" si="24"/>
        <v>9.7966638523237753E-2</v>
      </c>
      <c r="I180" s="267">
        <f t="shared" si="24"/>
        <v>7.3556206153198175E-2</v>
      </c>
      <c r="J180" s="267">
        <f t="shared" si="24"/>
        <v>6.8699973253357E-2</v>
      </c>
      <c r="K180" s="267">
        <f t="shared" si="24"/>
        <v>6.4511583244277984E-2</v>
      </c>
      <c r="L180" s="267">
        <f t="shared" si="24"/>
        <v>6.7306128992407149E-2</v>
      </c>
      <c r="M180" s="267">
        <f t="shared" si="24"/>
        <v>6.8080067797339133E-2</v>
      </c>
      <c r="N180" s="267">
        <f t="shared" si="24"/>
        <v>6.6505192905725971E-2</v>
      </c>
      <c r="O180" s="267">
        <f t="shared" si="24"/>
        <v>7.1276016497545863E-2</v>
      </c>
      <c r="P180" s="267">
        <f t="shared" si="24"/>
        <v>7.5789463583327096E-2</v>
      </c>
      <c r="Q180" s="267">
        <f t="shared" si="24"/>
        <v>7.5772646804233804E-2</v>
      </c>
      <c r="R180" s="267">
        <f t="shared" si="24"/>
        <v>7.7130749024925199E-2</v>
      </c>
      <c r="S180" s="267">
        <f t="shared" si="24"/>
        <v>7.5924929095783064E-2</v>
      </c>
      <c r="T180" s="267">
        <f t="shared" si="24"/>
        <v>7.5277024096861281E-2</v>
      </c>
      <c r="U180" s="267">
        <f t="shared" si="24"/>
        <v>7.5989997034440218E-2</v>
      </c>
      <c r="V180" s="267">
        <f t="shared" si="24"/>
        <v>7.6594151033312463E-2</v>
      </c>
      <c r="W180" s="267">
        <f t="shared" si="24"/>
        <v>7.8856607340984597E-2</v>
      </c>
      <c r="X180" s="267">
        <f t="shared" si="24"/>
        <v>7.840991167002373E-2</v>
      </c>
      <c r="Y180" s="267">
        <f t="shared" si="24"/>
        <v>7.9032606619535942E-2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0.10398178359698912</v>
      </c>
      <c r="C181" s="267">
        <f t="shared" si="25"/>
        <v>0.10401751913479955</v>
      </c>
      <c r="D181" s="267">
        <f t="shared" si="25"/>
        <v>0.10751373717982377</v>
      </c>
      <c r="E181" s="267">
        <f t="shared" si="25"/>
        <v>0.10224309919243063</v>
      </c>
      <c r="F181" s="267">
        <f t="shared" si="25"/>
        <v>0.10317645053475134</v>
      </c>
      <c r="G181" s="267">
        <f t="shared" si="25"/>
        <v>0.10068613324852807</v>
      </c>
      <c r="H181" s="267">
        <f t="shared" si="25"/>
        <v>0.10966209702872259</v>
      </c>
      <c r="I181" s="267">
        <f t="shared" si="25"/>
        <v>8.2337497109522637E-2</v>
      </c>
      <c r="J181" s="267">
        <f t="shared" si="25"/>
        <v>7.6901517152630092E-2</v>
      </c>
      <c r="K181" s="267">
        <f t="shared" si="25"/>
        <v>7.2213108542378474E-2</v>
      </c>
      <c r="L181" s="267">
        <f t="shared" si="25"/>
        <v>7.5341272901206124E-2</v>
      </c>
      <c r="M181" s="267">
        <f t="shared" si="25"/>
        <v>7.6207606110144516E-2</v>
      </c>
      <c r="N181" s="267">
        <f t="shared" si="25"/>
        <v>7.4444719419577782E-2</v>
      </c>
      <c r="O181" s="267">
        <f t="shared" si="25"/>
        <v>7.9785093729848461E-2</v>
      </c>
      <c r="P181" s="267">
        <f t="shared" si="25"/>
        <v>8.4837365398203593E-2</v>
      </c>
      <c r="Q181" s="267">
        <f t="shared" si="25"/>
        <v>8.4818540997484787E-2</v>
      </c>
      <c r="R181" s="267">
        <f t="shared" si="25"/>
        <v>8.6338776250479199E-2</v>
      </c>
      <c r="S181" s="267">
        <f t="shared" si="25"/>
        <v>8.4989003061748322E-2</v>
      </c>
      <c r="T181" s="267">
        <f t="shared" si="25"/>
        <v>8.426374983342301E-2</v>
      </c>
      <c r="U181" s="267">
        <f t="shared" si="25"/>
        <v>8.5061838944555351E-2</v>
      </c>
      <c r="V181" s="267">
        <f t="shared" si="25"/>
        <v>8.5738118088591775E-2</v>
      </c>
      <c r="W181" s="267">
        <f t="shared" si="25"/>
        <v>8.8270671076784116E-2</v>
      </c>
      <c r="X181" s="267">
        <f t="shared" si="25"/>
        <v>8.7770647959224596E-2</v>
      </c>
      <c r="Y181" s="267">
        <f t="shared" si="25"/>
        <v>8.8467681510666724E-2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0.16740184157074978</v>
      </c>
      <c r="C182" s="267">
        <f t="shared" si="26"/>
        <v>0.16745937275200132</v>
      </c>
      <c r="D182" s="267">
        <f t="shared" si="26"/>
        <v>0.17308798690944194</v>
      </c>
      <c r="E182" s="267">
        <f t="shared" si="26"/>
        <v>0.16460270732660637</v>
      </c>
      <c r="F182" s="267">
        <f t="shared" si="26"/>
        <v>0.16610532372855799</v>
      </c>
      <c r="G182" s="267">
        <f t="shared" si="26"/>
        <v>0.16209612437278434</v>
      </c>
      <c r="H182" s="267">
        <f t="shared" si="26"/>
        <v>0.17654666382977838</v>
      </c>
      <c r="I182" s="267">
        <f t="shared" si="26"/>
        <v>0.13255637833528644</v>
      </c>
      <c r="J182" s="267">
        <f t="shared" si="26"/>
        <v>0.12380491222221775</v>
      </c>
      <c r="K182" s="267">
        <f t="shared" si="26"/>
        <v>0.11625697249429209</v>
      </c>
      <c r="L182" s="267">
        <f t="shared" si="26"/>
        <v>0.12129305147167649</v>
      </c>
      <c r="M182" s="267">
        <f t="shared" si="26"/>
        <v>0.12268777436998987</v>
      </c>
      <c r="N182" s="267">
        <f t="shared" si="26"/>
        <v>0.11984967650060516</v>
      </c>
      <c r="O182" s="267">
        <f t="shared" si="26"/>
        <v>0.12844722564134056</v>
      </c>
      <c r="P182" s="267">
        <f t="shared" si="26"/>
        <v>0.13658095399395623</v>
      </c>
      <c r="Q182" s="267">
        <f t="shared" si="26"/>
        <v>0.13655064830734667</v>
      </c>
      <c r="R182" s="267">
        <f t="shared" si="26"/>
        <v>0.13899809796793705</v>
      </c>
      <c r="S182" s="267">
        <f t="shared" si="26"/>
        <v>0.13682507775535716</v>
      </c>
      <c r="T182" s="267">
        <f t="shared" si="26"/>
        <v>0.13565748164547178</v>
      </c>
      <c r="U182" s="267">
        <f t="shared" si="26"/>
        <v>0.13694233734153224</v>
      </c>
      <c r="V182" s="267">
        <f t="shared" si="26"/>
        <v>0.13803108933453861</v>
      </c>
      <c r="W182" s="267">
        <f t="shared" si="26"/>
        <v>0.14210828458387254</v>
      </c>
      <c r="X182" s="267">
        <f t="shared" si="26"/>
        <v>0.14130328982602297</v>
      </c>
      <c r="Y182" s="267">
        <f t="shared" si="26"/>
        <v>0.14242545465251089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3.2112017133824416E-2</v>
      </c>
      <c r="C183" s="268">
        <f t="shared" si="27"/>
        <v>3.2387027011385516E-2</v>
      </c>
      <c r="D183" s="268">
        <f t="shared" si="27"/>
        <v>3.3405560220546401E-2</v>
      </c>
      <c r="E183" s="268">
        <f t="shared" si="27"/>
        <v>3.1819212686452422E-2</v>
      </c>
      <c r="F183" s="268">
        <f t="shared" si="27"/>
        <v>3.2100467660294653E-2</v>
      </c>
      <c r="G183" s="268">
        <f t="shared" si="27"/>
        <v>3.1319384909182048E-2</v>
      </c>
      <c r="H183" s="268">
        <f t="shared" si="27"/>
        <v>3.3826496975504779E-2</v>
      </c>
      <c r="I183" s="268">
        <f t="shared" si="27"/>
        <v>2.5447049042095202E-2</v>
      </c>
      <c r="J183" s="268">
        <f t="shared" si="27"/>
        <v>2.3812184544374157E-2</v>
      </c>
      <c r="K183" s="268">
        <f t="shared" si="27"/>
        <v>2.2401098139584824E-2</v>
      </c>
      <c r="L183" s="268">
        <f t="shared" si="27"/>
        <v>2.3390578606554309E-2</v>
      </c>
      <c r="M183" s="268">
        <f t="shared" si="27"/>
        <v>2.3680943027677044E-2</v>
      </c>
      <c r="N183" s="268">
        <f t="shared" si="27"/>
        <v>2.3126229921737358E-2</v>
      </c>
      <c r="O183" s="268">
        <f t="shared" si="27"/>
        <v>2.5085083495515234E-2</v>
      </c>
      <c r="P183" s="268">
        <f t="shared" si="27"/>
        <v>2.6634107840423735E-2</v>
      </c>
      <c r="Q183" s="268">
        <f t="shared" si="27"/>
        <v>2.6619714549959116E-2</v>
      </c>
      <c r="R183" s="268">
        <f t="shared" si="27"/>
        <v>2.6985794110061752E-2</v>
      </c>
      <c r="S183" s="268">
        <f t="shared" si="27"/>
        <v>2.646665852769935E-2</v>
      </c>
      <c r="T183" s="268">
        <f t="shared" si="27"/>
        <v>2.6341736289485756E-2</v>
      </c>
      <c r="U183" s="268">
        <f t="shared" si="27"/>
        <v>2.6591913933731545E-2</v>
      </c>
      <c r="V183" s="268">
        <f t="shared" si="27"/>
        <v>2.6769269686138655E-2</v>
      </c>
      <c r="W183" s="268">
        <f t="shared" si="27"/>
        <v>2.7478534745020804E-2</v>
      </c>
      <c r="X183" s="268">
        <f t="shared" si="27"/>
        <v>2.7356748451082342E-2</v>
      </c>
      <c r="Y183" s="268">
        <f t="shared" si="27"/>
        <v>2.7481959245740917E-2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0.35466970669951098</v>
      </c>
      <c r="C184" s="269">
        <f t="shared" si="28"/>
        <v>0.35351479506561151</v>
      </c>
      <c r="D184" s="269">
        <f t="shared" si="28"/>
        <v>0.33832625810286493</v>
      </c>
      <c r="E184" s="269">
        <f t="shared" si="28"/>
        <v>0.36063180033931713</v>
      </c>
      <c r="F184" s="269">
        <f t="shared" si="28"/>
        <v>0.35730532986984403</v>
      </c>
      <c r="G184" s="269">
        <f t="shared" si="28"/>
        <v>0.36775387355580336</v>
      </c>
      <c r="H184" s="269">
        <f t="shared" si="28"/>
        <v>0.3313323503642574</v>
      </c>
      <c r="I184" s="269">
        <f t="shared" si="28"/>
        <v>0.47404047523487763</v>
      </c>
      <c r="J184" s="269">
        <f t="shared" si="28"/>
        <v>0.50505643481563978</v>
      </c>
      <c r="K184" s="269">
        <f t="shared" si="28"/>
        <v>0.53794309711197863</v>
      </c>
      <c r="L184" s="269">
        <f t="shared" si="28"/>
        <v>0.5174469060864243</v>
      </c>
      <c r="M184" s="269">
        <f t="shared" si="28"/>
        <v>0.50928452731372131</v>
      </c>
      <c r="N184" s="269">
        <f t="shared" si="28"/>
        <v>0.52268298720013728</v>
      </c>
      <c r="O184" s="269">
        <f t="shared" si="28"/>
        <v>0.4666257354904208</v>
      </c>
      <c r="P184" s="269">
        <f t="shared" si="28"/>
        <v>0.43892142205178258</v>
      </c>
      <c r="Q184" s="269">
        <f t="shared" si="28"/>
        <v>0.43904286437053852</v>
      </c>
      <c r="R184" s="269">
        <f t="shared" si="28"/>
        <v>0.43434309294236051</v>
      </c>
      <c r="S184" s="269">
        <f t="shared" si="28"/>
        <v>0.44000177006324609</v>
      </c>
      <c r="T184" s="269">
        <f t="shared" si="28"/>
        <v>0.43961564414729704</v>
      </c>
      <c r="U184" s="269">
        <f t="shared" si="28"/>
        <v>0.43490790653648431</v>
      </c>
      <c r="V184" s="269">
        <f t="shared" si="28"/>
        <v>0.43237920527670609</v>
      </c>
      <c r="W184" s="269">
        <f t="shared" si="28"/>
        <v>0.42123164173705274</v>
      </c>
      <c r="X184" s="269">
        <f t="shared" si="28"/>
        <v>0.42235919554207546</v>
      </c>
      <c r="Y184" s="269">
        <f t="shared" si="28"/>
        <v>0.4186994303687373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0.35417338513051527</v>
      </c>
      <c r="C185" s="318">
        <f t="shared" si="29"/>
        <v>0.35301830292521774</v>
      </c>
      <c r="D185" s="318">
        <f t="shared" si="29"/>
        <v>0.33781307795842253</v>
      </c>
      <c r="E185" s="318">
        <f t="shared" si="29"/>
        <v>0.36014377778714735</v>
      </c>
      <c r="F185" s="318">
        <f t="shared" si="29"/>
        <v>0.35681285228346898</v>
      </c>
      <c r="G185" s="318">
        <f t="shared" si="29"/>
        <v>0.36727328264938358</v>
      </c>
      <c r="H185" s="318">
        <f t="shared" si="29"/>
        <v>0.33080891575702265</v>
      </c>
      <c r="I185" s="318">
        <f t="shared" si="29"/>
        <v>0.47364746528314455</v>
      </c>
      <c r="J185" s="318">
        <f t="shared" si="29"/>
        <v>0.50468937165966166</v>
      </c>
      <c r="K185" s="318">
        <f t="shared" si="29"/>
        <v>0.53759841247497797</v>
      </c>
      <c r="L185" s="318">
        <f t="shared" si="29"/>
        <v>0.51708729022407873</v>
      </c>
      <c r="M185" s="318">
        <f t="shared" si="29"/>
        <v>0.50892077630536603</v>
      </c>
      <c r="N185" s="318">
        <f t="shared" si="29"/>
        <v>0.52232765072996301</v>
      </c>
      <c r="O185" s="318">
        <f t="shared" si="29"/>
        <v>0.46624490856542833</v>
      </c>
      <c r="P185" s="318">
        <f t="shared" si="29"/>
        <v>0.43851647983164244</v>
      </c>
      <c r="Q185" s="318">
        <f t="shared" si="29"/>
        <v>0.438638012002253</v>
      </c>
      <c r="R185" s="318">
        <f t="shared" si="29"/>
        <v>0.43393098424974669</v>
      </c>
      <c r="S185" s="318">
        <f t="shared" si="29"/>
        <v>0.43959610405245247</v>
      </c>
      <c r="T185" s="318">
        <f t="shared" si="29"/>
        <v>0.43921343988535744</v>
      </c>
      <c r="U185" s="318">
        <f t="shared" si="29"/>
        <v>0.43450189286845325</v>
      </c>
      <c r="V185" s="318">
        <f t="shared" si="29"/>
        <v>0.43196996362090412</v>
      </c>
      <c r="W185" s="318">
        <f t="shared" si="29"/>
        <v>0.42081031180358153</v>
      </c>
      <c r="X185" s="318">
        <f t="shared" si="29"/>
        <v>0.42194025229836529</v>
      </c>
      <c r="Y185" s="318">
        <f t="shared" si="29"/>
        <v>0.41827716007317312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4.9632156899571836E-4</v>
      </c>
      <c r="C186" s="318">
        <f t="shared" si="30"/>
        <v>4.9649214039372102E-4</v>
      </c>
      <c r="D186" s="318">
        <f t="shared" si="30"/>
        <v>5.1318014444242039E-4</v>
      </c>
      <c r="E186" s="318">
        <f t="shared" si="30"/>
        <v>4.880225521698146E-4</v>
      </c>
      <c r="F186" s="318">
        <f t="shared" si="30"/>
        <v>4.9247758637503941E-4</v>
      </c>
      <c r="G186" s="318">
        <f t="shared" si="30"/>
        <v>4.8059090641976995E-4</v>
      </c>
      <c r="H186" s="318">
        <f t="shared" si="30"/>
        <v>5.2343460723472575E-4</v>
      </c>
      <c r="I186" s="318">
        <f t="shared" si="30"/>
        <v>3.9300995173314161E-4</v>
      </c>
      <c r="J186" s="318">
        <f t="shared" si="30"/>
        <v>3.6706315597811768E-4</v>
      </c>
      <c r="K186" s="318">
        <f t="shared" si="30"/>
        <v>3.446846370006793E-4</v>
      </c>
      <c r="L186" s="318">
        <f t="shared" si="30"/>
        <v>3.5961586234556543E-4</v>
      </c>
      <c r="M186" s="318">
        <f t="shared" si="30"/>
        <v>3.6375100835536929E-4</v>
      </c>
      <c r="N186" s="318">
        <f t="shared" si="30"/>
        <v>3.5533647017419226E-4</v>
      </c>
      <c r="O186" s="318">
        <f t="shared" si="30"/>
        <v>3.8082692499242187E-4</v>
      </c>
      <c r="P186" s="318">
        <f t="shared" si="30"/>
        <v>4.0494222014016964E-4</v>
      </c>
      <c r="Q186" s="318">
        <f t="shared" si="30"/>
        <v>4.0485236828557606E-4</v>
      </c>
      <c r="R186" s="318">
        <f t="shared" si="30"/>
        <v>4.1210869261381743E-4</v>
      </c>
      <c r="S186" s="318">
        <f t="shared" si="30"/>
        <v>4.0566601079355041E-4</v>
      </c>
      <c r="T186" s="318">
        <f t="shared" si="30"/>
        <v>4.0220426193957108E-4</v>
      </c>
      <c r="U186" s="318">
        <f t="shared" si="30"/>
        <v>4.0601366803103445E-4</v>
      </c>
      <c r="V186" s="318">
        <f t="shared" si="30"/>
        <v>4.0924165580193209E-4</v>
      </c>
      <c r="W186" s="318">
        <f t="shared" si="30"/>
        <v>4.2132993347118372E-4</v>
      </c>
      <c r="X186" s="318">
        <f t="shared" si="30"/>
        <v>4.1894324371018513E-4</v>
      </c>
      <c r="Y186" s="318">
        <f t="shared" si="30"/>
        <v>4.222702955641454E-4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0.16321269196651889</v>
      </c>
      <c r="C187" s="269">
        <f t="shared" si="31"/>
        <v>0.16365894388243674</v>
      </c>
      <c r="D187" s="269">
        <f t="shared" si="31"/>
        <v>0.16332895216685009</v>
      </c>
      <c r="E187" s="269">
        <f t="shared" si="31"/>
        <v>0.16449673175657295</v>
      </c>
      <c r="F187" s="269">
        <f t="shared" si="31"/>
        <v>0.1636689553761162</v>
      </c>
      <c r="G187" s="269">
        <f t="shared" si="31"/>
        <v>0.16436797517315072</v>
      </c>
      <c r="H187" s="269">
        <f t="shared" si="31"/>
        <v>0.16116698446462843</v>
      </c>
      <c r="I187" s="269">
        <f t="shared" si="31"/>
        <v>0.13990526844331239</v>
      </c>
      <c r="J187" s="269">
        <f t="shared" si="31"/>
        <v>0.13291782391557605</v>
      </c>
      <c r="K187" s="269">
        <f t="shared" si="31"/>
        <v>0.12060415924838355</v>
      </c>
      <c r="L187" s="269">
        <f t="shared" si="31"/>
        <v>0.12723094662962187</v>
      </c>
      <c r="M187" s="269">
        <f t="shared" si="31"/>
        <v>0.13160652071066251</v>
      </c>
      <c r="N187" s="269">
        <f t="shared" si="31"/>
        <v>0.12596890234024663</v>
      </c>
      <c r="O187" s="269">
        <f t="shared" si="31"/>
        <v>0.15829511635027757</v>
      </c>
      <c r="P187" s="269">
        <f t="shared" si="31"/>
        <v>0.16357764631965535</v>
      </c>
      <c r="Q187" s="269">
        <f t="shared" si="31"/>
        <v>0.16355763088342518</v>
      </c>
      <c r="R187" s="269">
        <f t="shared" si="31"/>
        <v>0.16163063926598259</v>
      </c>
      <c r="S187" s="269">
        <f t="shared" si="31"/>
        <v>0.16222646804933452</v>
      </c>
      <c r="T187" s="269">
        <f t="shared" si="31"/>
        <v>0.16573355988794014</v>
      </c>
      <c r="U187" s="269">
        <f t="shared" si="31"/>
        <v>0.16689489342247046</v>
      </c>
      <c r="V187" s="269">
        <f t="shared" si="31"/>
        <v>0.16646290848959261</v>
      </c>
      <c r="W187" s="269">
        <f t="shared" si="31"/>
        <v>0.16645098379102347</v>
      </c>
      <c r="X187" s="269">
        <f t="shared" si="31"/>
        <v>0.16750544656034824</v>
      </c>
      <c r="Y187" s="269">
        <f t="shared" si="31"/>
        <v>0.16826084545226963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0.11526565699076764</v>
      </c>
      <c r="C188" s="318">
        <f t="shared" si="32"/>
        <v>0.1165677617793721</v>
      </c>
      <c r="D188" s="318">
        <f t="shared" si="32"/>
        <v>0.11049620879558815</v>
      </c>
      <c r="E188" s="318">
        <f t="shared" si="32"/>
        <v>0.12105380546931128</v>
      </c>
      <c r="F188" s="318">
        <f t="shared" si="32"/>
        <v>0.11742662998218972</v>
      </c>
      <c r="G188" s="318">
        <f t="shared" si="32"/>
        <v>0.12242967067969661</v>
      </c>
      <c r="H188" s="318">
        <f t="shared" si="32"/>
        <v>8.0441596926540043E-2</v>
      </c>
      <c r="I188" s="318">
        <f t="shared" si="32"/>
        <v>9.1428352738074772E-2</v>
      </c>
      <c r="J188" s="318">
        <f t="shared" si="32"/>
        <v>8.786684303201156E-2</v>
      </c>
      <c r="K188" s="318">
        <f t="shared" si="32"/>
        <v>6.1059295379352618E-2</v>
      </c>
      <c r="L188" s="318">
        <f t="shared" si="32"/>
        <v>7.4722728335717289E-2</v>
      </c>
      <c r="M188" s="318">
        <f t="shared" si="32"/>
        <v>8.5823184283409154E-2</v>
      </c>
      <c r="N188" s="318">
        <f t="shared" si="32"/>
        <v>7.3748681415712544E-2</v>
      </c>
      <c r="O188" s="318">
        <f t="shared" si="32"/>
        <v>0.13260947858126568</v>
      </c>
      <c r="P188" s="318">
        <f t="shared" si="32"/>
        <v>0.13655503781554026</v>
      </c>
      <c r="Q188" s="318">
        <f t="shared" si="32"/>
        <v>0.13666282701908639</v>
      </c>
      <c r="R188" s="318">
        <f t="shared" si="32"/>
        <v>0.13191405502570419</v>
      </c>
      <c r="S188" s="318">
        <f t="shared" si="32"/>
        <v>0.13506736947487866</v>
      </c>
      <c r="T188" s="318">
        <f t="shared" si="32"/>
        <v>0.14142471427451642</v>
      </c>
      <c r="U188" s="318">
        <f t="shared" si="32"/>
        <v>0.14299612541817988</v>
      </c>
      <c r="V188" s="318">
        <f t="shared" si="32"/>
        <v>0.1419642311543351</v>
      </c>
      <c r="W188" s="318">
        <f t="shared" si="32"/>
        <v>0.13962487992301967</v>
      </c>
      <c r="X188" s="318">
        <f t="shared" si="32"/>
        <v>0.14165532802982356</v>
      </c>
      <c r="Y188" s="318">
        <f t="shared" si="32"/>
        <v>0.14288852728747525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4.7947034975751271E-2</v>
      </c>
      <c r="C189" s="318">
        <f t="shared" si="33"/>
        <v>4.7091182103064594E-2</v>
      </c>
      <c r="D189" s="318">
        <f t="shared" si="33"/>
        <v>5.2832743371261974E-2</v>
      </c>
      <c r="E189" s="318">
        <f t="shared" si="33"/>
        <v>4.3442926287261659E-2</v>
      </c>
      <c r="F189" s="318">
        <f t="shared" si="33"/>
        <v>4.6242325393926489E-2</v>
      </c>
      <c r="G189" s="318">
        <f t="shared" si="33"/>
        <v>4.1938304493454107E-2</v>
      </c>
      <c r="H189" s="318">
        <f t="shared" si="33"/>
        <v>8.0725387538088403E-2</v>
      </c>
      <c r="I189" s="318">
        <f t="shared" si="33"/>
        <v>4.8476915705237607E-2</v>
      </c>
      <c r="J189" s="318">
        <f t="shared" si="33"/>
        <v>4.5050980883564497E-2</v>
      </c>
      <c r="K189" s="318">
        <f t="shared" si="33"/>
        <v>5.954486386903092E-2</v>
      </c>
      <c r="L189" s="318">
        <f t="shared" si="33"/>
        <v>5.250821829390457E-2</v>
      </c>
      <c r="M189" s="318">
        <f t="shared" si="33"/>
        <v>4.5783336427253365E-2</v>
      </c>
      <c r="N189" s="318">
        <f t="shared" si="33"/>
        <v>5.2220220924534079E-2</v>
      </c>
      <c r="O189" s="318">
        <f t="shared" si="33"/>
        <v>2.5685637769011865E-2</v>
      </c>
      <c r="P189" s="318">
        <f t="shared" si="33"/>
        <v>2.7022608504115045E-2</v>
      </c>
      <c r="Q189" s="318">
        <f t="shared" si="33"/>
        <v>2.6894803864338776E-2</v>
      </c>
      <c r="R189" s="318">
        <f t="shared" si="33"/>
        <v>2.9716584240278409E-2</v>
      </c>
      <c r="S189" s="318">
        <f t="shared" si="33"/>
        <v>2.7159098574455837E-2</v>
      </c>
      <c r="T189" s="318">
        <f t="shared" si="33"/>
        <v>2.4308845613423734E-2</v>
      </c>
      <c r="U189" s="318">
        <f t="shared" si="33"/>
        <v>2.3898768004290576E-2</v>
      </c>
      <c r="V189" s="318">
        <f t="shared" si="33"/>
        <v>2.4498677335257523E-2</v>
      </c>
      <c r="W189" s="318">
        <f t="shared" si="33"/>
        <v>2.6826103868003801E-2</v>
      </c>
      <c r="X189" s="318">
        <f t="shared" si="33"/>
        <v>2.5850118530524695E-2</v>
      </c>
      <c r="Y189" s="318">
        <f t="shared" si="33"/>
        <v>2.5372318164794377E-2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4.2273977603255929E-2</v>
      </c>
      <c r="C190" s="269">
        <f t="shared" si="34"/>
        <v>4.2567501858790373E-2</v>
      </c>
      <c r="D190" s="269">
        <f t="shared" si="34"/>
        <v>4.3358186416007506E-2</v>
      </c>
      <c r="E190" s="269">
        <f t="shared" si="34"/>
        <v>4.2138348424640849E-2</v>
      </c>
      <c r="F190" s="269">
        <f t="shared" si="34"/>
        <v>4.2351498844279252E-2</v>
      </c>
      <c r="G190" s="269">
        <f t="shared" si="34"/>
        <v>4.1750008026239613E-2</v>
      </c>
      <c r="H190" s="269">
        <f t="shared" si="34"/>
        <v>4.3669012892620908E-2</v>
      </c>
      <c r="I190" s="269">
        <f t="shared" si="34"/>
        <v>3.7746809830208582E-2</v>
      </c>
      <c r="J190" s="269">
        <f t="shared" si="34"/>
        <v>3.6668631702677243E-2</v>
      </c>
      <c r="K190" s="269">
        <f t="shared" si="34"/>
        <v>3.5890828818388391E-2</v>
      </c>
      <c r="L190" s="269">
        <f t="shared" si="34"/>
        <v>3.6504646956920794E-2</v>
      </c>
      <c r="M190" s="269">
        <f t="shared" si="34"/>
        <v>3.6604036139187661E-2</v>
      </c>
      <c r="N190" s="269">
        <f t="shared" si="34"/>
        <v>3.6310509126492363E-2</v>
      </c>
      <c r="O190" s="269">
        <f t="shared" si="34"/>
        <v>3.7142108064953022E-2</v>
      </c>
      <c r="P190" s="269">
        <f t="shared" si="34"/>
        <v>3.8203985195912948E-2</v>
      </c>
      <c r="Q190" s="269">
        <f t="shared" si="34"/>
        <v>3.8190765524740322E-2</v>
      </c>
      <c r="R190" s="269">
        <f t="shared" si="34"/>
        <v>3.8490328315204332E-2</v>
      </c>
      <c r="S190" s="269">
        <f t="shared" si="34"/>
        <v>3.8047665732558272E-2</v>
      </c>
      <c r="T190" s="269">
        <f t="shared" si="34"/>
        <v>3.7895472708734418E-2</v>
      </c>
      <c r="U190" s="269">
        <f t="shared" si="34"/>
        <v>3.8062245651583997E-2</v>
      </c>
      <c r="V190" s="269">
        <f t="shared" si="34"/>
        <v>3.8193761780062965E-2</v>
      </c>
      <c r="W190" s="269">
        <f t="shared" si="34"/>
        <v>3.8713381127201567E-2</v>
      </c>
      <c r="X190" s="269">
        <f t="shared" si="34"/>
        <v>3.8613833016356999E-2</v>
      </c>
      <c r="Y190" s="269">
        <f t="shared" si="34"/>
        <v>3.8659792360962675E-2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1.3444353250598438E-3</v>
      </c>
      <c r="C191" s="318">
        <f t="shared" si="35"/>
        <v>7.1078122410669182E-4</v>
      </c>
      <c r="D191" s="318">
        <f t="shared" si="35"/>
        <v>6.7960267217367042E-4</v>
      </c>
      <c r="E191" s="318">
        <f t="shared" si="35"/>
        <v>7.8018749168225221E-4</v>
      </c>
      <c r="F191" s="318">
        <f t="shared" si="35"/>
        <v>7.7645890385184357E-4</v>
      </c>
      <c r="G191" s="318">
        <f t="shared" si="35"/>
        <v>8.9634933104057229E-4</v>
      </c>
      <c r="H191" s="318">
        <f t="shared" si="35"/>
        <v>7.4755998430786933E-4</v>
      </c>
      <c r="I191" s="318">
        <f t="shared" si="35"/>
        <v>1.458461896123254E-3</v>
      </c>
      <c r="J191" s="318">
        <f t="shared" si="35"/>
        <v>1.3771400624691019E-3</v>
      </c>
      <c r="K191" s="318">
        <f t="shared" si="35"/>
        <v>6.8406458760646345E-4</v>
      </c>
      <c r="L191" s="318">
        <f t="shared" si="35"/>
        <v>8.1444524401597649E-4</v>
      </c>
      <c r="M191" s="318">
        <f t="shared" si="35"/>
        <v>1.0762324415421699E-3</v>
      </c>
      <c r="N191" s="318">
        <f t="shared" si="35"/>
        <v>8.3546441546671134E-4</v>
      </c>
      <c r="O191" s="318">
        <f t="shared" si="35"/>
        <v>8.96942293444433E-4</v>
      </c>
      <c r="P191" s="318">
        <f t="shared" si="35"/>
        <v>9.6061517558773094E-4</v>
      </c>
      <c r="Q191" s="318">
        <f t="shared" si="35"/>
        <v>1.0741739532603193E-3</v>
      </c>
      <c r="R191" s="318">
        <f t="shared" si="35"/>
        <v>1.6062045186984884E-3</v>
      </c>
      <c r="S191" s="318">
        <f t="shared" si="35"/>
        <v>3.3665516905115505E-3</v>
      </c>
      <c r="T191" s="318">
        <f t="shared" si="35"/>
        <v>3.897307597598067E-3</v>
      </c>
      <c r="U191" s="318">
        <f t="shared" si="35"/>
        <v>3.5708392311641192E-3</v>
      </c>
      <c r="V191" s="318">
        <f t="shared" si="35"/>
        <v>3.5273445998261926E-3</v>
      </c>
      <c r="W191" s="318">
        <f t="shared" si="35"/>
        <v>3.0716672713065273E-3</v>
      </c>
      <c r="X191" s="318">
        <f t="shared" si="35"/>
        <v>3.1445757174525151E-3</v>
      </c>
      <c r="Y191" s="318">
        <f t="shared" si="35"/>
        <v>4.3266570047465376E-3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7.7684316635765098E-3</v>
      </c>
      <c r="C192" s="318">
        <f t="shared" si="36"/>
        <v>7.7430961145081977E-3</v>
      </c>
      <c r="D192" s="318">
        <f t="shared" si="36"/>
        <v>7.4095850263152518E-3</v>
      </c>
      <c r="E192" s="318">
        <f t="shared" si="36"/>
        <v>7.899386131938595E-3</v>
      </c>
      <c r="F192" s="318">
        <f t="shared" si="36"/>
        <v>7.8263256812154125E-3</v>
      </c>
      <c r="G192" s="318">
        <f t="shared" si="36"/>
        <v>8.0557645433119059E-3</v>
      </c>
      <c r="H192" s="318">
        <f t="shared" si="36"/>
        <v>7.2559558782579262E-3</v>
      </c>
      <c r="I192" s="318">
        <f t="shared" si="36"/>
        <v>1.0388973652897201E-2</v>
      </c>
      <c r="J192" s="318">
        <f t="shared" si="36"/>
        <v>1.1069846181769606E-2</v>
      </c>
      <c r="K192" s="318">
        <f t="shared" si="36"/>
        <v>1.179167239859113E-2</v>
      </c>
      <c r="L192" s="318">
        <f t="shared" si="36"/>
        <v>1.1341781869717384E-2</v>
      </c>
      <c r="M192" s="318">
        <f t="shared" si="36"/>
        <v>1.116265772326638E-2</v>
      </c>
      <c r="N192" s="318">
        <f t="shared" si="36"/>
        <v>1.1456723828067715E-2</v>
      </c>
      <c r="O192" s="318">
        <f t="shared" si="36"/>
        <v>1.0226606127804547E-2</v>
      </c>
      <c r="P192" s="318">
        <f t="shared" si="36"/>
        <v>9.6184113486361775E-3</v>
      </c>
      <c r="Q192" s="318">
        <f t="shared" si="36"/>
        <v>9.6210770327388069E-3</v>
      </c>
      <c r="R192" s="318">
        <f t="shared" si="36"/>
        <v>9.5178331839091499E-3</v>
      </c>
      <c r="S192" s="318">
        <f t="shared" si="36"/>
        <v>9.6420918038420851E-3</v>
      </c>
      <c r="T192" s="318">
        <f t="shared" si="36"/>
        <v>9.633698455959433E-3</v>
      </c>
      <c r="U192" s="318">
        <f t="shared" si="36"/>
        <v>9.5303554816784618E-3</v>
      </c>
      <c r="V192" s="318">
        <f t="shared" si="36"/>
        <v>9.4748201982201956E-3</v>
      </c>
      <c r="W192" s="318">
        <f t="shared" si="36"/>
        <v>9.2300446273504925E-3</v>
      </c>
      <c r="X192" s="318">
        <f t="shared" si="36"/>
        <v>9.2548287186632831E-3</v>
      </c>
      <c r="Y192" s="318">
        <f t="shared" si="36"/>
        <v>9.174482529978609E-3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3.3161110614619578E-2</v>
      </c>
      <c r="C193" s="318">
        <f t="shared" si="37"/>
        <v>3.4113624520175488E-2</v>
      </c>
      <c r="D193" s="318">
        <f t="shared" si="37"/>
        <v>3.5268998717518582E-2</v>
      </c>
      <c r="E193" s="318">
        <f t="shared" si="37"/>
        <v>3.3458774801020004E-2</v>
      </c>
      <c r="F193" s="318">
        <f t="shared" si="37"/>
        <v>3.3748714259211991E-2</v>
      </c>
      <c r="G193" s="318">
        <f t="shared" si="37"/>
        <v>3.2797894151887136E-2</v>
      </c>
      <c r="H193" s="318">
        <f t="shared" si="37"/>
        <v>3.5665497030055116E-2</v>
      </c>
      <c r="I193" s="318">
        <f t="shared" si="37"/>
        <v>2.5899374281188128E-2</v>
      </c>
      <c r="J193" s="318">
        <f t="shared" si="37"/>
        <v>2.422164545843853E-2</v>
      </c>
      <c r="K193" s="318">
        <f t="shared" si="37"/>
        <v>2.3415091832190798E-2</v>
      </c>
      <c r="L193" s="318">
        <f t="shared" si="37"/>
        <v>2.434841984318744E-2</v>
      </c>
      <c r="M193" s="318">
        <f t="shared" si="37"/>
        <v>2.4365145974379113E-2</v>
      </c>
      <c r="N193" s="318">
        <f t="shared" si="37"/>
        <v>2.4018320882957932E-2</v>
      </c>
      <c r="O193" s="318">
        <f t="shared" si="37"/>
        <v>2.6018559643704042E-2</v>
      </c>
      <c r="P193" s="318">
        <f t="shared" si="37"/>
        <v>2.7624958671689043E-2</v>
      </c>
      <c r="Q193" s="318">
        <f t="shared" si="37"/>
        <v>2.7495514538741196E-2</v>
      </c>
      <c r="R193" s="318">
        <f t="shared" si="37"/>
        <v>2.7366290612596697E-2</v>
      </c>
      <c r="S193" s="318">
        <f t="shared" si="37"/>
        <v>2.5039022238204638E-2</v>
      </c>
      <c r="T193" s="318">
        <f t="shared" si="37"/>
        <v>2.4364466655176921E-2</v>
      </c>
      <c r="U193" s="318">
        <f t="shared" si="37"/>
        <v>2.4961050938741416E-2</v>
      </c>
      <c r="V193" s="318">
        <f t="shared" si="37"/>
        <v>2.5191596982016572E-2</v>
      </c>
      <c r="W193" s="318">
        <f t="shared" si="37"/>
        <v>2.641166922854455E-2</v>
      </c>
      <c r="X193" s="318">
        <f t="shared" si="37"/>
        <v>2.62144285802412E-2</v>
      </c>
      <c r="Y193" s="318">
        <f t="shared" si="37"/>
        <v>2.515865282623753E-2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3.175079792669866E-2</v>
      </c>
      <c r="C194" s="319">
        <f t="shared" si="38"/>
        <v>3.1761709759527162E-2</v>
      </c>
      <c r="D194" s="319">
        <f t="shared" si="38"/>
        <v>3.2829278604907641E-2</v>
      </c>
      <c r="E194" s="319">
        <f t="shared" si="38"/>
        <v>3.1219891307502752E-2</v>
      </c>
      <c r="F194" s="319">
        <f t="shared" si="38"/>
        <v>3.1504889783577107E-2</v>
      </c>
      <c r="G194" s="319">
        <f t="shared" si="38"/>
        <v>3.0744472350897795E-2</v>
      </c>
      <c r="H194" s="319">
        <f t="shared" si="38"/>
        <v>3.3485279464640881E-2</v>
      </c>
      <c r="I194" s="319">
        <f t="shared" si="38"/>
        <v>2.5141723310373055E-2</v>
      </c>
      <c r="J194" s="319">
        <f t="shared" si="38"/>
        <v>2.348184890570015E-2</v>
      </c>
      <c r="K194" s="319">
        <f t="shared" si="38"/>
        <v>2.20502451263416E-2</v>
      </c>
      <c r="L194" s="319">
        <f t="shared" si="38"/>
        <v>2.3005428919145022E-2</v>
      </c>
      <c r="M194" s="319">
        <f t="shared" si="38"/>
        <v>2.3269963433775027E-2</v>
      </c>
      <c r="N194" s="319">
        <f t="shared" si="38"/>
        <v>2.2731666655785611E-2</v>
      </c>
      <c r="O194" s="319">
        <f t="shared" si="38"/>
        <v>2.4362347912759617E-2</v>
      </c>
      <c r="P194" s="319">
        <f t="shared" si="38"/>
        <v>2.5905057138006778E-2</v>
      </c>
      <c r="Q194" s="319">
        <f t="shared" si="38"/>
        <v>2.589930911443343E-2</v>
      </c>
      <c r="R194" s="319">
        <f t="shared" si="38"/>
        <v>2.6363512368591368E-2</v>
      </c>
      <c r="S194" s="319">
        <f t="shared" si="38"/>
        <v>2.5951359640683066E-2</v>
      </c>
      <c r="T194" s="319">
        <f t="shared" si="38"/>
        <v>2.5729903844276543E-2</v>
      </c>
      <c r="U194" s="319">
        <f t="shared" si="38"/>
        <v>2.5973600049693381E-2</v>
      </c>
      <c r="V194" s="319">
        <f t="shared" si="38"/>
        <v>2.618010162815795E-2</v>
      </c>
      <c r="W194" s="319">
        <f t="shared" si="38"/>
        <v>2.6953415716310231E-2</v>
      </c>
      <c r="X194" s="319">
        <f t="shared" si="38"/>
        <v>2.6800733848245301E-2</v>
      </c>
      <c r="Y194" s="319">
        <f t="shared" si="38"/>
        <v>2.701357277708832E-2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1</v>
      </c>
      <c r="D197" s="232">
        <f t="shared" si="39"/>
        <v>0.99999999999999967</v>
      </c>
      <c r="E197" s="232">
        <f t="shared" si="39"/>
        <v>1</v>
      </c>
      <c r="F197" s="232">
        <f t="shared" si="39"/>
        <v>1</v>
      </c>
      <c r="G197" s="232">
        <f t="shared" si="39"/>
        <v>0.99999999999999967</v>
      </c>
      <c r="H197" s="232">
        <f t="shared" si="39"/>
        <v>0.99999999999999989</v>
      </c>
      <c r="I197" s="232">
        <f t="shared" si="39"/>
        <v>1</v>
      </c>
      <c r="J197" s="232">
        <f t="shared" si="39"/>
        <v>0.99999999999999978</v>
      </c>
      <c r="K197" s="232">
        <f t="shared" si="39"/>
        <v>1</v>
      </c>
      <c r="L197" s="232">
        <f t="shared" si="39"/>
        <v>1.0000000000000002</v>
      </c>
      <c r="M197" s="232">
        <f t="shared" si="39"/>
        <v>0.99999999999999978</v>
      </c>
      <c r="N197" s="232">
        <f t="shared" si="39"/>
        <v>0.99999999999999989</v>
      </c>
      <c r="O197" s="232">
        <f t="shared" si="39"/>
        <v>0.99999999999999956</v>
      </c>
      <c r="P197" s="232">
        <f t="shared" si="39"/>
        <v>1.0000000000000002</v>
      </c>
      <c r="Q197" s="232">
        <f t="shared" si="39"/>
        <v>0.99999999999999989</v>
      </c>
      <c r="R197" s="232">
        <f t="shared" si="39"/>
        <v>0.99999999999999978</v>
      </c>
      <c r="S197" s="232">
        <f t="shared" si="39"/>
        <v>1</v>
      </c>
      <c r="T197" s="232">
        <f t="shared" si="39"/>
        <v>1</v>
      </c>
      <c r="U197" s="232">
        <f t="shared" si="39"/>
        <v>1.0000000000000002</v>
      </c>
      <c r="V197" s="232">
        <f t="shared" si="39"/>
        <v>1</v>
      </c>
      <c r="W197" s="232">
        <f t="shared" si="39"/>
        <v>1</v>
      </c>
      <c r="X197" s="232">
        <f t="shared" si="39"/>
        <v>1.0000000000000002</v>
      </c>
      <c r="Y197" s="232">
        <f t="shared" si="39"/>
        <v>0.99999999999999956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7.9638342625775738E-3</v>
      </c>
      <c r="C198" s="266">
        <f t="shared" si="40"/>
        <v>7.959144671273179E-3</v>
      </c>
      <c r="D198" s="266">
        <f t="shared" si="40"/>
        <v>8.1720216937477396E-3</v>
      </c>
      <c r="E198" s="266">
        <f t="shared" si="40"/>
        <v>7.8504228154681003E-3</v>
      </c>
      <c r="F198" s="266">
        <f t="shared" si="40"/>
        <v>7.9082509343641021E-3</v>
      </c>
      <c r="G198" s="266">
        <f t="shared" si="40"/>
        <v>7.7551008615997759E-3</v>
      </c>
      <c r="H198" s="266">
        <f t="shared" si="40"/>
        <v>8.3070545580756754E-3</v>
      </c>
      <c r="I198" s="266">
        <f t="shared" si="40"/>
        <v>6.5876270460082081E-3</v>
      </c>
      <c r="J198" s="266">
        <f t="shared" si="40"/>
        <v>6.2219572874281769E-3</v>
      </c>
      <c r="K198" s="266">
        <f t="shared" si="40"/>
        <v>5.900652719538671E-3</v>
      </c>
      <c r="L198" s="266">
        <f t="shared" si="40"/>
        <v>6.114885228469028E-3</v>
      </c>
      <c r="M198" s="266">
        <f t="shared" si="40"/>
        <v>6.1734431530079048E-3</v>
      </c>
      <c r="N198" s="266">
        <f t="shared" si="40"/>
        <v>5.2504430227389865E-3</v>
      </c>
      <c r="O198" s="266">
        <f t="shared" si="40"/>
        <v>6.7498052349901309E-3</v>
      </c>
      <c r="P198" s="266">
        <f t="shared" si="40"/>
        <v>7.8548541435008324E-3</v>
      </c>
      <c r="Q198" s="266">
        <f t="shared" si="40"/>
        <v>8.7554539659580998E-3</v>
      </c>
      <c r="R198" s="266">
        <f t="shared" si="40"/>
        <v>9.2799884370931528E-3</v>
      </c>
      <c r="S198" s="266">
        <f t="shared" si="40"/>
        <v>8.552955244923199E-3</v>
      </c>
      <c r="T198" s="266">
        <f t="shared" si="40"/>
        <v>9.4921283916928022E-3</v>
      </c>
      <c r="U198" s="266">
        <f t="shared" si="40"/>
        <v>8.5060010904843136E-3</v>
      </c>
      <c r="V198" s="266">
        <f t="shared" si="40"/>
        <v>8.9349952151114333E-3</v>
      </c>
      <c r="W198" s="266">
        <f t="shared" si="40"/>
        <v>7.9357506218773587E-3</v>
      </c>
      <c r="X198" s="266">
        <f t="shared" si="40"/>
        <v>9.2192738476024969E-3</v>
      </c>
      <c r="Y198" s="266">
        <f t="shared" si="40"/>
        <v>9.2696921094447722E-3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6.3552385125455621E-2</v>
      </c>
      <c r="C199" s="267">
        <f t="shared" si="41"/>
        <v>6.3514961605222617E-2</v>
      </c>
      <c r="D199" s="267">
        <f t="shared" si="41"/>
        <v>6.521374664652313E-2</v>
      </c>
      <c r="E199" s="267">
        <f t="shared" si="41"/>
        <v>6.2647347711730778E-2</v>
      </c>
      <c r="F199" s="267">
        <f t="shared" si="41"/>
        <v>6.3108823272620962E-2</v>
      </c>
      <c r="G199" s="267">
        <f t="shared" si="41"/>
        <v>6.1886666697609595E-2</v>
      </c>
      <c r="H199" s="267">
        <f t="shared" si="41"/>
        <v>6.629132565123548E-2</v>
      </c>
      <c r="I199" s="267">
        <f t="shared" si="41"/>
        <v>5.2570080853902371E-2</v>
      </c>
      <c r="J199" s="267">
        <f t="shared" si="41"/>
        <v>4.9651990828446652E-2</v>
      </c>
      <c r="K199" s="267">
        <f t="shared" si="41"/>
        <v>4.7087940527069168E-2</v>
      </c>
      <c r="L199" s="267">
        <f t="shared" si="41"/>
        <v>4.8797542518400454E-2</v>
      </c>
      <c r="M199" s="267">
        <f t="shared" si="41"/>
        <v>4.9264842018834493E-2</v>
      </c>
      <c r="N199" s="267">
        <f t="shared" si="41"/>
        <v>4.1899186504714039E-2</v>
      </c>
      <c r="O199" s="267">
        <f t="shared" si="41"/>
        <v>5.3864282916037204E-2</v>
      </c>
      <c r="P199" s="267">
        <f t="shared" si="41"/>
        <v>6.2682710259024971E-2</v>
      </c>
      <c r="Q199" s="267">
        <f t="shared" si="41"/>
        <v>6.986960853862284E-2</v>
      </c>
      <c r="R199" s="267">
        <f t="shared" si="41"/>
        <v>7.4055458673374722E-2</v>
      </c>
      <c r="S199" s="267">
        <f t="shared" si="41"/>
        <v>6.8253643629973784E-2</v>
      </c>
      <c r="T199" s="267">
        <f t="shared" si="41"/>
        <v>7.5748361821619009E-2</v>
      </c>
      <c r="U199" s="267">
        <f t="shared" si="41"/>
        <v>6.7878943654088753E-2</v>
      </c>
      <c r="V199" s="267">
        <f t="shared" si="41"/>
        <v>7.1302369974369367E-2</v>
      </c>
      <c r="W199" s="267">
        <f t="shared" si="41"/>
        <v>6.3328274189610095E-2</v>
      </c>
      <c r="X199" s="267">
        <f t="shared" si="41"/>
        <v>7.3570948719146267E-2</v>
      </c>
      <c r="Y199" s="267">
        <f t="shared" si="41"/>
        <v>7.3973292701744367E-2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7.7921040358420568E-2</v>
      </c>
      <c r="C200" s="267">
        <f t="shared" si="42"/>
        <v>7.7875155697684759E-2</v>
      </c>
      <c r="D200" s="267">
        <f t="shared" si="42"/>
        <v>7.9958021627927214E-2</v>
      </c>
      <c r="E200" s="267">
        <f t="shared" si="42"/>
        <v>7.6811381661873943E-2</v>
      </c>
      <c r="F200" s="267">
        <f t="shared" si="42"/>
        <v>7.7377192932899699E-2</v>
      </c>
      <c r="G200" s="267">
        <f t="shared" si="42"/>
        <v>7.5878717122467451E-2</v>
      </c>
      <c r="H200" s="267">
        <f t="shared" si="42"/>
        <v>8.1279232105705868E-2</v>
      </c>
      <c r="I200" s="267">
        <f t="shared" si="42"/>
        <v>6.4455730241689949E-2</v>
      </c>
      <c r="J200" s="267">
        <f t="shared" si="42"/>
        <v>6.0877884812377103E-2</v>
      </c>
      <c r="K200" s="267">
        <f t="shared" si="42"/>
        <v>5.7734124485833094E-2</v>
      </c>
      <c r="L200" s="267">
        <f t="shared" si="42"/>
        <v>5.9830252986760139E-2</v>
      </c>
      <c r="M200" s="267">
        <f t="shared" si="42"/>
        <v>6.0403204940662585E-2</v>
      </c>
      <c r="N200" s="267">
        <f t="shared" si="42"/>
        <v>5.1372237189428425E-2</v>
      </c>
      <c r="O200" s="267">
        <f t="shared" si="42"/>
        <v>6.6042540412802858E-2</v>
      </c>
      <c r="P200" s="267">
        <f t="shared" si="42"/>
        <v>7.6854739381170392E-2</v>
      </c>
      <c r="Q200" s="267">
        <f t="shared" si="42"/>
        <v>8.5666534403354366E-2</v>
      </c>
      <c r="R200" s="267">
        <f t="shared" si="42"/>
        <v>9.0798769749682165E-2</v>
      </c>
      <c r="S200" s="267">
        <f t="shared" si="42"/>
        <v>8.3685213535285158E-2</v>
      </c>
      <c r="T200" s="267">
        <f t="shared" si="42"/>
        <v>9.287442394073793E-2</v>
      </c>
      <c r="U200" s="267">
        <f t="shared" si="42"/>
        <v>8.322579707301396E-2</v>
      </c>
      <c r="V200" s="267">
        <f t="shared" si="42"/>
        <v>8.7423231047208158E-2</v>
      </c>
      <c r="W200" s="267">
        <f t="shared" si="42"/>
        <v>7.7646259840863027E-2</v>
      </c>
      <c r="X200" s="267">
        <f t="shared" si="42"/>
        <v>9.0204716204359464E-2</v>
      </c>
      <c r="Y200" s="267">
        <f t="shared" si="42"/>
        <v>9.0698026748788407E-2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0.14428870251756259</v>
      </c>
      <c r="C201" s="267">
        <f t="shared" si="43"/>
        <v>0.144203736529781</v>
      </c>
      <c r="D201" s="267">
        <f t="shared" si="43"/>
        <v>0.14806064117595005</v>
      </c>
      <c r="E201" s="267">
        <f t="shared" si="43"/>
        <v>0.14223391458319268</v>
      </c>
      <c r="F201" s="267">
        <f t="shared" si="43"/>
        <v>0.14328164410259581</v>
      </c>
      <c r="G201" s="267">
        <f t="shared" si="43"/>
        <v>0.14050687198139861</v>
      </c>
      <c r="H201" s="267">
        <f t="shared" si="43"/>
        <v>0.15050716582082654</v>
      </c>
      <c r="I201" s="267">
        <f t="shared" si="43"/>
        <v>0.1193545882295248</v>
      </c>
      <c r="J201" s="267">
        <f t="shared" si="43"/>
        <v>0.11272938568565039</v>
      </c>
      <c r="K201" s="267">
        <f t="shared" si="43"/>
        <v>0.10690799140681741</v>
      </c>
      <c r="L201" s="267">
        <f t="shared" si="43"/>
        <v>0.11078945474865237</v>
      </c>
      <c r="M201" s="267">
        <f t="shared" si="43"/>
        <v>0.11185040688241772</v>
      </c>
      <c r="N201" s="267">
        <f t="shared" si="43"/>
        <v>9.5127495929102801E-2</v>
      </c>
      <c r="O201" s="267">
        <f t="shared" si="43"/>
        <v>0.12229293170746598</v>
      </c>
      <c r="P201" s="267">
        <f t="shared" si="43"/>
        <v>0.14231420135853123</v>
      </c>
      <c r="Q201" s="267">
        <f t="shared" si="43"/>
        <v>0.15863126366613481</v>
      </c>
      <c r="R201" s="267">
        <f t="shared" si="43"/>
        <v>0.168134776141458</v>
      </c>
      <c r="S201" s="267">
        <f t="shared" si="43"/>
        <v>0.15496239302465378</v>
      </c>
      <c r="T201" s="267">
        <f t="shared" si="43"/>
        <v>0.17197832659618723</v>
      </c>
      <c r="U201" s="267">
        <f t="shared" si="43"/>
        <v>0.15411167792958555</v>
      </c>
      <c r="V201" s="267">
        <f t="shared" si="43"/>
        <v>0.1618841909665496</v>
      </c>
      <c r="W201" s="267">
        <f t="shared" si="43"/>
        <v>0.14377988327986888</v>
      </c>
      <c r="X201" s="267">
        <f t="shared" si="43"/>
        <v>0.16703474956472991</v>
      </c>
      <c r="Y201" s="267">
        <f t="shared" si="43"/>
        <v>0.16794822733744016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4.8786280044773818E-2</v>
      </c>
      <c r="C202" s="268">
        <f t="shared" si="44"/>
        <v>4.9158221010154185E-2</v>
      </c>
      <c r="D202" s="268">
        <f t="shared" si="44"/>
        <v>5.0367393748291883E-2</v>
      </c>
      <c r="E202" s="268">
        <f t="shared" si="44"/>
        <v>4.8463373204698207E-2</v>
      </c>
      <c r="F202" s="268">
        <f t="shared" si="44"/>
        <v>4.8806356127608086E-2</v>
      </c>
      <c r="G202" s="268">
        <f t="shared" si="44"/>
        <v>4.7851568645523659E-2</v>
      </c>
      <c r="H202" s="268">
        <f t="shared" si="44"/>
        <v>5.0829133755846141E-2</v>
      </c>
      <c r="I202" s="268">
        <f t="shared" si="44"/>
        <v>4.0386287855119725E-2</v>
      </c>
      <c r="J202" s="268">
        <f t="shared" si="44"/>
        <v>3.8216993999812987E-2</v>
      </c>
      <c r="K202" s="268">
        <f t="shared" si="44"/>
        <v>3.6309351341236175E-2</v>
      </c>
      <c r="L202" s="268">
        <f t="shared" si="44"/>
        <v>3.7658367436051964E-2</v>
      </c>
      <c r="M202" s="268">
        <f t="shared" si="44"/>
        <v>3.8053384890307934E-2</v>
      </c>
      <c r="N202" s="268">
        <f t="shared" si="44"/>
        <v>3.9695425845176165E-2</v>
      </c>
      <c r="O202" s="268">
        <f t="shared" si="44"/>
        <v>3.8822557367751219E-2</v>
      </c>
      <c r="P202" s="268">
        <f t="shared" si="44"/>
        <v>3.8030564386862246E-2</v>
      </c>
      <c r="Q202" s="268">
        <f t="shared" si="44"/>
        <v>3.4818048296566192E-2</v>
      </c>
      <c r="R202" s="268">
        <f t="shared" si="44"/>
        <v>3.3611947337136017E-2</v>
      </c>
      <c r="S202" s="268">
        <f t="shared" si="44"/>
        <v>3.5390439760653265E-2</v>
      </c>
      <c r="T202" s="268">
        <f t="shared" si="44"/>
        <v>3.1824052031067397E-2</v>
      </c>
      <c r="U202" s="268">
        <f t="shared" si="44"/>
        <v>3.5709696822296723E-2</v>
      </c>
      <c r="V202" s="268">
        <f t="shared" si="44"/>
        <v>3.4506285523543213E-2</v>
      </c>
      <c r="W202" s="268">
        <f t="shared" si="44"/>
        <v>3.9457918291146712E-2</v>
      </c>
      <c r="X202" s="268">
        <f t="shared" si="44"/>
        <v>3.4477282342909171E-2</v>
      </c>
      <c r="Y202" s="268">
        <f t="shared" si="44"/>
        <v>3.455011461108079E-2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0.25851782203927076</v>
      </c>
      <c r="C203" s="269">
        <f t="shared" si="45"/>
        <v>0.25743634143238803</v>
      </c>
      <c r="D203" s="269">
        <f t="shared" si="45"/>
        <v>0.24475065791034684</v>
      </c>
      <c r="E203" s="269">
        <f t="shared" si="45"/>
        <v>0.2635215800276613</v>
      </c>
      <c r="F203" s="269">
        <f t="shared" si="45"/>
        <v>0.26063755596206578</v>
      </c>
      <c r="G203" s="269">
        <f t="shared" si="45"/>
        <v>0.26956270124670739</v>
      </c>
      <c r="H203" s="269">
        <f t="shared" si="45"/>
        <v>0.23888469020317679</v>
      </c>
      <c r="I203" s="269">
        <f t="shared" si="45"/>
        <v>0.36086551993951232</v>
      </c>
      <c r="J203" s="269">
        <f t="shared" si="45"/>
        <v>0.38878741926560811</v>
      </c>
      <c r="K203" s="269">
        <f t="shared" si="45"/>
        <v>0.41820095265958196</v>
      </c>
      <c r="L203" s="269">
        <f t="shared" si="45"/>
        <v>0.39957250373741138</v>
      </c>
      <c r="M203" s="269">
        <f t="shared" si="45"/>
        <v>0.39252518968799743</v>
      </c>
      <c r="N203" s="269">
        <f t="shared" si="45"/>
        <v>0.43030910529088096</v>
      </c>
      <c r="O203" s="269">
        <f t="shared" si="45"/>
        <v>0.34639243458844343</v>
      </c>
      <c r="P203" s="269">
        <f t="shared" si="45"/>
        <v>0.30062957983200927</v>
      </c>
      <c r="Q203" s="269">
        <f t="shared" si="45"/>
        <v>0.27545977285142409</v>
      </c>
      <c r="R203" s="269">
        <f t="shared" si="45"/>
        <v>0.25950542142830785</v>
      </c>
      <c r="S203" s="269">
        <f t="shared" si="45"/>
        <v>0.28222239457074899</v>
      </c>
      <c r="T203" s="269">
        <f t="shared" si="45"/>
        <v>0.25476111852358108</v>
      </c>
      <c r="U203" s="269">
        <f t="shared" si="45"/>
        <v>0.28014712152197352</v>
      </c>
      <c r="V203" s="269">
        <f t="shared" si="45"/>
        <v>0.26735056903522281</v>
      </c>
      <c r="W203" s="269">
        <f t="shared" si="45"/>
        <v>0.2901522217539112</v>
      </c>
      <c r="X203" s="269">
        <f t="shared" si="45"/>
        <v>0.2553367448626595</v>
      </c>
      <c r="Y203" s="269">
        <f t="shared" si="45"/>
        <v>0.2525049999128407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0.25800610466507212</v>
      </c>
      <c r="C204" s="318">
        <f t="shared" si="46"/>
        <v>0.25692492538858741</v>
      </c>
      <c r="D204" s="318">
        <f t="shared" si="46"/>
        <v>0.24422556342129281</v>
      </c>
      <c r="E204" s="318">
        <f t="shared" si="46"/>
        <v>0.26301714992313768</v>
      </c>
      <c r="F204" s="318">
        <f t="shared" si="46"/>
        <v>0.26012941010302232</v>
      </c>
      <c r="G204" s="318">
        <f t="shared" si="46"/>
        <v>0.26906439606873661</v>
      </c>
      <c r="H204" s="318">
        <f t="shared" si="46"/>
        <v>0.23835091915701645</v>
      </c>
      <c r="I204" s="318">
        <f t="shared" si="46"/>
        <v>0.36044223096801475</v>
      </c>
      <c r="J204" s="318">
        <f t="shared" si="46"/>
        <v>0.38838762645971558</v>
      </c>
      <c r="K204" s="318">
        <f t="shared" si="46"/>
        <v>0.41782180532726126</v>
      </c>
      <c r="L204" s="318">
        <f t="shared" si="46"/>
        <v>0.39917959086285015</v>
      </c>
      <c r="M204" s="318">
        <f t="shared" si="46"/>
        <v>0.39212851416514449</v>
      </c>
      <c r="N204" s="318">
        <f t="shared" si="46"/>
        <v>0.42989518920343905</v>
      </c>
      <c r="O204" s="318">
        <f t="shared" si="46"/>
        <v>0.34599245932639922</v>
      </c>
      <c r="P204" s="318">
        <f t="shared" si="46"/>
        <v>0.30023718383130982</v>
      </c>
      <c r="Q204" s="318">
        <f t="shared" si="46"/>
        <v>0.27510040881761605</v>
      </c>
      <c r="R204" s="318">
        <f t="shared" si="46"/>
        <v>0.25915707838385005</v>
      </c>
      <c r="S204" s="318">
        <f t="shared" si="46"/>
        <v>0.28185427207095132</v>
      </c>
      <c r="T204" s="318">
        <f t="shared" si="46"/>
        <v>0.2544313610534687</v>
      </c>
      <c r="U204" s="318">
        <f t="shared" si="46"/>
        <v>0.27977711096397095</v>
      </c>
      <c r="V204" s="318">
        <f t="shared" si="46"/>
        <v>0.26699257283435185</v>
      </c>
      <c r="W204" s="318">
        <f t="shared" si="46"/>
        <v>0.28974163984535112</v>
      </c>
      <c r="X204" s="318">
        <f t="shared" si="46"/>
        <v>0.25497843345475152</v>
      </c>
      <c r="Y204" s="318">
        <f t="shared" si="46"/>
        <v>0.25214472897550733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5.1171737419865076E-4</v>
      </c>
      <c r="C205" s="318">
        <f t="shared" si="47"/>
        <v>5.1141604380060062E-4</v>
      </c>
      <c r="D205" s="318">
        <f t="shared" si="47"/>
        <v>5.2509448905401141E-4</v>
      </c>
      <c r="E205" s="318">
        <f t="shared" si="47"/>
        <v>5.0443010452358461E-4</v>
      </c>
      <c r="F205" s="318">
        <f t="shared" si="47"/>
        <v>5.0814585904341008E-4</v>
      </c>
      <c r="G205" s="318">
        <f t="shared" si="47"/>
        <v>4.9830517797078231E-4</v>
      </c>
      <c r="H205" s="318">
        <f t="shared" si="47"/>
        <v>5.3377104616031802E-4</v>
      </c>
      <c r="I205" s="318">
        <f t="shared" si="47"/>
        <v>4.2328897149754047E-4</v>
      </c>
      <c r="J205" s="318">
        <f t="shared" si="47"/>
        <v>3.9979280589252372E-4</v>
      </c>
      <c r="K205" s="318">
        <f t="shared" si="47"/>
        <v>3.7914733232069752E-4</v>
      </c>
      <c r="L205" s="318">
        <f t="shared" si="47"/>
        <v>3.9291287456119493E-4</v>
      </c>
      <c r="M205" s="318">
        <f t="shared" si="47"/>
        <v>3.9667552285290559E-4</v>
      </c>
      <c r="N205" s="318">
        <f t="shared" si="47"/>
        <v>4.1391608744189911E-4</v>
      </c>
      <c r="O205" s="318">
        <f t="shared" si="47"/>
        <v>3.9997526204421267E-4</v>
      </c>
      <c r="P205" s="318">
        <f t="shared" si="47"/>
        <v>3.9239600069943426E-4</v>
      </c>
      <c r="Q205" s="318">
        <f t="shared" si="47"/>
        <v>3.5936403380804559E-4</v>
      </c>
      <c r="R205" s="318">
        <f t="shared" si="47"/>
        <v>3.4834304445778666E-4</v>
      </c>
      <c r="S205" s="318">
        <f t="shared" si="47"/>
        <v>3.6812249979768455E-4</v>
      </c>
      <c r="T205" s="318">
        <f t="shared" si="47"/>
        <v>3.2975747011239754E-4</v>
      </c>
      <c r="U205" s="318">
        <f t="shared" si="47"/>
        <v>3.7001055800255653E-4</v>
      </c>
      <c r="V205" s="318">
        <f t="shared" si="47"/>
        <v>3.5799620087097607E-4</v>
      </c>
      <c r="W205" s="318">
        <f t="shared" si="47"/>
        <v>4.1058190856006733E-4</v>
      </c>
      <c r="X205" s="318">
        <f t="shared" si="47"/>
        <v>3.5831140790797215E-4</v>
      </c>
      <c r="Y205" s="318">
        <f t="shared" si="47"/>
        <v>3.6027093733334846E-4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0.13349383846260082</v>
      </c>
      <c r="C206" s="269">
        <f t="shared" si="48"/>
        <v>0.13373404908109937</v>
      </c>
      <c r="D206" s="269">
        <f t="shared" si="48"/>
        <v>0.13257788022388795</v>
      </c>
      <c r="E206" s="269">
        <f t="shared" si="48"/>
        <v>0.13488344785511128</v>
      </c>
      <c r="F206" s="269">
        <f t="shared" si="48"/>
        <v>0.13397029415230438</v>
      </c>
      <c r="G206" s="269">
        <f t="shared" si="48"/>
        <v>0.13520020045689549</v>
      </c>
      <c r="H206" s="269">
        <f t="shared" si="48"/>
        <v>0.13037938816642378</v>
      </c>
      <c r="I206" s="269">
        <f t="shared" si="48"/>
        <v>0.11953848685937268</v>
      </c>
      <c r="J206" s="269">
        <f t="shared" si="48"/>
        <v>0.11484647832192758</v>
      </c>
      <c r="K206" s="269">
        <f t="shared" si="48"/>
        <v>0.10524189091483042</v>
      </c>
      <c r="L206" s="269">
        <f t="shared" si="48"/>
        <v>0.11027840026643326</v>
      </c>
      <c r="M206" s="269">
        <f t="shared" si="48"/>
        <v>0.11385415490642087</v>
      </c>
      <c r="N206" s="269">
        <f t="shared" si="48"/>
        <v>0.11640620924067502</v>
      </c>
      <c r="O206" s="269">
        <f t="shared" si="48"/>
        <v>0.13189042912249824</v>
      </c>
      <c r="P206" s="269">
        <f t="shared" si="48"/>
        <v>0.12574645402038645</v>
      </c>
      <c r="Q206" s="269">
        <f t="shared" si="48"/>
        <v>0.11517255884550057</v>
      </c>
      <c r="R206" s="269">
        <f t="shared" si="48"/>
        <v>0.10838254329037381</v>
      </c>
      <c r="S206" s="269">
        <f t="shared" si="48"/>
        <v>0.11678464190522064</v>
      </c>
      <c r="T206" s="269">
        <f t="shared" si="48"/>
        <v>0.10779502374245392</v>
      </c>
      <c r="U206" s="269">
        <f t="shared" si="48"/>
        <v>0.1206581856435112</v>
      </c>
      <c r="V206" s="269">
        <f t="shared" si="48"/>
        <v>0.11551977716110927</v>
      </c>
      <c r="W206" s="269">
        <f t="shared" si="48"/>
        <v>0.12867795196319826</v>
      </c>
      <c r="X206" s="269">
        <f t="shared" si="48"/>
        <v>0.11365136516682579</v>
      </c>
      <c r="Y206" s="269">
        <f t="shared" si="48"/>
        <v>0.11388382447508419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9.4277318811502711E-2</v>
      </c>
      <c r="C207" s="318">
        <f t="shared" si="49"/>
        <v>9.5253448453600925E-2</v>
      </c>
      <c r="D207" s="318">
        <f t="shared" si="49"/>
        <v>8.9692323011599448E-2</v>
      </c>
      <c r="E207" s="318">
        <f t="shared" si="49"/>
        <v>9.9261270928139259E-2</v>
      </c>
      <c r="F207" s="318">
        <f t="shared" si="49"/>
        <v>9.6118901253300512E-2</v>
      </c>
      <c r="G207" s="318">
        <f t="shared" si="49"/>
        <v>0.1007040209647269</v>
      </c>
      <c r="H207" s="318">
        <f t="shared" si="49"/>
        <v>6.5074904920828652E-2</v>
      </c>
      <c r="I207" s="318">
        <f t="shared" si="49"/>
        <v>7.8118623150941632E-2</v>
      </c>
      <c r="J207" s="318">
        <f t="shared" si="49"/>
        <v>7.5920573977359448E-2</v>
      </c>
      <c r="K207" s="318">
        <f t="shared" si="49"/>
        <v>5.3281708887136639E-2</v>
      </c>
      <c r="L207" s="318">
        <f t="shared" si="49"/>
        <v>6.4766498738662082E-2</v>
      </c>
      <c r="M207" s="318">
        <f t="shared" si="49"/>
        <v>7.4246519588857404E-2</v>
      </c>
      <c r="N207" s="318">
        <f t="shared" si="49"/>
        <v>6.8150188503774092E-2</v>
      </c>
      <c r="O207" s="318">
        <f t="shared" si="49"/>
        <v>0.11048932802886943</v>
      </c>
      <c r="P207" s="318">
        <f t="shared" si="49"/>
        <v>0.10497346165727706</v>
      </c>
      <c r="Q207" s="318">
        <f t="shared" si="49"/>
        <v>9.6234014896355746E-2</v>
      </c>
      <c r="R207" s="318">
        <f t="shared" si="49"/>
        <v>8.8455882154276522E-2</v>
      </c>
      <c r="S207" s="318">
        <f t="shared" si="49"/>
        <v>9.7233173888781721E-2</v>
      </c>
      <c r="T207" s="318">
        <f t="shared" si="49"/>
        <v>9.1984269470220745E-2</v>
      </c>
      <c r="U207" s="318">
        <f t="shared" si="49"/>
        <v>0.10338035330616387</v>
      </c>
      <c r="V207" s="318">
        <f t="shared" si="49"/>
        <v>9.8518501788777274E-2</v>
      </c>
      <c r="W207" s="318">
        <f t="shared" si="49"/>
        <v>0.10793954581943765</v>
      </c>
      <c r="X207" s="318">
        <f t="shared" si="49"/>
        <v>9.6112226463894515E-2</v>
      </c>
      <c r="Y207" s="318">
        <f t="shared" si="49"/>
        <v>9.6711103033926965E-2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3.9216519651098125E-2</v>
      </c>
      <c r="C208" s="318">
        <f t="shared" si="50"/>
        <v>3.8480600627498453E-2</v>
      </c>
      <c r="D208" s="318">
        <f t="shared" si="50"/>
        <v>4.2885557212288504E-2</v>
      </c>
      <c r="E208" s="318">
        <f t="shared" si="50"/>
        <v>3.562217692697206E-2</v>
      </c>
      <c r="F208" s="318">
        <f t="shared" si="50"/>
        <v>3.7851392899003869E-2</v>
      </c>
      <c r="G208" s="318">
        <f t="shared" si="50"/>
        <v>3.4496179492168572E-2</v>
      </c>
      <c r="H208" s="318">
        <f t="shared" si="50"/>
        <v>6.5304483245595124E-2</v>
      </c>
      <c r="I208" s="318">
        <f t="shared" si="50"/>
        <v>4.1419863708431093E-2</v>
      </c>
      <c r="J208" s="318">
        <f t="shared" si="50"/>
        <v>3.8925904344568156E-2</v>
      </c>
      <c r="K208" s="318">
        <f t="shared" si="50"/>
        <v>5.1960182027693778E-2</v>
      </c>
      <c r="L208" s="318">
        <f t="shared" si="50"/>
        <v>4.5511901527771174E-2</v>
      </c>
      <c r="M208" s="318">
        <f t="shared" si="50"/>
        <v>3.9607635317563471E-2</v>
      </c>
      <c r="N208" s="318">
        <f t="shared" si="50"/>
        <v>4.8256020736900926E-2</v>
      </c>
      <c r="O208" s="318">
        <f t="shared" si="50"/>
        <v>2.1401101093628794E-2</v>
      </c>
      <c r="P208" s="318">
        <f t="shared" si="50"/>
        <v>2.0772992363109383E-2</v>
      </c>
      <c r="Q208" s="318">
        <f t="shared" si="50"/>
        <v>1.8938543949144824E-2</v>
      </c>
      <c r="R208" s="318">
        <f t="shared" si="50"/>
        <v>1.9926661136097267E-2</v>
      </c>
      <c r="S208" s="318">
        <f t="shared" si="50"/>
        <v>1.9551468016438929E-2</v>
      </c>
      <c r="T208" s="318">
        <f t="shared" si="50"/>
        <v>1.5810754272233146E-2</v>
      </c>
      <c r="U208" s="318">
        <f t="shared" si="50"/>
        <v>1.7277832337347341E-2</v>
      </c>
      <c r="V208" s="318">
        <f t="shared" si="50"/>
        <v>1.7001275372332002E-2</v>
      </c>
      <c r="W208" s="318">
        <f t="shared" si="50"/>
        <v>2.0738406143760622E-2</v>
      </c>
      <c r="X208" s="318">
        <f t="shared" si="50"/>
        <v>1.7539138702931282E-2</v>
      </c>
      <c r="Y208" s="318">
        <f t="shared" si="50"/>
        <v>1.7172721441157231E-2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0.13061900859807549</v>
      </c>
      <c r="C209" s="269">
        <f t="shared" si="51"/>
        <v>0.1313407134594298</v>
      </c>
      <c r="D209" s="269">
        <f t="shared" si="51"/>
        <v>0.13251716727502039</v>
      </c>
      <c r="E209" s="269">
        <f t="shared" si="51"/>
        <v>0.13065191766559262</v>
      </c>
      <c r="F209" s="269">
        <f t="shared" si="51"/>
        <v>0.13099402468950239</v>
      </c>
      <c r="G209" s="269">
        <f t="shared" si="51"/>
        <v>0.13003571078622442</v>
      </c>
      <c r="H209" s="269">
        <f t="shared" si="51"/>
        <v>0.13285293557991631</v>
      </c>
      <c r="I209" s="269">
        <f t="shared" si="51"/>
        <v>0.12468885468716417</v>
      </c>
      <c r="J209" s="269">
        <f t="shared" si="51"/>
        <v>0.12330720329317874</v>
      </c>
      <c r="K209" s="269">
        <f t="shared" si="51"/>
        <v>0.12269728090269029</v>
      </c>
      <c r="L209" s="269">
        <f t="shared" si="51"/>
        <v>0.12341103146468606</v>
      </c>
      <c r="M209" s="269">
        <f t="shared" si="51"/>
        <v>0.12333621025443241</v>
      </c>
      <c r="N209" s="269">
        <f t="shared" si="51"/>
        <v>0.13103053039389126</v>
      </c>
      <c r="O209" s="269">
        <f t="shared" si="51"/>
        <v>0.11964591943015601</v>
      </c>
      <c r="P209" s="269">
        <f t="shared" si="51"/>
        <v>0.11287524341533878</v>
      </c>
      <c r="Q209" s="269">
        <f t="shared" si="51"/>
        <v>0.10336462938130704</v>
      </c>
      <c r="R209" s="269">
        <f t="shared" si="51"/>
        <v>9.9086661554790983E-2</v>
      </c>
      <c r="S209" s="269">
        <f t="shared" si="51"/>
        <v>0.10531523853910885</v>
      </c>
      <c r="T209" s="269">
        <f t="shared" si="51"/>
        <v>9.4789819657330257E-2</v>
      </c>
      <c r="U209" s="269">
        <f t="shared" si="51"/>
        <v>0.10572460350020943</v>
      </c>
      <c r="V209" s="269">
        <f t="shared" si="51"/>
        <v>0.10177615544142352</v>
      </c>
      <c r="W209" s="269">
        <f t="shared" si="51"/>
        <v>0.11464021109155408</v>
      </c>
      <c r="X209" s="269">
        <f t="shared" si="51"/>
        <v>0.10038860784923888</v>
      </c>
      <c r="Y209" s="269">
        <f t="shared" si="51"/>
        <v>0.10020174352078529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3.9587199273106877E-3</v>
      </c>
      <c r="C210" s="318">
        <f t="shared" si="52"/>
        <v>2.0909601980208148E-3</v>
      </c>
      <c r="D210" s="318">
        <f t="shared" si="52"/>
        <v>1.9859602062361871E-3</v>
      </c>
      <c r="E210" s="318">
        <f t="shared" si="52"/>
        <v>2.303074238519344E-3</v>
      </c>
      <c r="F210" s="318">
        <f t="shared" si="52"/>
        <v>2.2880644009121323E-3</v>
      </c>
      <c r="G210" s="318">
        <f t="shared" si="52"/>
        <v>2.6542693878053637E-3</v>
      </c>
      <c r="H210" s="318">
        <f t="shared" si="52"/>
        <v>2.1771405868320878E-3</v>
      </c>
      <c r="I210" s="318">
        <f t="shared" si="52"/>
        <v>4.4861763492955176E-3</v>
      </c>
      <c r="J210" s="318">
        <f t="shared" si="52"/>
        <v>4.2837107846633044E-3</v>
      </c>
      <c r="K210" s="318">
        <f t="shared" si="52"/>
        <v>2.1489733760153983E-3</v>
      </c>
      <c r="L210" s="318">
        <f t="shared" si="52"/>
        <v>2.5413656750618093E-3</v>
      </c>
      <c r="M210" s="318">
        <f t="shared" si="52"/>
        <v>3.3518542410269111E-3</v>
      </c>
      <c r="N210" s="318">
        <f t="shared" si="52"/>
        <v>2.7793825583315689E-3</v>
      </c>
      <c r="O210" s="318">
        <f t="shared" si="52"/>
        <v>2.6904060869206697E-3</v>
      </c>
      <c r="P210" s="318">
        <f t="shared" si="52"/>
        <v>2.6584518857218535E-3</v>
      </c>
      <c r="Q210" s="318">
        <f t="shared" si="52"/>
        <v>2.7230799422692685E-3</v>
      </c>
      <c r="R210" s="318">
        <f t="shared" si="52"/>
        <v>3.8774308368894777E-3</v>
      </c>
      <c r="S210" s="318">
        <f t="shared" si="52"/>
        <v>8.724828053991697E-3</v>
      </c>
      <c r="T210" s="318">
        <f t="shared" si="52"/>
        <v>9.1255806354371364E-3</v>
      </c>
      <c r="U210" s="318">
        <f t="shared" si="52"/>
        <v>9.2937633287682574E-3</v>
      </c>
      <c r="V210" s="318">
        <f t="shared" si="52"/>
        <v>8.8124024564156488E-3</v>
      </c>
      <c r="W210" s="318">
        <f t="shared" si="52"/>
        <v>8.5486889109845712E-3</v>
      </c>
      <c r="X210" s="318">
        <f t="shared" si="52"/>
        <v>7.6809572771320053E-3</v>
      </c>
      <c r="Y210" s="318">
        <f t="shared" si="52"/>
        <v>1.054238843316822E-2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2.9016655723226013E-2</v>
      </c>
      <c r="C211" s="318">
        <f t="shared" si="53"/>
        <v>2.8895060899407535E-2</v>
      </c>
      <c r="D211" s="318">
        <f t="shared" si="53"/>
        <v>2.7466827196999694E-2</v>
      </c>
      <c r="E211" s="318">
        <f t="shared" si="53"/>
        <v>2.9580222911899885E-2</v>
      </c>
      <c r="F211" s="318">
        <f t="shared" si="53"/>
        <v>2.9255453262409182E-2</v>
      </c>
      <c r="G211" s="318">
        <f t="shared" si="53"/>
        <v>3.0260326430024909E-2</v>
      </c>
      <c r="H211" s="318">
        <f t="shared" si="53"/>
        <v>2.6806135348897055E-2</v>
      </c>
      <c r="I211" s="318">
        <f t="shared" si="53"/>
        <v>4.0537134335202687E-2</v>
      </c>
      <c r="J211" s="318">
        <f t="shared" si="53"/>
        <v>4.3680013148418066E-2</v>
      </c>
      <c r="K211" s="318">
        <f t="shared" si="53"/>
        <v>4.6990327979162645E-2</v>
      </c>
      <c r="L211" s="318">
        <f t="shared" si="53"/>
        <v>4.4893731389967315E-2</v>
      </c>
      <c r="M211" s="318">
        <f t="shared" si="53"/>
        <v>4.4100732072059765E-2</v>
      </c>
      <c r="N211" s="318">
        <f t="shared" si="53"/>
        <v>4.8348161057586006E-2</v>
      </c>
      <c r="O211" s="318">
        <f t="shared" si="53"/>
        <v>3.8912040814457212E-2</v>
      </c>
      <c r="P211" s="318">
        <f t="shared" si="53"/>
        <v>3.3766173904502268E-2</v>
      </c>
      <c r="Q211" s="318">
        <f t="shared" si="53"/>
        <v>3.0939166584224371E-2</v>
      </c>
      <c r="R211" s="318">
        <f t="shared" si="53"/>
        <v>2.9146099978770327E-2</v>
      </c>
      <c r="S211" s="318">
        <f t="shared" si="53"/>
        <v>3.1698739793076067E-2</v>
      </c>
      <c r="T211" s="318">
        <f t="shared" si="53"/>
        <v>2.8614622194556797E-2</v>
      </c>
      <c r="U211" s="318">
        <f t="shared" si="53"/>
        <v>3.1465131875925582E-2</v>
      </c>
      <c r="V211" s="318">
        <f t="shared" si="53"/>
        <v>3.0027318836698531E-2</v>
      </c>
      <c r="W211" s="318">
        <f t="shared" si="53"/>
        <v>3.258579258420799E-2</v>
      </c>
      <c r="X211" s="318">
        <f t="shared" si="53"/>
        <v>2.8676148690390323E-2</v>
      </c>
      <c r="Y211" s="318">
        <f t="shared" si="53"/>
        <v>2.8357456125335211E-2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9.7643632947538805E-2</v>
      </c>
      <c r="C212" s="318">
        <f t="shared" si="54"/>
        <v>0.10035469236200145</v>
      </c>
      <c r="D212" s="318">
        <f t="shared" si="54"/>
        <v>0.10306437987178449</v>
      </c>
      <c r="E212" s="318">
        <f t="shared" si="54"/>
        <v>9.8768620515173364E-2</v>
      </c>
      <c r="F212" s="318">
        <f t="shared" si="54"/>
        <v>9.9450507026181079E-2</v>
      </c>
      <c r="G212" s="318">
        <f t="shared" si="54"/>
        <v>9.7121114968394165E-2</v>
      </c>
      <c r="H212" s="318">
        <f t="shared" si="54"/>
        <v>0.10386965964418719</v>
      </c>
      <c r="I212" s="318">
        <f t="shared" si="54"/>
        <v>7.9665544002665969E-2</v>
      </c>
      <c r="J212" s="318">
        <f t="shared" si="54"/>
        <v>7.5343479360097373E-2</v>
      </c>
      <c r="K212" s="318">
        <f t="shared" si="54"/>
        <v>7.3557979547512239E-2</v>
      </c>
      <c r="L212" s="318">
        <f t="shared" si="54"/>
        <v>7.5975934399656941E-2</v>
      </c>
      <c r="M212" s="318">
        <f t="shared" si="54"/>
        <v>7.5883623941345735E-2</v>
      </c>
      <c r="N212" s="318">
        <f t="shared" si="54"/>
        <v>7.9902986777973681E-2</v>
      </c>
      <c r="O212" s="318">
        <f t="shared" si="54"/>
        <v>7.8043472528778121E-2</v>
      </c>
      <c r="P212" s="318">
        <f t="shared" si="54"/>
        <v>7.6450617625114653E-2</v>
      </c>
      <c r="Q212" s="318">
        <f t="shared" si="54"/>
        <v>6.9702382854813408E-2</v>
      </c>
      <c r="R212" s="318">
        <f t="shared" si="54"/>
        <v>6.6063130739131171E-2</v>
      </c>
      <c r="S212" s="318">
        <f t="shared" si="54"/>
        <v>6.489167069204109E-2</v>
      </c>
      <c r="T212" s="318">
        <f t="shared" si="54"/>
        <v>5.7049616827336329E-2</v>
      </c>
      <c r="U212" s="318">
        <f t="shared" si="54"/>
        <v>6.4965708295515581E-2</v>
      </c>
      <c r="V212" s="318">
        <f t="shared" si="54"/>
        <v>6.2936434148309336E-2</v>
      </c>
      <c r="W212" s="318">
        <f t="shared" si="54"/>
        <v>7.3505729596361521E-2</v>
      </c>
      <c r="X212" s="318">
        <f t="shared" si="54"/>
        <v>6.4031501881716538E-2</v>
      </c>
      <c r="Y212" s="318">
        <f t="shared" si="54"/>
        <v>6.1301898962281866E-2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0.13485708859126283</v>
      </c>
      <c r="C213" s="319">
        <f t="shared" si="55"/>
        <v>0.13477767651296713</v>
      </c>
      <c r="D213" s="319">
        <f t="shared" si="55"/>
        <v>0.13838246969830451</v>
      </c>
      <c r="E213" s="319">
        <f t="shared" si="55"/>
        <v>0.13293661447467114</v>
      </c>
      <c r="F213" s="319">
        <f t="shared" si="55"/>
        <v>0.13391585782603899</v>
      </c>
      <c r="G213" s="319">
        <f t="shared" si="55"/>
        <v>0.13132246220157351</v>
      </c>
      <c r="H213" s="319">
        <f t="shared" si="55"/>
        <v>0.14066907415879337</v>
      </c>
      <c r="I213" s="319">
        <f t="shared" si="55"/>
        <v>0.11155282428770581</v>
      </c>
      <c r="J213" s="319">
        <f t="shared" si="55"/>
        <v>0.10536068650557019</v>
      </c>
      <c r="K213" s="319">
        <f t="shared" si="55"/>
        <v>9.991981504240284E-2</v>
      </c>
      <c r="L213" s="319">
        <f t="shared" si="55"/>
        <v>0.10354756161313565</v>
      </c>
      <c r="M213" s="319">
        <f t="shared" si="55"/>
        <v>0.10453916326591842</v>
      </c>
      <c r="N213" s="319">
        <f t="shared" si="55"/>
        <v>8.8909366583392282E-2</v>
      </c>
      <c r="O213" s="319">
        <f t="shared" si="55"/>
        <v>0.11429909921985476</v>
      </c>
      <c r="P213" s="319">
        <f t="shared" si="55"/>
        <v>0.13301165320317601</v>
      </c>
      <c r="Q213" s="319">
        <f t="shared" si="55"/>
        <v>0.14826213005113176</v>
      </c>
      <c r="R213" s="319">
        <f t="shared" si="55"/>
        <v>0.157144433387783</v>
      </c>
      <c r="S213" s="319">
        <f t="shared" si="55"/>
        <v>0.14483307978943241</v>
      </c>
      <c r="T213" s="319">
        <f t="shared" si="55"/>
        <v>0.16073674529533039</v>
      </c>
      <c r="U213" s="319">
        <f t="shared" si="55"/>
        <v>0.1440379727648366</v>
      </c>
      <c r="V213" s="319">
        <f t="shared" si="55"/>
        <v>0.15130242563546253</v>
      </c>
      <c r="W213" s="319">
        <f t="shared" si="55"/>
        <v>0.13438152896797043</v>
      </c>
      <c r="X213" s="319">
        <f t="shared" si="55"/>
        <v>0.15611631144252874</v>
      </c>
      <c r="Y213" s="319">
        <f t="shared" si="55"/>
        <v>0.15697007858279077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1220.8145059867309</v>
      </c>
      <c r="C217" s="320">
        <f t="shared" si="56"/>
        <v>1049.2387231201781</v>
      </c>
      <c r="D217" s="320">
        <f t="shared" si="56"/>
        <v>1130.6936519175808</v>
      </c>
      <c r="E217" s="320">
        <f t="shared" si="56"/>
        <v>1048.4531919194096</v>
      </c>
      <c r="F217" s="320">
        <f t="shared" si="56"/>
        <v>1054.7294260321021</v>
      </c>
      <c r="G217" s="320">
        <f t="shared" si="56"/>
        <v>1129.9776727448591</v>
      </c>
      <c r="H217" s="320">
        <f t="shared" si="56"/>
        <v>1249.0728419308155</v>
      </c>
      <c r="I217" s="320">
        <f t="shared" si="56"/>
        <v>1209.8787201983689</v>
      </c>
      <c r="J217" s="320">
        <f t="shared" si="56"/>
        <v>1076.784649341686</v>
      </c>
      <c r="K217" s="320">
        <f t="shared" si="56"/>
        <v>1369.7217498836476</v>
      </c>
      <c r="L217" s="320">
        <f t="shared" si="56"/>
        <v>1297.7576303874837</v>
      </c>
      <c r="M217" s="320">
        <f t="shared" si="56"/>
        <v>1157.4986014630001</v>
      </c>
      <c r="N217" s="320">
        <f t="shared" si="56"/>
        <v>1122.6127167647005</v>
      </c>
      <c r="O217" s="320">
        <f t="shared" si="56"/>
        <v>1201.9782578731263</v>
      </c>
      <c r="P217" s="320">
        <f t="shared" si="56"/>
        <v>1176.8155392729198</v>
      </c>
      <c r="Q217" s="320">
        <f t="shared" si="56"/>
        <v>1138.2913693214728</v>
      </c>
      <c r="R217" s="320">
        <f t="shared" si="56"/>
        <v>1194.1646713906086</v>
      </c>
      <c r="S217" s="320">
        <f t="shared" si="56"/>
        <v>1122.3583619088026</v>
      </c>
      <c r="T217" s="320">
        <f t="shared" si="56"/>
        <v>1309.237424630679</v>
      </c>
      <c r="U217" s="320">
        <f t="shared" si="56"/>
        <v>1303.1840062512131</v>
      </c>
      <c r="V217" s="320">
        <f t="shared" si="56"/>
        <v>1297.6639402568844</v>
      </c>
      <c r="W217" s="320">
        <f t="shared" si="56"/>
        <v>1229.8158287048068</v>
      </c>
      <c r="X217" s="320">
        <f t="shared" si="56"/>
        <v>966.29961367171779</v>
      </c>
      <c r="Y217" s="320">
        <f t="shared" si="56"/>
        <v>983.29550986691572</v>
      </c>
      <c r="DA217" s="95"/>
    </row>
    <row r="218" spans="1:105" ht="12" customHeight="1" x14ac:dyDescent="0.25">
      <c r="A218" s="55" t="s">
        <v>91</v>
      </c>
      <c r="B218" s="273">
        <f>IF(B$6=0,0,B$6/CHI!B$10*1000)</f>
        <v>5.1585443398967108</v>
      </c>
      <c r="C218" s="273">
        <f>IF(C$6=0,0,C$6/CHI!C$10*1000)</f>
        <v>5.2410900709802393</v>
      </c>
      <c r="D218" s="273">
        <f>IF(D$6=0,0,D$6/CHI!D$10*1000)</f>
        <v>5.3786452432369334</v>
      </c>
      <c r="E218" s="273">
        <f>IF(E$6=0,0,E$6/CHI!E$10*1000)</f>
        <v>4.964588048065818</v>
      </c>
      <c r="F218" s="273">
        <f>IF(F$6=0,0,F$6/CHI!F$10*1000)</f>
        <v>4.8946631347486145</v>
      </c>
      <c r="G218" s="273">
        <f>IF(G$6=0,0,G$6/CHI!G$10*1000)</f>
        <v>4.7637424604738179</v>
      </c>
      <c r="H218" s="273">
        <f>IF(H$6=0,0,H$6/CHI!H$10*1000)</f>
        <v>5.2266866398994507</v>
      </c>
      <c r="I218" s="273">
        <f>IF(I$6=0,0,I$6/CHI!I$10*1000)</f>
        <v>4.333650920758771</v>
      </c>
      <c r="J218" s="273">
        <f>IF(J$6=0,0,J$6/CHI!J$10*1000)</f>
        <v>3.8039295892063634</v>
      </c>
      <c r="K218" s="273">
        <f>IF(K$6=0,0,K$6/CHI!K$10*1000)</f>
        <v>4.2720103820236695</v>
      </c>
      <c r="L218" s="273">
        <f>IF(L$6=0,0,L$6/CHI!L$10*1000)</f>
        <v>4.4219906419639132</v>
      </c>
      <c r="M218" s="273">
        <f>IF(M$6=0,0,M$6/CHI!M$10*1000)</f>
        <v>3.986221434376362</v>
      </c>
      <c r="N218" s="273">
        <f>IF(N$6=0,0,N$6/CHI!N$10*1000)</f>
        <v>3.7281420486913639</v>
      </c>
      <c r="O218" s="273">
        <f>IF(O$6=0,0,O$6/CHI!O$10*1000)</f>
        <v>3.530098239869778</v>
      </c>
      <c r="P218" s="273">
        <f>IF(P$6=0,0,P$6/CHI!P$10*1000)</f>
        <v>3.3326620214620979</v>
      </c>
      <c r="Q218" s="273">
        <f>IF(Q$6=0,0,Q$6/CHI!Q$10*1000)</f>
        <v>3.6078525752267501</v>
      </c>
      <c r="R218" s="273">
        <f>IF(R$6=0,0,R$6/CHI!R$10*1000)</f>
        <v>3.6660937061027825</v>
      </c>
      <c r="S218" s="273">
        <f>IF(S$6=0,0,S$6/CHI!S$10*1000)</f>
        <v>3.3571250857254995</v>
      </c>
      <c r="T218" s="273">
        <f>IF(T$6=0,0,T$6/CHI!T$10*1000)</f>
        <v>3.7374039783611681</v>
      </c>
      <c r="U218" s="273">
        <f>IF(U$6=0,0,U$6/CHI!U$10*1000)</f>
        <v>4.2795845310009186</v>
      </c>
      <c r="V218" s="273">
        <f>IF(V$6=0,0,V$6/CHI!V$10*1000)</f>
        <v>4.3909581958106667</v>
      </c>
      <c r="W218" s="273">
        <f>IF(W$6=0,0,W$6/CHI!W$10*1000)</f>
        <v>4.2083657575473712</v>
      </c>
      <c r="X218" s="273">
        <f>IF(X$6=0,0,X$6/CHI!X$10*1000)</f>
        <v>2.9452089214781205</v>
      </c>
      <c r="Y218" s="273">
        <f>IF(Y$6=0,0,Y$6/CHI!Y$10*1000)</f>
        <v>3.6252046749845497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40.815947297796711</v>
      </c>
      <c r="C219" s="274">
        <f>IF(C$7=0,0,C$7/CHI!C$10*1000)</f>
        <v>41.469073836519222</v>
      </c>
      <c r="D219" s="274">
        <f>IF(D$7=0,0,D$7/CHI!D$10*1000)</f>
        <v>42.557451543762284</v>
      </c>
      <c r="E219" s="274">
        <f>IF(E$7=0,0,E$7/CHI!E$10*1000)</f>
        <v>39.281307045852238</v>
      </c>
      <c r="F219" s="274">
        <f>IF(F$7=0,0,F$7/CHI!F$10*1000)</f>
        <v>38.728040195999945</v>
      </c>
      <c r="G219" s="274">
        <f>IF(G$7=0,0,G$7/CHI!G$10*1000)</f>
        <v>37.692156623174228</v>
      </c>
      <c r="H219" s="274">
        <f>IF(H$7=0,0,H$7/CHI!H$10*1000)</f>
        <v>41.355109577386266</v>
      </c>
      <c r="I219" s="274">
        <f>IF(I$7=0,0,I$7/CHI!I$10*1000)</f>
        <v>34.289143590511394</v>
      </c>
      <c r="J219" s="274">
        <f>IF(J$7=0,0,J$7/CHI!J$10*1000)</f>
        <v>30.097829815433006</v>
      </c>
      <c r="K219" s="274">
        <f>IF(K$7=0,0,K$7/CHI!K$10*1000)</f>
        <v>33.801425192714298</v>
      </c>
      <c r="L219" s="274">
        <f>IF(L$7=0,0,L$7/CHI!L$10*1000)</f>
        <v>34.988113913810651</v>
      </c>
      <c r="M219" s="274">
        <f>IF(M$7=0,0,M$7/CHI!M$10*1000)</f>
        <v>31.540177473033207</v>
      </c>
      <c r="N219" s="274">
        <f>IF(N$7=0,0,N$7/CHI!N$10*1000)</f>
        <v>29.498176103907113</v>
      </c>
      <c r="O219" s="274">
        <f>IF(O$7=0,0,O$7/CHI!O$10*1000)</f>
        <v>27.931194193719929</v>
      </c>
      <c r="P219" s="274">
        <f>IF(P$7=0,0,P$7/CHI!P$10*1000)</f>
        <v>26.36901972080155</v>
      </c>
      <c r="Q219" s="274">
        <f>IF(Q$7=0,0,Q$7/CHI!Q$10*1000)</f>
        <v>28.546409774898557</v>
      </c>
      <c r="R219" s="274">
        <f>IF(R$7=0,0,R$7/CHI!R$10*1000)</f>
        <v>29.007231039923845</v>
      </c>
      <c r="S219" s="274">
        <f>IF(S$7=0,0,S$7/CHI!S$10*1000)</f>
        <v>26.562578809553631</v>
      </c>
      <c r="T219" s="274">
        <f>IF(T$7=0,0,T$7/CHI!T$10*1000)</f>
        <v>29.571459264498536</v>
      </c>
      <c r="U219" s="274">
        <f>IF(U$7=0,0,U$7/CHI!U$10*1000)</f>
        <v>33.861354127140658</v>
      </c>
      <c r="V219" s="274">
        <f>IF(V$7=0,0,V$7/CHI!V$10*1000)</f>
        <v>34.742575908657436</v>
      </c>
      <c r="W219" s="274">
        <f>IF(W$7=0,0,W$7/CHI!W$10*1000)</f>
        <v>33.297849868504784</v>
      </c>
      <c r="X219" s="274">
        <f>IF(X$7=0,0,X$7/CHI!X$10*1000)</f>
        <v>23.303374789341952</v>
      </c>
      <c r="Y219" s="274">
        <f>IF(Y$7=0,0,Y$7/CHI!Y$10*1000)</f>
        <v>28.683704783442511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45.04576834637372</v>
      </c>
      <c r="C220" s="274">
        <f>IF(C$8=0,0,C$8/CHI!C$10*1000)</f>
        <v>45.766579419298424</v>
      </c>
      <c r="D220" s="274">
        <f>IF(D$8=0,0,D$8/CHI!D$10*1000)</f>
        <v>46.967747426404195</v>
      </c>
      <c r="E220" s="274">
        <f>IF(E$8=0,0,E$8/CHI!E$10*1000)</f>
        <v>43.352090902610392</v>
      </c>
      <c r="F220" s="274">
        <f>IF(F$8=0,0,F$8/CHI!F$10*1000)</f>
        <v>42.741488135747289</v>
      </c>
      <c r="G220" s="274">
        <f>IF(G$8=0,0,G$8/CHI!G$10*1000)</f>
        <v>41.598254313073234</v>
      </c>
      <c r="H220" s="274">
        <f>IF(H$8=0,0,H$8/CHI!H$10*1000)</f>
        <v>45.640804864092978</v>
      </c>
      <c r="I220" s="274">
        <f>IF(I$8=0,0,I$8/CHI!I$10*1000)</f>
        <v>37.842581668001607</v>
      </c>
      <c r="J220" s="274">
        <f>IF(J$8=0,0,J$8/CHI!J$10*1000)</f>
        <v>33.216915430203954</v>
      </c>
      <c r="K220" s="274">
        <f>IF(K$8=0,0,K$8/CHI!K$10*1000)</f>
        <v>37.304320242751814</v>
      </c>
      <c r="L220" s="274">
        <f>IF(L$8=0,0,L$8/CHI!L$10*1000)</f>
        <v>38.613987389265567</v>
      </c>
      <c r="M220" s="274">
        <f>IF(M$8=0,0,M$8/CHI!M$10*1000)</f>
        <v>34.808735852382448</v>
      </c>
      <c r="N220" s="274">
        <f>IF(N$8=0,0,N$8/CHI!N$10*1000)</f>
        <v>32.555118657967931</v>
      </c>
      <c r="O220" s="274">
        <f>IF(O$8=0,0,O$8/CHI!O$10*1000)</f>
        <v>30.82574793886517</v>
      </c>
      <c r="P220" s="274">
        <f>IF(P$8=0,0,P$8/CHI!P$10*1000)</f>
        <v>29.101682859344201</v>
      </c>
      <c r="Q220" s="274">
        <f>IF(Q$8=0,0,Q$8/CHI!Q$10*1000)</f>
        <v>31.504719281871292</v>
      </c>
      <c r="R220" s="274">
        <f>IF(R$8=0,0,R$8/CHI!R$10*1000)</f>
        <v>32.01329618202162</v>
      </c>
      <c r="S220" s="274">
        <f>IF(S$8=0,0,S$8/CHI!S$10*1000)</f>
        <v>29.315300782006794</v>
      </c>
      <c r="T220" s="274">
        <f>IF(T$8=0,0,T$8/CHI!T$10*1000)</f>
        <v>32.635996268172725</v>
      </c>
      <c r="U220" s="274">
        <f>IF(U$8=0,0,U$8/CHI!U$10*1000)</f>
        <v>37.370459707253723</v>
      </c>
      <c r="V220" s="274">
        <f>IF(V$8=0,0,V$8/CHI!V$10*1000)</f>
        <v>38.343003893043736</v>
      </c>
      <c r="W220" s="274">
        <f>IF(W$8=0,0,W$8/CHI!W$10*1000)</f>
        <v>36.748558612774481</v>
      </c>
      <c r="X220" s="274">
        <f>IF(X$8=0,0,X$8/CHI!X$10*1000)</f>
        <v>25.718340304356676</v>
      </c>
      <c r="Y220" s="274">
        <f>IF(Y$8=0,0,Y$8/CHI!Y$10*1000)</f>
        <v>31.65624238887802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73.290868190579459</v>
      </c>
      <c r="C221" s="274">
        <f>IF(C$9=0,0,C$9/CHI!C$10*1000)</f>
        <v>74.463650258138287</v>
      </c>
      <c r="D221" s="274">
        <f>IF(D$9=0,0,D$9/CHI!D$10*1000)</f>
        <v>76.417988019825444</v>
      </c>
      <c r="E221" s="274">
        <f>IF(E$9=0,0,E$9/CHI!E$10*1000)</f>
        <v>70.535202234707086</v>
      </c>
      <c r="F221" s="274">
        <f>IF(F$9=0,0,F$9/CHI!F$10*1000)</f>
        <v>69.541732513892129</v>
      </c>
      <c r="G221" s="274">
        <f>IF(G$9=0,0,G$9/CHI!G$10*1000)</f>
        <v>67.681655474816381</v>
      </c>
      <c r="H221" s="274">
        <f>IF(H$9=0,0,H$9/CHI!H$10*1000)</f>
        <v>74.259011139177986</v>
      </c>
      <c r="I221" s="274">
        <f>IF(I$9=0,0,I$9/CHI!I$10*1000)</f>
        <v>61.571059099139966</v>
      </c>
      <c r="J221" s="274">
        <f>IF(J$9=0,0,J$9/CHI!J$10*1000)</f>
        <v>54.044956049432891</v>
      </c>
      <c r="K221" s="274">
        <f>IF(K$9=0,0,K$9/CHI!K$10*1000)</f>
        <v>60.695290994426699</v>
      </c>
      <c r="L221" s="274">
        <f>IF(L$9=0,0,L$9/CHI!L$10*1000)</f>
        <v>62.826160235474951</v>
      </c>
      <c r="M221" s="274">
        <f>IF(M$9=0,0,M$9/CHI!M$10*1000)</f>
        <v>56.634897458531945</v>
      </c>
      <c r="N221" s="274">
        <f>IF(N$9=0,0,N$9/CHI!N$10*1000)</f>
        <v>52.968192087279149</v>
      </c>
      <c r="O221" s="274">
        <f>IF(O$9=0,0,O$9/CHI!O$10*1000)</f>
        <v>50.15445206065106</v>
      </c>
      <c r="P221" s="274">
        <f>IF(P$9=0,0,P$9/CHI!P$10*1000)</f>
        <v>47.349344474883289</v>
      </c>
      <c r="Q221" s="274">
        <f>IF(Q$9=0,0,Q$9/CHI!Q$10*1000)</f>
        <v>51.259159584403399</v>
      </c>
      <c r="R221" s="274">
        <f>IF(R$9=0,0,R$9/CHI!R$10*1000)</f>
        <v>52.086630042162611</v>
      </c>
      <c r="S221" s="274">
        <f>IF(S$9=0,0,S$9/CHI!S$10*1000)</f>
        <v>47.696907488852176</v>
      </c>
      <c r="T221" s="274">
        <f>IF(T$9=0,0,T$9/CHI!T$10*1000)</f>
        <v>53.09978247826794</v>
      </c>
      <c r="U221" s="274">
        <f>IF(U$9=0,0,U$9/CHI!U$10*1000)</f>
        <v>60.802901963291362</v>
      </c>
      <c r="V221" s="274">
        <f>IF(V$9=0,0,V$9/CHI!V$10*1000)</f>
        <v>62.385261646495387</v>
      </c>
      <c r="W221" s="274">
        <f>IF(W$9=0,0,W$9/CHI!W$10*1000)</f>
        <v>59.791049511523291</v>
      </c>
      <c r="X221" s="274">
        <f>IF(X$9=0,0,X$9/CHI!X$10*1000)</f>
        <v>41.844540753156302</v>
      </c>
      <c r="Y221" s="274">
        <f>IF(Y$9=0,0,Y$9/CHI!Y$10*1000)</f>
        <v>51.505692399163337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14.152115451826239</v>
      </c>
      <c r="C222" s="275">
        <f>IF(C$10=0,0,C$10/CHI!C$10*1000)</f>
        <v>14.496731196927653</v>
      </c>
      <c r="D222" s="275">
        <f>IF(D$10=0,0,D$10/CHI!D$10*1000)</f>
        <v>14.846072347172811</v>
      </c>
      <c r="E222" s="275">
        <f>IF(E$10=0,0,E$10/CHI!E$10*1000)</f>
        <v>13.725321066009753</v>
      </c>
      <c r="F222" s="275">
        <f>IF(F$10=0,0,F$10/CHI!F$10*1000)</f>
        <v>13.528120242860844</v>
      </c>
      <c r="G222" s="275">
        <f>IF(G$10=0,0,G$10/CHI!G$10*1000)</f>
        <v>13.163631216305577</v>
      </c>
      <c r="H222" s="275">
        <f>IF(H$10=0,0,H$10/CHI!H$10*1000)</f>
        <v>14.322235571344446</v>
      </c>
      <c r="I222" s="275">
        <f>IF(I$10=0,0,I$10/CHI!I$10*1000)</f>
        <v>11.89809855407411</v>
      </c>
      <c r="J222" s="275">
        <f>IF(J$10=0,0,J$10/CHI!J$10*1000)</f>
        <v>10.463588987080394</v>
      </c>
      <c r="K222" s="275">
        <f>IF(K$10=0,0,K$10/CHI!K$10*1000)</f>
        <v>11.772520043710458</v>
      </c>
      <c r="L222" s="275">
        <f>IF(L$10=0,0,L$10/CHI!L$10*1000)</f>
        <v>12.195783369278763</v>
      </c>
      <c r="M222" s="275">
        <f>IF(M$10=0,0,M$10/CHI!M$10*1000)</f>
        <v>11.003883006748861</v>
      </c>
      <c r="N222" s="275">
        <f>IF(N$10=0,0,N$10/CHI!N$10*1000)</f>
        <v>10.288386332872696</v>
      </c>
      <c r="O222" s="275">
        <f>IF(O$10=0,0,O$10/CHI!O$10*1000)</f>
        <v>9.8597170908278144</v>
      </c>
      <c r="P222" s="275">
        <f>IF(P$10=0,0,P$10/CHI!P$10*1000)</f>
        <v>9.2945019701292644</v>
      </c>
      <c r="Q222" s="275">
        <f>IF(Q$10=0,0,Q$10/CHI!Q$10*1000)</f>
        <v>10.058778623625784</v>
      </c>
      <c r="R222" s="275">
        <f>IF(R$10=0,0,R$10/CHI!R$10*1000)</f>
        <v>10.179272625557715</v>
      </c>
      <c r="S222" s="275">
        <f>IF(S$10=0,0,S$10/CHI!S$10*1000)</f>
        <v>9.2872636209150023</v>
      </c>
      <c r="T222" s="275">
        <f>IF(T$10=0,0,T$10/CHI!T$10*1000)</f>
        <v>10.379048231883747</v>
      </c>
      <c r="U222" s="275">
        <f>IF(U$10=0,0,U$10/CHI!U$10*1000)</f>
        <v>11.885030725956545</v>
      </c>
      <c r="V222" s="275">
        <f>IF(V$10=0,0,V$10/CHI!V$10*1000)</f>
        <v>12.178835078880844</v>
      </c>
      <c r="W222" s="275">
        <f>IF(W$10=0,0,W$10/CHI!W$10*1000)</f>
        <v>11.63789652519805</v>
      </c>
      <c r="X222" s="275">
        <f>IF(X$10=0,0,X$10/CHI!X$10*1000)</f>
        <v>8.1548344823012879</v>
      </c>
      <c r="Y222" s="275">
        <f>IF(Y$10=0,0,Y$10/CHI!Y$10*1000)</f>
        <v>10.004132787228698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732.47721613469957</v>
      </c>
      <c r="C223" s="321">
        <f>IF(C$16=0,0,C$16/CHI!C$10*1000)</f>
        <v>554.96627724746986</v>
      </c>
      <c r="D223" s="321">
        <f>IF(D$16=0,0,D$16/CHI!D$10*1000)</f>
        <v>637.75314111792966</v>
      </c>
      <c r="E223" s="321">
        <f>IF(E$16=0,0,E$16/CHI!E$10*1000)</f>
        <v>571.11994584458546</v>
      </c>
      <c r="F223" s="321">
        <f>IF(F$16=0,0,F$16/CHI!F$10*1000)</f>
        <v>589.50748333000934</v>
      </c>
      <c r="G223" s="321">
        <f>IF(G$16=0,0,G$16/CHI!G$10*1000)</f>
        <v>666.51199629464872</v>
      </c>
      <c r="H223" s="321">
        <f>IF(H$16=0,0,H$16/CHI!H$10*1000)</f>
        <v>783.46421793816842</v>
      </c>
      <c r="I223" s="321">
        <f>IF(I$16=0,0,I$16/CHI!I$10*1000)</f>
        <v>691.98059266634095</v>
      </c>
      <c r="J223" s="321">
        <f>IF(J$16=0,0,J$16/CHI!J$10*1000)</f>
        <v>589.68709899925705</v>
      </c>
      <c r="K223" s="321">
        <f>IF(K$16=0,0,K$16/CHI!K$10*1000)</f>
        <v>785.66065896016153</v>
      </c>
      <c r="L223" s="321">
        <f>IF(L$16=0,0,L$16/CHI!L$10*1000)</f>
        <v>719.39212632047941</v>
      </c>
      <c r="M223" s="321">
        <f>IF(M$16=0,0,M$16/CHI!M$10*1000)</f>
        <v>642.19791883898131</v>
      </c>
      <c r="N223" s="321">
        <f>IF(N$16=0,0,N$16/CHI!N$10*1000)</f>
        <v>628.82629567939352</v>
      </c>
      <c r="O223" s="321">
        <f>IF(O$16=0,0,O$16/CHI!O$10*1000)</f>
        <v>766.26896681191511</v>
      </c>
      <c r="P223" s="321">
        <f>IF(P$16=0,0,P$16/CHI!P$10*1000)</f>
        <v>791.3593297064499</v>
      </c>
      <c r="Q223" s="321">
        <f>IF(Q$16=0,0,Q$16/CHI!Q$10*1000)</f>
        <v>720.90720769554719</v>
      </c>
      <c r="R223" s="321">
        <f>IF(R$16=0,0,R$16/CHI!R$10*1000)</f>
        <v>778.09343513441797</v>
      </c>
      <c r="S223" s="321">
        <f>IF(S$16=0,0,S$16/CHI!S$10*1000)</f>
        <v>734.8386541297366</v>
      </c>
      <c r="T223" s="321">
        <f>IF(T$16=0,0,T$16/CHI!T$10*1000)</f>
        <v>873.71343996307326</v>
      </c>
      <c r="U223" s="321">
        <f>IF(U$16=0,0,U$16/CHI!U$10*1000)</f>
        <v>809.42398658187642</v>
      </c>
      <c r="V223" s="321">
        <f>IF(V$16=0,0,V$16/CHI!V$10*1000)</f>
        <v>795.34335671336135</v>
      </c>
      <c r="W223" s="321">
        <f>IF(W$16=0,0,W$16/CHI!W$10*1000)</f>
        <v>763.15286872806348</v>
      </c>
      <c r="X223" s="321">
        <f>IF(X$16=0,0,X$16/CHI!X$10*1000)</f>
        <v>637.68210788838599</v>
      </c>
      <c r="Y223" s="321">
        <f>IF(Y$16=0,0,Y$16/CHI!Y$10*1000)</f>
        <v>582.17976922913272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172.0003796113254</v>
      </c>
      <c r="C224" s="276">
        <f>IF(C$25=0,0,C$25/CHI!C$10*1000)</f>
        <v>174.12291637184933</v>
      </c>
      <c r="D224" s="276">
        <f>IF(D$25=0,0,D$25/CHI!D$10*1000)</f>
        <v>165.43560305875127</v>
      </c>
      <c r="E224" s="276">
        <f>IF(E$25=0,0,E$25/CHI!E$10*1000)</f>
        <v>171.18618192971186</v>
      </c>
      <c r="F224" s="276">
        <f>IF(F$25=0,0,F$25/CHI!F$10*1000)</f>
        <v>165.70144335974925</v>
      </c>
      <c r="G224" s="276">
        <f>IF(G$25=0,0,G$25/CHI!G$10*1000)</f>
        <v>170.10282503750676</v>
      </c>
      <c r="H224" s="276">
        <f>IF(H$25=0,0,H$25/CHI!H$10*1000)</f>
        <v>154.34433730816627</v>
      </c>
      <c r="I224" s="276">
        <f>IF(I$25=0,0,I$25/CHI!I$10*1000)</f>
        <v>244.03665286745735</v>
      </c>
      <c r="J224" s="276">
        <f>IF(J$25=0,0,J$25/CHI!J$10*1000)</f>
        <v>244.37979626165833</v>
      </c>
      <c r="K224" s="276">
        <f>IF(K$25=0,0,K$25/CHI!K$10*1000)</f>
        <v>311.32773671935701</v>
      </c>
      <c r="L224" s="276">
        <f>IF(L$25=0,0,L$25/CHI!L$10*1000)</f>
        <v>297.09292301396528</v>
      </c>
      <c r="M224" s="276">
        <f>IF(M$25=0,0,M$25/CHI!M$10*1000)</f>
        <v>260.58946806529929</v>
      </c>
      <c r="N224" s="276">
        <f>IF(N$25=0,0,N$25/CHI!N$10*1000)</f>
        <v>256.06200907298035</v>
      </c>
      <c r="O224" s="276">
        <f>IF(O$25=0,0,O$25/CHI!O$10*1000)</f>
        <v>201.9401674972643</v>
      </c>
      <c r="P224" s="276">
        <f>IF(P$25=0,0,P$25/CHI!P$10*1000)</f>
        <v>168.62951703141638</v>
      </c>
      <c r="Q224" s="276">
        <f>IF(Q$25=0,0,Q$25/CHI!Q$10*1000)</f>
        <v>182.64501681715407</v>
      </c>
      <c r="R224" s="276">
        <f>IF(R$25=0,0,R$25/CHI!R$10*1000)</f>
        <v>180.36900598659091</v>
      </c>
      <c r="S224" s="276">
        <f>IF(S$25=0,0,S$25/CHI!S$10*1000)</f>
        <v>169.98171276196783</v>
      </c>
      <c r="T224" s="276">
        <f>IF(T$25=0,0,T$25/CHI!T$10*1000)</f>
        <v>190.69901969425362</v>
      </c>
      <c r="U224" s="276">
        <f>IF(U$25=0,0,U$25/CHI!U$10*1000)</f>
        <v>213.99424411810551</v>
      </c>
      <c r="V224" s="276">
        <f>IF(V$25=0,0,V$25/CHI!V$10*1000)</f>
        <v>216.56211456089758</v>
      </c>
      <c r="W224" s="276">
        <f>IF(W$25=0,0,W$25/CHI!W$10*1000)</f>
        <v>196.39345081630029</v>
      </c>
      <c r="X224" s="276">
        <f>IF(X$25=0,0,X$25/CHI!X$10*1000)</f>
        <v>138.59939637398918</v>
      </c>
      <c r="Y224" s="276">
        <f>IF(Y$25=0,0,Y$25/CHI!Y$10*1000)</f>
        <v>167.78595882262522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86.917511411129794</v>
      </c>
      <c r="C225" s="276">
        <f>IF(C$36=0,0,C$36/CHI!C$10*1000)</f>
        <v>88.519372434414976</v>
      </c>
      <c r="D225" s="276">
        <f>IF(D$36=0,0,D$36/CHI!D$10*1000)</f>
        <v>87.711304151138393</v>
      </c>
      <c r="E225" s="276">
        <f>IF(E$36=0,0,E$36/CHI!E$10*1000)</f>
        <v>85.741274724014787</v>
      </c>
      <c r="F225" s="276">
        <f>IF(F$36=0,0,F$36/CHI!F$10*1000)</f>
        <v>83.347386267817924</v>
      </c>
      <c r="G225" s="276">
        <f>IF(G$36=0,0,G$36/CHI!G$10*1000)</f>
        <v>83.479390048319459</v>
      </c>
      <c r="H225" s="276">
        <f>IF(H$36=0,0,H$36/CHI!H$10*1000)</f>
        <v>82.457363959978139</v>
      </c>
      <c r="I225" s="276">
        <f>IF(I$36=0,0,I$36/CHI!I$10*1000)</f>
        <v>79.044887126263376</v>
      </c>
      <c r="J225" s="276">
        <f>IF(J$36=0,0,J$36/CHI!J$10*1000)</f>
        <v>70.577169069539124</v>
      </c>
      <c r="K225" s="276">
        <f>IF(K$36=0,0,K$36/CHI!K$10*1000)</f>
        <v>76.588223270013742</v>
      </c>
      <c r="L225" s="276">
        <f>IF(L$36=0,0,L$36/CHI!L$10*1000)</f>
        <v>80.160621247464448</v>
      </c>
      <c r="M225" s="276">
        <f>IF(M$36=0,0,M$36/CHI!M$10*1000)</f>
        <v>73.896515206313993</v>
      </c>
      <c r="N225" s="276">
        <f>IF(N$36=0,0,N$36/CHI!N$10*1000)</f>
        <v>67.718191174077816</v>
      </c>
      <c r="O225" s="276">
        <f>IF(O$36=0,0,O$36/CHI!O$10*1000)</f>
        <v>75.182367674374248</v>
      </c>
      <c r="P225" s="276">
        <f>IF(P$36=0,0,P$36/CHI!P$10*1000)</f>
        <v>68.978143945706776</v>
      </c>
      <c r="Q225" s="276">
        <f>IF(Q$36=0,0,Q$36/CHI!Q$10*1000)</f>
        <v>74.681364898145802</v>
      </c>
      <c r="R225" s="276">
        <f>IF(R$36=0,0,R$36/CHI!R$10*1000)</f>
        <v>73.672399227704133</v>
      </c>
      <c r="S225" s="276">
        <f>IF(S$36=0,0,S$36/CHI!S$10*1000)</f>
        <v>68.787567409228288</v>
      </c>
      <c r="T225" s="276">
        <f>IF(T$36=0,0,T$36/CHI!T$10*1000)</f>
        <v>78.908387888031186</v>
      </c>
      <c r="U225" s="276">
        <f>IF(U$36=0,0,U$36/CHI!U$10*1000)</f>
        <v>90.134974505887158</v>
      </c>
      <c r="V225" s="276">
        <f>IF(V$36=0,0,V$36/CHI!V$10*1000)</f>
        <v>91.51373573380971</v>
      </c>
      <c r="W225" s="276">
        <f>IF(W$36=0,0,W$36/CHI!W$10*1000)</f>
        <v>85.185733313191207</v>
      </c>
      <c r="X225" s="276">
        <f>IF(X$36=0,0,X$36/CHI!X$10*1000)</f>
        <v>60.336371064393255</v>
      </c>
      <c r="Y225" s="276">
        <f>IF(Y$36=0,0,Y$36/CHI!Y$10*1000)</f>
        <v>74.014089760133146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17.88901159442668</v>
      </c>
      <c r="C226" s="276">
        <f>IF(C$44=0,0,C$44/CHI!C$10*1000)</f>
        <v>18.282371888532033</v>
      </c>
      <c r="D226" s="276">
        <f>IF(D$44=0,0,D$44/CHI!D$10*1000)</f>
        <v>18.412694018663686</v>
      </c>
      <c r="E226" s="276">
        <f>IF(E$44=0,0,E$44/CHI!E$10*1000)</f>
        <v>17.477263327765762</v>
      </c>
      <c r="F226" s="276">
        <f>IF(F$44=0,0,F$44/CHI!F$10*1000)</f>
        <v>17.144409320542501</v>
      </c>
      <c r="G226" s="276">
        <f>IF(G$44=0,0,G$44/CHI!G$10*1000)</f>
        <v>16.907356296921691</v>
      </c>
      <c r="H226" s="276">
        <f>IF(H$44=0,0,H$44/CHI!H$10*1000)</f>
        <v>17.636132553677669</v>
      </c>
      <c r="I226" s="276">
        <f>IF(I$44=0,0,I$44/CHI!I$10*1000)</f>
        <v>17.529039768421139</v>
      </c>
      <c r="J226" s="276">
        <f>IF(J$44=0,0,J$44/CHI!J$10*1000)</f>
        <v>16.158487622756702</v>
      </c>
      <c r="K226" s="276">
        <f>IF(K$44=0,0,K$44/CHI!K$10*1000)</f>
        <v>19.09650953231705</v>
      </c>
      <c r="L226" s="276">
        <f>IF(L$44=0,0,L$44/CHI!L$10*1000)</f>
        <v>19.147649052434154</v>
      </c>
      <c r="M226" s="276">
        <f>IF(M$44=0,0,M$44/CHI!M$10*1000)</f>
        <v>17.075749996133858</v>
      </c>
      <c r="N226" s="276">
        <f>IF(N$44=0,0,N$44/CHI!N$10*1000)</f>
        <v>16.278884553268121</v>
      </c>
      <c r="O226" s="276">
        <f>IF(O$44=0,0,O$44/CHI!O$10*1000)</f>
        <v>14.500081812581572</v>
      </c>
      <c r="P226" s="276">
        <f>IF(P$44=0,0,P$44/CHI!P$10*1000)</f>
        <v>13.12852706440586</v>
      </c>
      <c r="Q226" s="276">
        <f>IF(Q$44=0,0,Q$44/CHI!Q$10*1000)</f>
        <v>14.211651989307557</v>
      </c>
      <c r="R226" s="276">
        <f>IF(R$44=0,0,R$44/CHI!R$10*1000)</f>
        <v>14.273745633320013</v>
      </c>
      <c r="S226" s="276">
        <f>IF(S$44=0,0,S$44/CHI!S$10*1000)</f>
        <v>13.155266431865879</v>
      </c>
      <c r="T226" s="276">
        <f>IF(T$44=0,0,T$44/CHI!T$10*1000)</f>
        <v>14.716687630759237</v>
      </c>
      <c r="U226" s="276">
        <f>IF(U$44=0,0,U$44/CHI!U$10*1000)</f>
        <v>16.74346900723787</v>
      </c>
      <c r="V226" s="276">
        <f>IF(V$44=0,0,V$44/CHI!V$10*1000)</f>
        <v>17.088069348753852</v>
      </c>
      <c r="W226" s="276">
        <f>IF(W$44=0,0,W$44/CHI!W$10*1000)</f>
        <v>16.066907572870551</v>
      </c>
      <c r="X226" s="276">
        <f>IF(X$44=0,0,X$44/CHI!X$10*1000)</f>
        <v>11.284563805150157</v>
      </c>
      <c r="Y226" s="276">
        <f>IF(Y$44=0,0,Y$44/CHI!Y$10*1000)</f>
        <v>13.784927989441227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33.067143608676879</v>
      </c>
      <c r="C227" s="277">
        <f>IF(C$58=0,0,C$58/CHI!C$10*1000)</f>
        <v>31.9106603960482</v>
      </c>
      <c r="D227" s="277">
        <f>IF(D$58=0,0,D$58/CHI!D$10*1000)</f>
        <v>35.213004990696213</v>
      </c>
      <c r="E227" s="277">
        <f>IF(E$58=0,0,E$58/CHI!E$10*1000)</f>
        <v>31.070016796086353</v>
      </c>
      <c r="F227" s="277">
        <f>IF(F$58=0,0,F$58/CHI!F$10*1000)</f>
        <v>29.594659530734397</v>
      </c>
      <c r="G227" s="277">
        <f>IF(G$58=0,0,G$58/CHI!G$10*1000)</f>
        <v>28.076664979619174</v>
      </c>
      <c r="H227" s="277">
        <f>IF(H$58=0,0,H$58/CHI!H$10*1000)</f>
        <v>30.366942378923493</v>
      </c>
      <c r="I227" s="277">
        <f>IF(I$58=0,0,I$58/CHI!I$10*1000)</f>
        <v>27.353013937400203</v>
      </c>
      <c r="J227" s="277">
        <f>IF(J$58=0,0,J$58/CHI!J$10*1000)</f>
        <v>24.354877517118126</v>
      </c>
      <c r="K227" s="277">
        <f>IF(K$58=0,0,K$58/CHI!K$10*1000)</f>
        <v>29.203054546171479</v>
      </c>
      <c r="L227" s="277">
        <f>IF(L$58=0,0,L$58/CHI!L$10*1000)</f>
        <v>28.91827520334655</v>
      </c>
      <c r="M227" s="277">
        <f>IF(M$58=0,0,M$58/CHI!M$10*1000)</f>
        <v>25.765034131198767</v>
      </c>
      <c r="N227" s="277">
        <f>IF(N$58=0,0,N$58/CHI!N$10*1000)</f>
        <v>24.689321054262287</v>
      </c>
      <c r="O227" s="277">
        <f>IF(O$58=0,0,O$58/CHI!O$10*1000)</f>
        <v>21.785464553057224</v>
      </c>
      <c r="P227" s="277">
        <f>IF(P$58=0,0,P$58/CHI!P$10*1000)</f>
        <v>19.272810478320533</v>
      </c>
      <c r="Q227" s="277">
        <f>IF(Q$58=0,0,Q$58/CHI!Q$10*1000)</f>
        <v>20.869208081292616</v>
      </c>
      <c r="R227" s="277">
        <f>IF(R$58=0,0,R$58/CHI!R$10*1000)</f>
        <v>20.803561812807025</v>
      </c>
      <c r="S227" s="277">
        <f>IF(S$58=0,0,S$58/CHI!S$10*1000)</f>
        <v>19.375985388950976</v>
      </c>
      <c r="T227" s="277">
        <f>IF(T$58=0,0,T$58/CHI!T$10*1000)</f>
        <v>21.776199233377543</v>
      </c>
      <c r="U227" s="277">
        <f>IF(U$58=0,0,U$58/CHI!U$10*1000)</f>
        <v>24.688000983462928</v>
      </c>
      <c r="V227" s="277">
        <f>IF(V$58=0,0,V$58/CHI!V$10*1000)</f>
        <v>25.116029177173967</v>
      </c>
      <c r="W227" s="277">
        <f>IF(W$58=0,0,W$58/CHI!W$10*1000)</f>
        <v>23.333147998833208</v>
      </c>
      <c r="X227" s="277">
        <f>IF(X$58=0,0,X$58/CHI!X$10*1000)</f>
        <v>16.430875289164998</v>
      </c>
      <c r="Y227" s="277">
        <f>IF(Y$58=0,0,Y$58/CHI!Y$10*1000)</f>
        <v>20.055787031886297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478.50675097848415</v>
      </c>
      <c r="C229" s="320">
        <f t="shared" si="57"/>
        <v>480.2847211509773</v>
      </c>
      <c r="D229" s="320">
        <f t="shared" si="57"/>
        <v>468.80834470547308</v>
      </c>
      <c r="E229" s="320">
        <f t="shared" si="57"/>
        <v>466.02905861569013</v>
      </c>
      <c r="F229" s="320">
        <f t="shared" si="57"/>
        <v>440.60886853833819</v>
      </c>
      <c r="G229" s="320">
        <f t="shared" si="57"/>
        <v>438.36998165308808</v>
      </c>
      <c r="H229" s="320">
        <f t="shared" si="57"/>
        <v>434.80683759551459</v>
      </c>
      <c r="I229" s="320">
        <f t="shared" si="57"/>
        <v>488.08864871247238</v>
      </c>
      <c r="J229" s="320">
        <f t="shared" si="57"/>
        <v>505.13487690148804</v>
      </c>
      <c r="K229" s="320">
        <f t="shared" si="57"/>
        <v>616.74285484307222</v>
      </c>
      <c r="L229" s="320">
        <f t="shared" si="57"/>
        <v>613.8586160067008</v>
      </c>
      <c r="M229" s="320">
        <f t="shared" si="57"/>
        <v>539.10972830150445</v>
      </c>
      <c r="N229" s="320">
        <f t="shared" si="57"/>
        <v>529.46649353674968</v>
      </c>
      <c r="O229" s="320">
        <f t="shared" si="57"/>
        <v>506.05869622017622</v>
      </c>
      <c r="P229" s="320">
        <f t="shared" si="57"/>
        <v>466.13351323259826</v>
      </c>
      <c r="Q229" s="320">
        <f t="shared" si="57"/>
        <v>500.40162246973381</v>
      </c>
      <c r="R229" s="320">
        <f t="shared" si="57"/>
        <v>494.065962986854</v>
      </c>
      <c r="S229" s="320">
        <f t="shared" si="57"/>
        <v>406.88158980928995</v>
      </c>
      <c r="T229" s="320">
        <f t="shared" si="57"/>
        <v>452.12714565894942</v>
      </c>
      <c r="U229" s="320">
        <f t="shared" si="57"/>
        <v>511.58308475637767</v>
      </c>
      <c r="V229" s="320">
        <f t="shared" si="57"/>
        <v>565.70194301455717</v>
      </c>
      <c r="W229" s="320">
        <f t="shared" si="57"/>
        <v>497.02580153992631</v>
      </c>
      <c r="X229" s="320">
        <f t="shared" si="57"/>
        <v>380.60741803269588</v>
      </c>
      <c r="Y229" s="320">
        <f t="shared" si="57"/>
        <v>481.37785280393933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5.6009469758219019</v>
      </c>
      <c r="C230" s="273">
        <f>IF(C$62=0,0,C$62/CHI!C$11*1000)</f>
        <v>5.6236902473126342</v>
      </c>
      <c r="D230" s="273">
        <f>IF(D$62=0,0,D$62/CHI!D$11*1000)</f>
        <v>5.6738182632762806</v>
      </c>
      <c r="E230" s="273">
        <f>IF(E$62=0,0,E$62/CHI!E$11*1000)</f>
        <v>5.3636833625657223</v>
      </c>
      <c r="F230" s="273">
        <f>IF(F$62=0,0,F$62/CHI!F$11*1000)</f>
        <v>5.1174068583507903</v>
      </c>
      <c r="G230" s="273">
        <f>IF(G$62=0,0,G$62/CHI!G$11*1000)</f>
        <v>4.9685149279649279</v>
      </c>
      <c r="H230" s="273">
        <f>IF(H$62=0,0,H$62/CHI!H$11*1000)</f>
        <v>5.3674627698704285</v>
      </c>
      <c r="I230" s="273">
        <f>IF(I$62=0,0,I$62/CHI!I$11*1000)</f>
        <v>4.5238948088645019</v>
      </c>
      <c r="J230" s="273">
        <f>IF(J$62=0,0,J$62/CHI!J$11*1000)</f>
        <v>4.3727876966503194</v>
      </c>
      <c r="K230" s="273">
        <f>IF(K$62=0,0,K$62/CHI!K$11*1000)</f>
        <v>5.0134454791523151</v>
      </c>
      <c r="L230" s="273">
        <f>IF(L$62=0,0,L$62/CHI!L$11*1000)</f>
        <v>5.2061591305082811</v>
      </c>
      <c r="M230" s="273">
        <f>IF(M$62=0,0,M$62/CHI!M$11*1000)</f>
        <v>4.6247857424927492</v>
      </c>
      <c r="N230" s="273">
        <f>IF(N$62=0,0,N$62/CHI!N$11*1000)</f>
        <v>4.4369905967255336</v>
      </c>
      <c r="O230" s="273">
        <f>IF(O$62=0,0,O$62/CHI!O$11*1000)</f>
        <v>4.5450512123402644</v>
      </c>
      <c r="P230" s="273">
        <f>IF(P$62=0,0,P$62/CHI!P$11*1000)</f>
        <v>4.4515743422572944</v>
      </c>
      <c r="Q230" s="273">
        <f>IF(Q$62=0,0,Q$62/CHI!Q$11*1000)</f>
        <v>4.7777743668436399</v>
      </c>
      <c r="R230" s="273">
        <f>IF(R$62=0,0,R$62/CHI!R$11*1000)</f>
        <v>4.8018319136149001</v>
      </c>
      <c r="S230" s="273">
        <f>IF(S$62=0,0,S$62/CHI!S$11*1000)</f>
        <v>3.8926638675959988</v>
      </c>
      <c r="T230" s="273">
        <f>IF(T$62=0,0,T$62/CHI!T$11*1000)</f>
        <v>4.2886192819582618</v>
      </c>
      <c r="U230" s="273">
        <f>IF(U$62=0,0,U$62/CHI!U$11*1000)</f>
        <v>4.8985446729704698</v>
      </c>
      <c r="V230" s="273">
        <f>IF(V$62=0,0,V$62/CHI!V$11*1000)</f>
        <v>5.4598127249163966</v>
      </c>
      <c r="W230" s="273">
        <f>IF(W$62=0,0,W$62/CHI!W$11*1000)</f>
        <v>4.9386868777122253</v>
      </c>
      <c r="X230" s="273">
        <f>IF(X$62=0,0,X$62/CHI!X$11*1000)</f>
        <v>3.7604747955873705</v>
      </c>
      <c r="Y230" s="273">
        <f>IF(Y$62=0,0,Y$62/CHI!Y$11*1000)</f>
        <v>4.7938769294822725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44.449511463436785</v>
      </c>
      <c r="C231" s="274">
        <f>IF(C$63=0,0,C$63/CHI!C$11*1000)</f>
        <v>44.630003675058731</v>
      </c>
      <c r="D231" s="274">
        <f>IF(D$63=0,0,D$63/CHI!D$11*1000)</f>
        <v>45.027823156270394</v>
      </c>
      <c r="E231" s="274">
        <f>IF(E$63=0,0,E$63/CHI!E$11*1000)</f>
        <v>42.56657064239117</v>
      </c>
      <c r="F231" s="274">
        <f>IF(F$63=0,0,F$63/CHI!F$11*1000)</f>
        <v>40.612102881040805</v>
      </c>
      <c r="G231" s="274">
        <f>IF(G$63=0,0,G$63/CHI!G$11*1000)</f>
        <v>39.43048598749246</v>
      </c>
      <c r="H231" s="274">
        <f>IF(H$63=0,0,H$63/CHI!H$11*1000)</f>
        <v>42.596564286151917</v>
      </c>
      <c r="I231" s="274">
        <f>IF(I$63=0,0,I$63/CHI!I$11*1000)</f>
        <v>35.901949265730558</v>
      </c>
      <c r="J231" s="274">
        <f>IF(J$63=0,0,J$63/CHI!J$11*1000)</f>
        <v>34.702752532470001</v>
      </c>
      <c r="K231" s="274">
        <f>IF(K$63=0,0,K$63/CHI!K$11*1000)</f>
        <v>39.787058020522515</v>
      </c>
      <c r="L231" s="274">
        <f>IF(L$63=0,0,L$63/CHI!L$11*1000)</f>
        <v>41.316447192047534</v>
      </c>
      <c r="M231" s="274">
        <f>IF(M$63=0,0,M$63/CHI!M$11*1000)</f>
        <v>36.702626852971491</v>
      </c>
      <c r="N231" s="274">
        <f>IF(N$63=0,0,N$63/CHI!N$11*1000)</f>
        <v>35.212271289779842</v>
      </c>
      <c r="O231" s="274">
        <f>IF(O$63=0,0,O$63/CHI!O$11*1000)</f>
        <v>36.069847980515831</v>
      </c>
      <c r="P231" s="274">
        <f>IF(P$63=0,0,P$63/CHI!P$11*1000)</f>
        <v>35.328008926110314</v>
      </c>
      <c r="Q231" s="274">
        <f>IF(Q$63=0,0,Q$63/CHI!Q$11*1000)</f>
        <v>37.916755399664694</v>
      </c>
      <c r="R231" s="274">
        <f>IF(R$63=0,0,R$63/CHI!R$11*1000)</f>
        <v>38.107677792897029</v>
      </c>
      <c r="S231" s="274">
        <f>IF(S$63=0,0,S$63/CHI!S$11*1000)</f>
        <v>30.892455856649832</v>
      </c>
      <c r="T231" s="274">
        <f>IF(T$63=0,0,T$63/CHI!T$11*1000)</f>
        <v>34.034786038613852</v>
      </c>
      <c r="U231" s="274">
        <f>IF(U$63=0,0,U$63/CHI!U$11*1000)</f>
        <v>38.875197093506934</v>
      </c>
      <c r="V231" s="274">
        <f>IF(V$63=0,0,V$63/CHI!V$11*1000)</f>
        <v>43.329460063095283</v>
      </c>
      <c r="W231" s="274">
        <f>IF(W$63=0,0,W$63/CHI!W$11*1000)</f>
        <v>39.193768470372099</v>
      </c>
      <c r="X231" s="274">
        <f>IF(X$63=0,0,X$63/CHI!X$11*1000)</f>
        <v>29.843394028899482</v>
      </c>
      <c r="Y231" s="274">
        <f>IF(Y$63=0,0,Y$63/CHI!Y$11*1000)</f>
        <v>38.044546476010602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49.755985429943102</v>
      </c>
      <c r="C232" s="274">
        <f>IF(C$64=0,0,C$64/CHI!C$11*1000)</f>
        <v>49.95802517247364</v>
      </c>
      <c r="D232" s="274">
        <f>IF(D$64=0,0,D$64/CHI!D$11*1000)</f>
        <v>50.403337160372459</v>
      </c>
      <c r="E232" s="274">
        <f>IF(E$64=0,0,E$64/CHI!E$11*1000)</f>
        <v>47.648255266599094</v>
      </c>
      <c r="F232" s="274">
        <f>IF(F$64=0,0,F$64/CHI!F$11*1000)</f>
        <v>45.460459129918625</v>
      </c>
      <c r="G232" s="274">
        <f>IF(G$64=0,0,G$64/CHI!G$11*1000)</f>
        <v>44.137778384877635</v>
      </c>
      <c r="H232" s="274">
        <f>IF(H$64=0,0,H$64/CHI!H$11*1000)</f>
        <v>47.681829613151343</v>
      </c>
      <c r="I232" s="274">
        <f>IF(I$64=0,0,I$64/CHI!I$11*1000)</f>
        <v>40.187997702554021</v>
      </c>
      <c r="J232" s="274">
        <f>IF(J$64=0,0,J$64/CHI!J$11*1000)</f>
        <v>38.845638400431461</v>
      </c>
      <c r="K232" s="274">
        <f>IF(K$64=0,0,K$64/CHI!K$11*1000)</f>
        <v>44.536918719519157</v>
      </c>
      <c r="L232" s="274">
        <f>IF(L$64=0,0,L$64/CHI!L$11*1000)</f>
        <v>46.248889511317543</v>
      </c>
      <c r="M232" s="274">
        <f>IF(M$64=0,0,M$64/CHI!M$11*1000)</f>
        <v>41.084261824548072</v>
      </c>
      <c r="N232" s="274">
        <f>IF(N$64=0,0,N$64/CHI!N$11*1000)</f>
        <v>39.415984553411022</v>
      </c>
      <c r="O232" s="274">
        <f>IF(O$64=0,0,O$64/CHI!O$11*1000)</f>
        <v>40.375940510731674</v>
      </c>
      <c r="P232" s="274">
        <f>IF(P$64=0,0,P$64/CHI!P$11*1000)</f>
        <v>39.5455391864623</v>
      </c>
      <c r="Q232" s="274">
        <f>IF(Q$64=0,0,Q$64/CHI!Q$11*1000)</f>
        <v>42.443335530657023</v>
      </c>
      <c r="R232" s="274">
        <f>IF(R$64=0,0,R$64/CHI!R$11*1000)</f>
        <v>42.657050631299526</v>
      </c>
      <c r="S232" s="274">
        <f>IF(S$64=0,0,S$64/CHI!S$11*1000)</f>
        <v>34.580460682070772</v>
      </c>
      <c r="T232" s="274">
        <f>IF(T$64=0,0,T$64/CHI!T$11*1000)</f>
        <v>38.097928694705331</v>
      </c>
      <c r="U232" s="274">
        <f>IF(U$64=0,0,U$64/CHI!U$11*1000)</f>
        <v>43.516197962305824</v>
      </c>
      <c r="V232" s="274">
        <f>IF(V$64=0,0,V$64/CHI!V$11*1000)</f>
        <v>48.502219993127895</v>
      </c>
      <c r="W232" s="274">
        <f>IF(W$64=0,0,W$64/CHI!W$11*1000)</f>
        <v>43.872801044405804</v>
      </c>
      <c r="X232" s="274">
        <f>IF(X$64=0,0,X$64/CHI!X$11*1000)</f>
        <v>33.406159698817184</v>
      </c>
      <c r="Y232" s="274">
        <f>IF(Y$64=0,0,Y$64/CHI!Y$11*1000)</f>
        <v>42.586382568147499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80.102911317834426</v>
      </c>
      <c r="C233" s="274">
        <f>IF(C$65=0,0,C$65/CHI!C$11*1000)</f>
        <v>80.428178146312518</v>
      </c>
      <c r="D233" s="274">
        <f>IF(D$65=0,0,D$65/CHI!D$11*1000)</f>
        <v>81.145092631418066</v>
      </c>
      <c r="E233" s="274">
        <f>IF(E$65=0,0,E$65/CHI!E$11*1000)</f>
        <v>76.70964474101234</v>
      </c>
      <c r="F233" s="274">
        <f>IF(F$65=0,0,F$65/CHI!F$11*1000)</f>
        <v>73.187478746234348</v>
      </c>
      <c r="G233" s="274">
        <f>IF(G$65=0,0,G$65/CHI!G$11*1000)</f>
        <v>71.058075067334144</v>
      </c>
      <c r="H233" s="274">
        <f>IF(H$65=0,0,H$65/CHI!H$11*1000)</f>
        <v>76.763696587864345</v>
      </c>
      <c r="I233" s="274">
        <f>IF(I$65=0,0,I$65/CHI!I$11*1000)</f>
        <v>64.699263579889234</v>
      </c>
      <c r="J233" s="274">
        <f>IF(J$65=0,0,J$65/CHI!J$11*1000)</f>
        <v>62.538179095169482</v>
      </c>
      <c r="K233" s="274">
        <f>IF(K$65=0,0,K$65/CHI!K$11*1000)</f>
        <v>71.700657111542242</v>
      </c>
      <c r="L233" s="274">
        <f>IF(L$65=0,0,L$65/CHI!L$11*1000)</f>
        <v>74.456784707632863</v>
      </c>
      <c r="M233" s="274">
        <f>IF(M$65=0,0,M$65/CHI!M$11*1000)</f>
        <v>66.142172706521507</v>
      </c>
      <c r="N233" s="274">
        <f>IF(N$65=0,0,N$65/CHI!N$11*1000)</f>
        <v>63.456387968289185</v>
      </c>
      <c r="O233" s="274">
        <f>IF(O$65=0,0,O$65/CHI!O$11*1000)</f>
        <v>65.0018355411556</v>
      </c>
      <c r="P233" s="274">
        <f>IF(P$65=0,0,P$65/CHI!P$11*1000)</f>
        <v>63.664959925862668</v>
      </c>
      <c r="Q233" s="274">
        <f>IF(Q$65=0,0,Q$65/CHI!Q$11*1000)</f>
        <v>68.330165962290295</v>
      </c>
      <c r="R233" s="274">
        <f>IF(R$65=0,0,R$65/CHI!R$11*1000)</f>
        <v>68.6742291258699</v>
      </c>
      <c r="S233" s="274">
        <f>IF(S$65=0,0,S$65/CHI!S$11*1000)</f>
        <v>55.671605162879438</v>
      </c>
      <c r="T233" s="274">
        <f>IF(T$65=0,0,T$65/CHI!T$11*1000)</f>
        <v>61.334429963648496</v>
      </c>
      <c r="U233" s="274">
        <f>IF(U$65=0,0,U$65/CHI!U$11*1000)</f>
        <v>70.057383370929585</v>
      </c>
      <c r="V233" s="274">
        <f>IF(V$65=0,0,V$65/CHI!V$11*1000)</f>
        <v>78.08445543296439</v>
      </c>
      <c r="W233" s="274">
        <f>IF(W$65=0,0,W$65/CHI!W$11*1000)</f>
        <v>70.631484050763177</v>
      </c>
      <c r="X233" s="274">
        <f>IF(X$65=0,0,X$65/CHI!X$11*1000)</f>
        <v>53.781080300208309</v>
      </c>
      <c r="Y233" s="274">
        <f>IF(Y$65=0,0,Y$65/CHI!Y$11*1000)</f>
        <v>68.560459545250509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15.365816986071739</v>
      </c>
      <c r="C234" s="275">
        <f>IF(C$66=0,0,C$66/CHI!C$11*1000)</f>
        <v>15.554994237072462</v>
      </c>
      <c r="D234" s="275">
        <f>IF(D$66=0,0,D$66/CHI!D$11*1000)</f>
        <v>15.660805390953357</v>
      </c>
      <c r="E234" s="275">
        <f>IF(E$66=0,0,E$66/CHI!E$11*1000)</f>
        <v>14.82867773415985</v>
      </c>
      <c r="F234" s="275">
        <f>IF(F$66=0,0,F$66/CHI!F$11*1000)</f>
        <v>14.143750735353949</v>
      </c>
      <c r="G234" s="275">
        <f>IF(G$66=0,0,G$66/CHI!G$11*1000)</f>
        <v>13.729478188024137</v>
      </c>
      <c r="H234" s="275">
        <f>IF(H$66=0,0,H$66/CHI!H$11*1000)</f>
        <v>14.70799217685347</v>
      </c>
      <c r="I234" s="275">
        <f>IF(I$66=0,0,I$66/CHI!I$11*1000)</f>
        <v>12.420415780676265</v>
      </c>
      <c r="J234" s="275">
        <f>IF(J$66=0,0,J$66/CHI!J$11*1000)</f>
        <v>12.028364908577954</v>
      </c>
      <c r="K234" s="275">
        <f>IF(K$66=0,0,K$66/CHI!K$11*1000)</f>
        <v>13.81571721822738</v>
      </c>
      <c r="L234" s="275">
        <f>IF(L$66=0,0,L$66/CHI!L$11*1000)</f>
        <v>14.358508211015375</v>
      </c>
      <c r="M234" s="275">
        <f>IF(M$66=0,0,M$66/CHI!M$11*1000)</f>
        <v>12.766626761574374</v>
      </c>
      <c r="N234" s="275">
        <f>IF(N$66=0,0,N$66/CHI!N$11*1000)</f>
        <v>12.244563865386937</v>
      </c>
      <c r="O234" s="275">
        <f>IF(O$66=0,0,O$66/CHI!O$11*1000)</f>
        <v>12.694524648314701</v>
      </c>
      <c r="P234" s="275">
        <f>IF(P$66=0,0,P$66/CHI!P$11*1000)</f>
        <v>12.415050259472602</v>
      </c>
      <c r="Q234" s="275">
        <f>IF(Q$66=0,0,Q$66/CHI!Q$11*1000)</f>
        <v>13.320548350480722</v>
      </c>
      <c r="R234" s="275">
        <f>IF(R$66=0,0,R$66/CHI!R$11*1000)</f>
        <v>13.332762353952635</v>
      </c>
      <c r="S234" s="275">
        <f>IF(S$66=0,0,S$66/CHI!S$11*1000)</f>
        <v>10.768796098689915</v>
      </c>
      <c r="T234" s="275">
        <f>IF(T$66=0,0,T$66/CHI!T$11*1000)</f>
        <v>11.909814040265966</v>
      </c>
      <c r="U234" s="275">
        <f>IF(U$66=0,0,U$66/CHI!U$11*1000)</f>
        <v>13.603973359794491</v>
      </c>
      <c r="V234" s="275">
        <f>IF(V$66=0,0,V$66/CHI!V$11*1000)</f>
        <v>15.143427874529312</v>
      </c>
      <c r="W234" s="275">
        <f>IF(W$66=0,0,W$66/CHI!W$11*1000)</f>
        <v>13.657540756786675</v>
      </c>
      <c r="X234" s="275">
        <f>IF(X$66=0,0,X$66/CHI!X$11*1000)</f>
        <v>10.412181393736404</v>
      </c>
      <c r="Y234" s="275">
        <f>IF(Y$66=0,0,Y$66/CHI!Y$11*1000)</f>
        <v>13.229206532560129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169.71184902327494</v>
      </c>
      <c r="C235" s="276">
        <f>IF(C$72=0,0,C$72/CHI!C$11*1000)</f>
        <v>169.78775477083207</v>
      </c>
      <c r="D235" s="276">
        <f>IF(D$72=0,0,D$72/CHI!D$11*1000)</f>
        <v>158.61017303160077</v>
      </c>
      <c r="E235" s="276">
        <f>IF(E$72=0,0,E$72/CHI!E$11*1000)</f>
        <v>168.06489841901353</v>
      </c>
      <c r="F235" s="276">
        <f>IF(F$72=0,0,F$72/CHI!F$11*1000)</f>
        <v>157.43189711666975</v>
      </c>
      <c r="G235" s="276">
        <f>IF(G$72=0,0,G$72/CHI!G$11*1000)</f>
        <v>161.2122588035096</v>
      </c>
      <c r="H235" s="276">
        <f>IF(H$72=0,0,H$72/CHI!H$11*1000)</f>
        <v>144.06557145497177</v>
      </c>
      <c r="I235" s="276">
        <f>IF(I$72=0,0,I$72/CHI!I$11*1000)</f>
        <v>231.37377499240975</v>
      </c>
      <c r="J235" s="276">
        <f>IF(J$72=0,0,J$72/CHI!J$11*1000)</f>
        <v>255.12162002890258</v>
      </c>
      <c r="K235" s="276">
        <f>IF(K$72=0,0,K$72/CHI!K$11*1000)</f>
        <v>331.77256145596579</v>
      </c>
      <c r="L235" s="276">
        <f>IF(L$72=0,0,L$72/CHI!L$11*1000)</f>
        <v>317.63924162716171</v>
      </c>
      <c r="M235" s="276">
        <f>IF(M$72=0,0,M$72/CHI!M$11*1000)</f>
        <v>274.56024314826038</v>
      </c>
      <c r="N235" s="276">
        <f>IF(N$72=0,0,N$72/CHI!N$11*1000)</f>
        <v>276.74312846417041</v>
      </c>
      <c r="O235" s="276">
        <f>IF(O$72=0,0,O$72/CHI!O$11*1000)</f>
        <v>236.14001132506314</v>
      </c>
      <c r="P235" s="276">
        <f>IF(P$72=0,0,P$72/CHI!P$11*1000)</f>
        <v>204.59598449404538</v>
      </c>
      <c r="Q235" s="276">
        <f>IF(Q$72=0,0,Q$72/CHI!Q$11*1000)</f>
        <v>219.69776166477678</v>
      </c>
      <c r="R235" s="276">
        <f>IF(R$72=0,0,R$72/CHI!R$11*1000)</f>
        <v>214.59413848125598</v>
      </c>
      <c r="S235" s="276">
        <f>IF(S$72=0,0,S$72/CHI!S$11*1000)</f>
        <v>179.02861972223525</v>
      </c>
      <c r="T235" s="276">
        <f>IF(T$72=0,0,T$72/CHI!T$11*1000)</f>
        <v>198.76216637533793</v>
      </c>
      <c r="U235" s="276">
        <f>IF(U$72=0,0,U$72/CHI!U$11*1000)</f>
        <v>222.49152841087312</v>
      </c>
      <c r="V235" s="276">
        <f>IF(V$72=0,0,V$72/CHI!V$11*1000)</f>
        <v>244.59775654412257</v>
      </c>
      <c r="W235" s="276">
        <f>IF(W$72=0,0,W$72/CHI!W$11*1000)</f>
        <v>209.36299436833767</v>
      </c>
      <c r="X235" s="276">
        <f>IF(X$72=0,0,X$72/CHI!X$11*1000)</f>
        <v>160.75304289763588</v>
      </c>
      <c r="Y235" s="276">
        <f>IF(Y$72=0,0,Y$72/CHI!Y$11*1000)</f>
        <v>201.55263276113521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78.098374951351104</v>
      </c>
      <c r="C236" s="276">
        <f>IF(C$85=0,0,C$85/CHI!C$11*1000)</f>
        <v>78.602890226439555</v>
      </c>
      <c r="D236" s="276">
        <f>IF(D$85=0,0,D$85/CHI!D$11*1000)</f>
        <v>76.56997570782039</v>
      </c>
      <c r="E236" s="276">
        <f>IF(E$85=0,0,E$85/CHI!E$11*1000)</f>
        <v>76.660257045873408</v>
      </c>
      <c r="F236" s="276">
        <f>IF(F$85=0,0,F$85/CHI!F$11*1000)</f>
        <v>72.113993243122351</v>
      </c>
      <c r="G236" s="276">
        <f>IF(G$85=0,0,G$85/CHI!G$11*1000)</f>
        <v>72.053986261009314</v>
      </c>
      <c r="H236" s="276">
        <f>IF(H$85=0,0,H$85/CHI!H$11*1000)</f>
        <v>70.076506839870504</v>
      </c>
      <c r="I236" s="276">
        <f>IF(I$85=0,0,I$85/CHI!I$11*1000)</f>
        <v>68.286173422252077</v>
      </c>
      <c r="J236" s="276">
        <f>IF(J$85=0,0,J$85/CHI!J$11*1000)</f>
        <v>67.141428621608156</v>
      </c>
      <c r="K236" s="276">
        <f>IF(K$85=0,0,K$85/CHI!K$11*1000)</f>
        <v>74.38175348079659</v>
      </c>
      <c r="L236" s="276">
        <f>IF(L$85=0,0,L$85/CHI!L$11*1000)</f>
        <v>78.101812811282102</v>
      </c>
      <c r="M236" s="276">
        <f>IF(M$85=0,0,M$85/CHI!M$11*1000)</f>
        <v>70.950355623031584</v>
      </c>
      <c r="N236" s="276">
        <f>IF(N$85=0,0,N$85/CHI!N$11*1000)</f>
        <v>66.696313016763639</v>
      </c>
      <c r="O236" s="276">
        <f>IF(O$85=0,0,O$85/CHI!O$11*1000)</f>
        <v>80.106620198242581</v>
      </c>
      <c r="P236" s="276">
        <f>IF(P$85=0,0,P$85/CHI!P$11*1000)</f>
        <v>76.249022965300327</v>
      </c>
      <c r="Q236" s="276">
        <f>IF(Q$85=0,0,Q$85/CHI!Q$11*1000)</f>
        <v>81.844503861371805</v>
      </c>
      <c r="R236" s="276">
        <f>IF(R$85=0,0,R$85/CHI!R$11*1000)</f>
        <v>79.856197437128515</v>
      </c>
      <c r="S236" s="276">
        <f>IF(S$85=0,0,S$85/CHI!S$11*1000)</f>
        <v>66.006963229059224</v>
      </c>
      <c r="T236" s="276">
        <f>IF(T$85=0,0,T$85/CHI!T$11*1000)</f>
        <v>74.932641372030957</v>
      </c>
      <c r="U236" s="276">
        <f>IF(U$85=0,0,U$85/CHI!U$11*1000)</f>
        <v>85.380604407154351</v>
      </c>
      <c r="V236" s="276">
        <f>IF(V$85=0,0,V$85/CHI!V$11*1000)</f>
        <v>94.168390772416913</v>
      </c>
      <c r="W236" s="276">
        <f>IF(W$85=0,0,W$85/CHI!W$11*1000)</f>
        <v>82.730433635842687</v>
      </c>
      <c r="X236" s="276">
        <f>IF(X$85=0,0,X$85/CHI!X$11*1000)</f>
        <v>63.753815521747875</v>
      </c>
      <c r="Y236" s="276">
        <f>IF(Y$85=0,0,Y$85/CHI!Y$11*1000)</f>
        <v>80.997044494789023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20.2283836738712</v>
      </c>
      <c r="C237" s="276">
        <f>IF(C$93=0,0,C$93/CHI!C$11*1000)</f>
        <v>20.44452076034284</v>
      </c>
      <c r="D237" s="276">
        <f>IF(D$93=0,0,D$93/CHI!D$11*1000)</f>
        <v>20.326679603119807</v>
      </c>
      <c r="E237" s="276">
        <f>IF(E$93=0,0,E$93/CHI!E$11*1000)</f>
        <v>19.637694847955331</v>
      </c>
      <c r="F237" s="276">
        <f>IF(F$93=0,0,F$93/CHI!F$11*1000)</f>
        <v>18.660445986680628</v>
      </c>
      <c r="G237" s="276">
        <f>IF(G$93=0,0,G$93/CHI!G$11*1000)</f>
        <v>18.301950252478939</v>
      </c>
      <c r="H237" s="276">
        <f>IF(H$93=0,0,H$93/CHI!H$11*1000)</f>
        <v>18.987585396758252</v>
      </c>
      <c r="I237" s="276">
        <f>IF(I$93=0,0,I$93/CHI!I$11*1000)</f>
        <v>18.423789403233183</v>
      </c>
      <c r="J237" s="276">
        <f>IF(J$93=0,0,J$93/CHI!J$11*1000)</f>
        <v>18.522604761277865</v>
      </c>
      <c r="K237" s="276">
        <f>IF(K$93=0,0,K$93/CHI!K$11*1000)</f>
        <v>22.135412228136872</v>
      </c>
      <c r="L237" s="276">
        <f>IF(L$93=0,0,L$93/CHI!L$11*1000)</f>
        <v>22.408692058788624</v>
      </c>
      <c r="M237" s="276">
        <f>IF(M$93=0,0,M$93/CHI!M$11*1000)</f>
        <v>19.733591977735909</v>
      </c>
      <c r="N237" s="276">
        <f>IF(N$93=0,0,N$93/CHI!N$11*1000)</f>
        <v>19.225197945738053</v>
      </c>
      <c r="O237" s="276">
        <f>IF(O$93=0,0,O$93/CHI!O$11*1000)</f>
        <v>18.796086782219017</v>
      </c>
      <c r="P237" s="276">
        <f>IF(P$93=0,0,P$93/CHI!P$11*1000)</f>
        <v>17.80815783885707</v>
      </c>
      <c r="Q237" s="276">
        <f>IF(Q$93=0,0,Q$93/CHI!Q$11*1000)</f>
        <v>19.110721031941235</v>
      </c>
      <c r="R237" s="276">
        <f>IF(R$93=0,0,R$93/CHI!R$11*1000)</f>
        <v>19.016761124731605</v>
      </c>
      <c r="S237" s="276">
        <f>IF(S$93=0,0,S$93/CHI!S$11*1000)</f>
        <v>15.480894721795753</v>
      </c>
      <c r="T237" s="276">
        <f>IF(T$93=0,0,T$93/CHI!T$11*1000)</f>
        <v>17.133571909196714</v>
      </c>
      <c r="U237" s="276">
        <f>IF(U$93=0,0,U$93/CHI!U$11*1000)</f>
        <v>19.472001043192371</v>
      </c>
      <c r="V237" s="276">
        <f>IF(V$93=0,0,V$93/CHI!V$11*1000)</f>
        <v>21.606285250016739</v>
      </c>
      <c r="W237" s="276">
        <f>IF(W$93=0,0,W$93/CHI!W$11*1000)</f>
        <v>19.241549285068011</v>
      </c>
      <c r="X237" s="276">
        <f>IF(X$93=0,0,X$93/CHI!X$11*1000)</f>
        <v>14.696711284701305</v>
      </c>
      <c r="Y237" s="276">
        <f>IF(Y$93=0,0,Y$93/CHI!Y$11*1000)</f>
        <v>18.609967836566344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15.192971156878968</v>
      </c>
      <c r="C238" s="277">
        <f>IF(C$107=0,0,C$107/CHI!C$11*1000)</f>
        <v>15.254663915132776</v>
      </c>
      <c r="D238" s="277">
        <f>IF(D$107=0,0,D$107/CHI!D$11*1000)</f>
        <v>15.390639760641555</v>
      </c>
      <c r="E238" s="277">
        <f>IF(E$107=0,0,E$107/CHI!E$11*1000)</f>
        <v>14.549376556119677</v>
      </c>
      <c r="F238" s="277">
        <f>IF(F$107=0,0,F$107/CHI!F$11*1000)</f>
        <v>13.881333840966965</v>
      </c>
      <c r="G238" s="277">
        <f>IF(G$107=0,0,G$107/CHI!G$11*1000)</f>
        <v>13.477453780396941</v>
      </c>
      <c r="H238" s="277">
        <f>IF(H$107=0,0,H$107/CHI!H$11*1000)</f>
        <v>14.559628470022526</v>
      </c>
      <c r="I238" s="277">
        <f>IF(I$107=0,0,I$107/CHI!I$11*1000)</f>
        <v>12.271389756862858</v>
      </c>
      <c r="J238" s="277">
        <f>IF(J$107=0,0,J$107/CHI!J$11*1000)</f>
        <v>11.861500856400184</v>
      </c>
      <c r="K238" s="277">
        <f>IF(K$107=0,0,K$107/CHI!K$11*1000)</f>
        <v>13.59933112920946</v>
      </c>
      <c r="L238" s="277">
        <f>IF(L$107=0,0,L$107/CHI!L$11*1000)</f>
        <v>14.122080756946897</v>
      </c>
      <c r="M238" s="277">
        <f>IF(M$107=0,0,M$107/CHI!M$11*1000)</f>
        <v>12.545063664368397</v>
      </c>
      <c r="N238" s="277">
        <f>IF(N$107=0,0,N$107/CHI!N$11*1000)</f>
        <v>12.035655836485059</v>
      </c>
      <c r="O238" s="277">
        <f>IF(O$107=0,0,O$107/CHI!O$11*1000)</f>
        <v>12.328778021593463</v>
      </c>
      <c r="P238" s="277">
        <f>IF(P$107=0,0,P$107/CHI!P$11*1000)</f>
        <v>12.075215294230293</v>
      </c>
      <c r="Q238" s="277">
        <f>IF(Q$107=0,0,Q$107/CHI!Q$11*1000)</f>
        <v>12.960056301707654</v>
      </c>
      <c r="R238" s="277">
        <f>IF(R$107=0,0,R$107/CHI!R$11*1000)</f>
        <v>13.025314126103931</v>
      </c>
      <c r="S238" s="277">
        <f>IF(S$107=0,0,S$107/CHI!S$11*1000)</f>
        <v>10.559130468313771</v>
      </c>
      <c r="T238" s="277">
        <f>IF(T$107=0,0,T$107/CHI!T$11*1000)</f>
        <v>11.633187983191988</v>
      </c>
      <c r="U238" s="277">
        <f>IF(U$107=0,0,U$107/CHI!U$11*1000)</f>
        <v>13.28765443565055</v>
      </c>
      <c r="V238" s="277">
        <f>IF(V$107=0,0,V$107/CHI!V$11*1000)</f>
        <v>14.810134359367517</v>
      </c>
      <c r="W238" s="277">
        <f>IF(W$107=0,0,W$107/CHI!W$11*1000)</f>
        <v>13.396543050637936</v>
      </c>
      <c r="X238" s="277">
        <f>IF(X$107=0,0,X$107/CHI!X$11*1000)</f>
        <v>10.200558111362122</v>
      </c>
      <c r="Y238" s="277">
        <f>IF(Y$107=0,0,Y$107/CHI!Y$11*1000)</f>
        <v>13.003735659997721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415.33382132183181</v>
      </c>
      <c r="C240" s="320">
        <f t="shared" si="58"/>
        <v>471.62168529121016</v>
      </c>
      <c r="D240" s="320">
        <f t="shared" si="58"/>
        <v>416.59145429002638</v>
      </c>
      <c r="E240" s="320">
        <f t="shared" si="58"/>
        <v>352.43725229880175</v>
      </c>
      <c r="F240" s="320">
        <f t="shared" si="58"/>
        <v>392.31284450689731</v>
      </c>
      <c r="G240" s="320">
        <f t="shared" si="58"/>
        <v>382.75232582654377</v>
      </c>
      <c r="H240" s="320">
        <f t="shared" si="58"/>
        <v>452.68570083746539</v>
      </c>
      <c r="I240" s="320">
        <f t="shared" si="58"/>
        <v>338.6199126122799</v>
      </c>
      <c r="J240" s="320">
        <f t="shared" si="58"/>
        <v>316.46637734884672</v>
      </c>
      <c r="K240" s="320">
        <f t="shared" si="58"/>
        <v>316.04631975071362</v>
      </c>
      <c r="L240" s="320">
        <f t="shared" si="58"/>
        <v>307.39182237838816</v>
      </c>
      <c r="M240" s="320">
        <f t="shared" si="58"/>
        <v>410.59745549088427</v>
      </c>
      <c r="N240" s="320">
        <f t="shared" si="58"/>
        <v>378.80542954378836</v>
      </c>
      <c r="O240" s="320">
        <f t="shared" si="58"/>
        <v>281.35006035530159</v>
      </c>
      <c r="P240" s="320">
        <f t="shared" si="58"/>
        <v>192.18304575619274</v>
      </c>
      <c r="Q240" s="320">
        <f t="shared" si="58"/>
        <v>218.96003532118064</v>
      </c>
      <c r="R240" s="320">
        <f t="shared" si="58"/>
        <v>200.92741250542056</v>
      </c>
      <c r="S240" s="320">
        <f t="shared" si="58"/>
        <v>225.53922354540035</v>
      </c>
      <c r="T240" s="320">
        <f t="shared" si="58"/>
        <v>210.4320588436691</v>
      </c>
      <c r="U240" s="320">
        <f t="shared" si="58"/>
        <v>279.83760824649931</v>
      </c>
      <c r="V240" s="320">
        <f t="shared" si="58"/>
        <v>267.81708079040908</v>
      </c>
      <c r="W240" s="320">
        <f t="shared" si="58"/>
        <v>319.3030751361224</v>
      </c>
      <c r="X240" s="320">
        <f t="shared" si="58"/>
        <v>293.72320886226277</v>
      </c>
      <c r="Y240" s="320">
        <f t="shared" si="58"/>
        <v>234.67546811562735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3.3076497166500762</v>
      </c>
      <c r="C241" s="273">
        <f>IF(C$111=0,0,C$111/CHI!C$12*1000)</f>
        <v>3.7537052233424113</v>
      </c>
      <c r="D241" s="273">
        <f>IF(D$111=0,0,D$111/CHI!D$12*1000)</f>
        <v>3.4043944018880166</v>
      </c>
      <c r="E241" s="273">
        <f>IF(E$111=0,0,E$111/CHI!E$12*1000)</f>
        <v>2.7667814464674003</v>
      </c>
      <c r="F241" s="273">
        <f>IF(F$111=0,0,F$111/CHI!F$12*1000)</f>
        <v>3.1025084191347085</v>
      </c>
      <c r="G241" s="273">
        <f>IF(G$111=0,0,G$111/CHI!G$12*1000)</f>
        <v>2.9682828917967479</v>
      </c>
      <c r="H241" s="273">
        <f>IF(H$111=0,0,H$111/CHI!H$12*1000)</f>
        <v>3.760484814517548</v>
      </c>
      <c r="I241" s="273">
        <f>IF(I$111=0,0,I$111/CHI!I$12*1000)</f>
        <v>2.2307016946415912</v>
      </c>
      <c r="J241" s="273">
        <f>IF(J$111=0,0,J$111/CHI!J$12*1000)</f>
        <v>1.969040282771652</v>
      </c>
      <c r="K241" s="273">
        <f>IF(K$111=0,0,K$111/CHI!K$12*1000)</f>
        <v>1.8648795761372365</v>
      </c>
      <c r="L241" s="273">
        <f>IF(L$111=0,0,L$111/CHI!L$12*1000)</f>
        <v>1.8796657140137805</v>
      </c>
      <c r="M241" s="273">
        <f>IF(M$111=0,0,M$111/CHI!M$12*1000)</f>
        <v>2.5348000502426675</v>
      </c>
      <c r="N241" s="273">
        <f>IF(N$111=0,0,N$111/CHI!N$12*1000)</f>
        <v>1.9888963245238283</v>
      </c>
      <c r="O241" s="273">
        <f>IF(O$111=0,0,O$111/CHI!O$12*1000)</f>
        <v>1.8990581102510042</v>
      </c>
      <c r="P241" s="273">
        <f>IF(P$111=0,0,P$111/CHI!P$12*1000)</f>
        <v>1.50956979326864</v>
      </c>
      <c r="Q241" s="273">
        <f>IF(Q$111=0,0,Q$111/CHI!Q$12*1000)</f>
        <v>1.9170945096391574</v>
      </c>
      <c r="R241" s="273">
        <f>IF(R$111=0,0,R$111/CHI!R$12*1000)</f>
        <v>1.8646040647453497</v>
      </c>
      <c r="S241" s="273">
        <f>IF(S$111=0,0,S$111/CHI!S$12*1000)</f>
        <v>1.9290268849585375</v>
      </c>
      <c r="T241" s="273">
        <f>IF(T$111=0,0,T$111/CHI!T$12*1000)</f>
        <v>1.9974481202723617</v>
      </c>
      <c r="U241" s="273">
        <f>IF(U$111=0,0,U$111/CHI!U$12*1000)</f>
        <v>2.380299000903245</v>
      </c>
      <c r="V241" s="273">
        <f>IF(V$111=0,0,V$111/CHI!V$12*1000)</f>
        <v>2.3929443353874178</v>
      </c>
      <c r="W241" s="273">
        <f>IF(W$111=0,0,W$111/CHI!W$12*1000)</f>
        <v>2.5339095770788362</v>
      </c>
      <c r="X241" s="273">
        <f>IF(X$111=0,0,X$111/CHI!X$12*1000)</f>
        <v>2.7079146978977451</v>
      </c>
      <c r="Y241" s="273">
        <f>IF(Y$111=0,0,Y$111/CHI!Y$12*1000)</f>
        <v>2.1753693350716903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26.395454968272229</v>
      </c>
      <c r="C242" s="274">
        <f>IF(C$112=0,0,C$112/CHI!C$12*1000)</f>
        <v>29.955033233461595</v>
      </c>
      <c r="D242" s="274">
        <f>IF(D$112=0,0,D$112/CHI!D$12*1000)</f>
        <v>27.167489555176413</v>
      </c>
      <c r="E242" s="274">
        <f>IF(E$112=0,0,E$112/CHI!E$12*1000)</f>
        <v>22.07925909133002</v>
      </c>
      <c r="F242" s="274">
        <f>IF(F$112=0,0,F$112/CHI!F$12*1000)</f>
        <v>24.758401971565</v>
      </c>
      <c r="G242" s="274">
        <f>IF(G$112=0,0,G$112/CHI!G$12*1000)</f>
        <v>23.687265616162183</v>
      </c>
      <c r="H242" s="274">
        <f>IF(H$112=0,0,H$112/CHI!H$12*1000)</f>
        <v>30.009135211874177</v>
      </c>
      <c r="I242" s="274">
        <f>IF(I$112=0,0,I$112/CHI!I$12*1000)</f>
        <v>17.801276184768909</v>
      </c>
      <c r="J242" s="274">
        <f>IF(J$112=0,0,J$112/CHI!J$12*1000)</f>
        <v>15.713185665636672</v>
      </c>
      <c r="K242" s="274">
        <f>IF(K$112=0,0,K$112/CHI!K$12*1000)</f>
        <v>14.881970308220689</v>
      </c>
      <c r="L242" s="274">
        <f>IF(L$112=0,0,L$112/CHI!L$12*1000)</f>
        <v>14.999965522317991</v>
      </c>
      <c r="M242" s="274">
        <f>IF(M$112=0,0,M$112/CHI!M$12*1000)</f>
        <v>20.228018778093844</v>
      </c>
      <c r="N242" s="274">
        <f>IF(N$112=0,0,N$112/CHI!N$12*1000)</f>
        <v>15.8716393414535</v>
      </c>
      <c r="O242" s="274">
        <f>IF(O$112=0,0,O$112/CHI!O$12*1000)</f>
        <v>15.154719249422108</v>
      </c>
      <c r="P242" s="274">
        <f>IF(P$112=0,0,P$112/CHI!P$12*1000)</f>
        <v>12.046554173832362</v>
      </c>
      <c r="Q242" s="274">
        <f>IF(Q$112=0,0,Q$112/CHI!Q$12*1000)</f>
        <v>15.298651953493925</v>
      </c>
      <c r="R242" s="274">
        <f>IF(R$112=0,0,R$112/CHI!R$12*1000)</f>
        <v>14.879771693143292</v>
      </c>
      <c r="S242" s="274">
        <f>IF(S$112=0,0,S$112/CHI!S$12*1000)</f>
        <v>15.393873788448744</v>
      </c>
      <c r="T242" s="274">
        <f>IF(T$112=0,0,T$112/CHI!T$12*1000)</f>
        <v>15.939883732158471</v>
      </c>
      <c r="U242" s="274">
        <f>IF(U$112=0,0,U$112/CHI!U$12*1000)</f>
        <v>18.99508124245909</v>
      </c>
      <c r="V242" s="274">
        <f>IF(V$112=0,0,V$112/CHI!V$12*1000)</f>
        <v>19.095992579973323</v>
      </c>
      <c r="W242" s="274">
        <f>IF(W$112=0,0,W$112/CHI!W$12*1000)</f>
        <v>20.220912691806035</v>
      </c>
      <c r="X242" s="274">
        <f>IF(X$112=0,0,X$112/CHI!X$12*1000)</f>
        <v>21.609495136828617</v>
      </c>
      <c r="Y242" s="274">
        <f>IF(Y$112=0,0,Y$112/CHI!Y$12*1000)</f>
        <v>17.359717092836192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32.363243453435487</v>
      </c>
      <c r="C243" s="274">
        <f>IF(C$113=0,0,C$113/CHI!C$12*1000)</f>
        <v>36.727612172457469</v>
      </c>
      <c r="D243" s="274">
        <f>IF(D$113=0,0,D$113/CHI!D$12*1000)</f>
        <v>33.309828512131595</v>
      </c>
      <c r="E243" s="274">
        <f>IF(E$113=0,0,E$113/CHI!E$12*1000)</f>
        <v>27.071192298185423</v>
      </c>
      <c r="F243" s="274">
        <f>IF(F$113=0,0,F$113/CHI!F$12*1000)</f>
        <v>30.356066659464865</v>
      </c>
      <c r="G243" s="274">
        <f>IF(G$113=0,0,G$113/CHI!G$12*1000)</f>
        <v>29.042755459358808</v>
      </c>
      <c r="H243" s="274">
        <f>IF(H$113=0,0,H$113/CHI!H$12*1000)</f>
        <v>36.793946149302471</v>
      </c>
      <c r="I243" s="274">
        <f>IF(I$113=0,0,I$113/CHI!I$12*1000)</f>
        <v>21.825993741801735</v>
      </c>
      <c r="J243" s="274">
        <f>IF(J$113=0,0,J$113/CHI!J$12*1000)</f>
        <v>19.265803667233357</v>
      </c>
      <c r="K243" s="274">
        <f>IF(K$113=0,0,K$113/CHI!K$12*1000)</f>
        <v>18.24665756777711</v>
      </c>
      <c r="L243" s="274">
        <f>IF(L$113=0,0,L$113/CHI!L$12*1000)</f>
        <v>18.391330498960194</v>
      </c>
      <c r="M243" s="274">
        <f>IF(M$113=0,0,M$113/CHI!M$12*1000)</f>
        <v>24.801402252130469</v>
      </c>
      <c r="N243" s="274">
        <f>IF(N$113=0,0,N$113/CHI!N$12*1000)</f>
        <v>19.460082375166813</v>
      </c>
      <c r="O243" s="274">
        <f>IF(O$113=0,0,O$113/CHI!O$12*1000)</f>
        <v>18.581072731159534</v>
      </c>
      <c r="P243" s="274">
        <f>IF(P$113=0,0,P$113/CHI!P$12*1000)</f>
        <v>14.770177895071733</v>
      </c>
      <c r="Q243" s="274">
        <f>IF(Q$113=0,0,Q$113/CHI!Q$12*1000)</f>
        <v>18.757547398801613</v>
      </c>
      <c r="R243" s="274">
        <f>IF(R$113=0,0,R$113/CHI!R$12*1000)</f>
        <v>18.2439618644791</v>
      </c>
      <c r="S243" s="274">
        <f>IF(S$113=0,0,S$113/CHI!S$12*1000)</f>
        <v>18.874298082979241</v>
      </c>
      <c r="T243" s="274">
        <f>IF(T$113=0,0,T$113/CHI!T$12*1000)</f>
        <v>19.543756243769234</v>
      </c>
      <c r="U243" s="274">
        <f>IF(U$113=0,0,U$113/CHI!U$12*1000)</f>
        <v>23.289707997320729</v>
      </c>
      <c r="V243" s="274">
        <f>IF(V$113=0,0,V$113/CHI!V$12*1000)</f>
        <v>23.413434532328747</v>
      </c>
      <c r="W243" s="274">
        <f>IF(W$113=0,0,W$113/CHI!W$12*1000)</f>
        <v>24.792689540005973</v>
      </c>
      <c r="X243" s="274">
        <f>IF(X$113=0,0,X$113/CHI!X$12*1000)</f>
        <v>26.495218698054209</v>
      </c>
      <c r="Y243" s="274">
        <f>IF(Y$113=0,0,Y$113/CHI!Y$12*1000)</f>
        <v>21.284601884435624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59.927978190188291</v>
      </c>
      <c r="C244" s="274">
        <f>IF(C$114=0,0,C$114/CHI!C$12*1000)</f>
        <v>68.009609247464951</v>
      </c>
      <c r="D244" s="274">
        <f>IF(D$114=0,0,D$114/CHI!D$12*1000)</f>
        <v>61.68079783060282</v>
      </c>
      <c r="E244" s="274">
        <f>IF(E$114=0,0,E$114/CHI!E$12*1000)</f>
        <v>50.128530039402904</v>
      </c>
      <c r="F244" s="274">
        <f>IF(F$114=0,0,F$114/CHI!F$12*1000)</f>
        <v>56.211229363514256</v>
      </c>
      <c r="G244" s="274">
        <f>IF(G$114=0,0,G$114/CHI!G$12*1000)</f>
        <v>53.779332045492758</v>
      </c>
      <c r="H244" s="274">
        <f>IF(H$114=0,0,H$114/CHI!H$12*1000)</f>
        <v>68.132441840661471</v>
      </c>
      <c r="I244" s="274">
        <f>IF(I$114=0,0,I$114/CHI!I$12*1000)</f>
        <v>40.415840236156342</v>
      </c>
      <c r="J244" s="274">
        <f>IF(J$114=0,0,J$114/CHI!J$12*1000)</f>
        <v>35.675060308698711</v>
      </c>
      <c r="K244" s="274">
        <f>IF(K$114=0,0,K$114/CHI!K$12*1000)</f>
        <v>33.787877236065555</v>
      </c>
      <c r="L244" s="274">
        <f>IF(L$114=0,0,L$114/CHI!L$12*1000)</f>
        <v>34.05577239549622</v>
      </c>
      <c r="M244" s="274">
        <f>IF(M$114=0,0,M$114/CHI!M$12*1000)</f>
        <v>45.925492461540813</v>
      </c>
      <c r="N244" s="274">
        <f>IF(N$114=0,0,N$114/CHI!N$12*1000)</f>
        <v>36.03481195684877</v>
      </c>
      <c r="O244" s="274">
        <f>IF(O$114=0,0,O$114/CHI!O$12*1000)</f>
        <v>34.407123716922342</v>
      </c>
      <c r="P244" s="274">
        <f>IF(P$114=0,0,P$114/CHI!P$12*1000)</f>
        <v>27.350376671442621</v>
      </c>
      <c r="Q244" s="274">
        <f>IF(Q$114=0,0,Q$114/CHI!Q$12*1000)</f>
        <v>34.73390709538041</v>
      </c>
      <c r="R244" s="274">
        <f>IF(R$114=0,0,R$114/CHI!R$12*1000)</f>
        <v>33.782885522281283</v>
      </c>
      <c r="S244" s="274">
        <f>IF(S$114=0,0,S$114/CHI!S$12*1000)</f>
        <v>34.950097801517565</v>
      </c>
      <c r="T244" s="274">
        <f>IF(T$114=0,0,T$114/CHI!T$12*1000)</f>
        <v>36.189753342124618</v>
      </c>
      <c r="U244" s="274">
        <f>IF(U$114=0,0,U$114/CHI!U$12*1000)</f>
        <v>43.126243354670038</v>
      </c>
      <c r="V244" s="274">
        <f>IF(V$114=0,0,V$114/CHI!V$12*1000)</f>
        <v>43.355351450778429</v>
      </c>
      <c r="W244" s="274">
        <f>IF(W$114=0,0,W$114/CHI!W$12*1000)</f>
        <v>45.909358873974888</v>
      </c>
      <c r="X244" s="274">
        <f>IF(X$114=0,0,X$114/CHI!X$12*1000)</f>
        <v>49.061982633656918</v>
      </c>
      <c r="Y244" s="274">
        <f>IF(Y$114=0,0,Y$114/CHI!Y$12*1000)</f>
        <v>39.413328869603596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20.262592119072938</v>
      </c>
      <c r="C245" s="275">
        <f>IF(C$115=0,0,C$115/CHI!C$12*1000)</f>
        <v>23.184083038726691</v>
      </c>
      <c r="D245" s="275">
        <f>IF(D$115=0,0,D$115/CHI!D$12*1000)</f>
        <v>20.982625810399306</v>
      </c>
      <c r="E245" s="275">
        <f>IF(E$115=0,0,E$115/CHI!E$12*1000)</f>
        <v>17.08029808939521</v>
      </c>
      <c r="F245" s="275">
        <f>IF(F$115=0,0,F$115/CHI!F$12*1000)</f>
        <v>19.147360402438562</v>
      </c>
      <c r="G245" s="275">
        <f>IF(G$115=0,0,G$115/CHI!G$12*1000)</f>
        <v>18.315299193522698</v>
      </c>
      <c r="H245" s="275">
        <f>IF(H$115=0,0,H$115/CHI!H$12*1000)</f>
        <v>23.009622037226478</v>
      </c>
      <c r="I245" s="275">
        <f>IF(I$115=0,0,I$115/CHI!I$12*1000)</f>
        <v>13.675601264235024</v>
      </c>
      <c r="J245" s="275">
        <f>IF(J$115=0,0,J$115/CHI!J$12*1000)</f>
        <v>12.094393644283427</v>
      </c>
      <c r="K245" s="275">
        <f>IF(K$115=0,0,K$115/CHI!K$12*1000)</f>
        <v>11.475436863933329</v>
      </c>
      <c r="L245" s="275">
        <f>IF(L$115=0,0,L$115/CHI!L$12*1000)</f>
        <v>11.575874193962958</v>
      </c>
      <c r="M245" s="275">
        <f>IF(M$115=0,0,M$115/CHI!M$12*1000)</f>
        <v>15.624623008775702</v>
      </c>
      <c r="N245" s="275">
        <f>IF(N$115=0,0,N$115/CHI!N$12*1000)</f>
        <v>15.036842838205557</v>
      </c>
      <c r="O245" s="275">
        <f>IF(O$115=0,0,O$115/CHI!O$12*1000)</f>
        <v>10.922728858563966</v>
      </c>
      <c r="P245" s="275">
        <f>IF(P$115=0,0,P$115/CHI!P$12*1000)</f>
        <v>7.3088296956941798</v>
      </c>
      <c r="Q245" s="275">
        <f>IF(Q$115=0,0,Q$115/CHI!Q$12*1000)</f>
        <v>7.6237610848307096</v>
      </c>
      <c r="R245" s="275">
        <f>IF(R$115=0,0,R$115/CHI!R$12*1000)</f>
        <v>6.7535616077192033</v>
      </c>
      <c r="S245" s="275">
        <f>IF(S$115=0,0,S$115/CHI!S$12*1000)</f>
        <v>7.9819323045480006</v>
      </c>
      <c r="T245" s="275">
        <f>IF(T$115=0,0,T$115/CHI!T$12*1000)</f>
        <v>6.6968007896455628</v>
      </c>
      <c r="U245" s="275">
        <f>IF(U$115=0,0,U$115/CHI!U$12*1000)</f>
        <v>9.9929161499591324</v>
      </c>
      <c r="V245" s="275">
        <f>IF(V$115=0,0,V$115/CHI!V$12*1000)</f>
        <v>9.2413726578356972</v>
      </c>
      <c r="W245" s="275">
        <f>IF(W$115=0,0,W$115/CHI!W$12*1000)</f>
        <v>12.599034648832998</v>
      </c>
      <c r="X245" s="275">
        <f>IF(X$115=0,0,X$115/CHI!X$12*1000)</f>
        <v>10.126778002609512</v>
      </c>
      <c r="Y245" s="275">
        <f>IF(Y$115=0,0,Y$115/CHI!Y$12*1000)</f>
        <v>8.108064319803967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107.3711949073676</v>
      </c>
      <c r="C246" s="276">
        <f>IF(C$121=0,0,C$121/CHI!C$12*1000)</f>
        <v>121.41256120154621</v>
      </c>
      <c r="D246" s="276">
        <f>IF(D$121=0,0,D$121/CHI!D$12*1000)</f>
        <v>101.96103251731218</v>
      </c>
      <c r="E246" s="276">
        <f>IF(E$121=0,0,E$121/CHI!E$12*1000)</f>
        <v>92.874821586387739</v>
      </c>
      <c r="F246" s="276">
        <f>IF(F$121=0,0,F$121/CHI!F$12*1000)</f>
        <v>102.25146096480363</v>
      </c>
      <c r="G246" s="276">
        <f>IF(G$121=0,0,G$121/CHI!G$12*1000)</f>
        <v>103.17575085826304</v>
      </c>
      <c r="H246" s="276">
        <f>IF(H$121=0,0,H$121/CHI!H$12*1000)</f>
        <v>108.13968340396588</v>
      </c>
      <c r="I246" s="276">
        <f>IF(I$121=0,0,I$121/CHI!I$12*1000)</f>
        <v>122.19625082670261</v>
      </c>
      <c r="J246" s="276">
        <f>IF(J$121=0,0,J$121/CHI!J$12*1000)</f>
        <v>123.03814613379421</v>
      </c>
      <c r="K246" s="276">
        <f>IF(K$121=0,0,K$121/CHI!K$12*1000)</f>
        <v>132.17087200430328</v>
      </c>
      <c r="L246" s="276">
        <f>IF(L$121=0,0,L$121/CHI!L$12*1000)</f>
        <v>122.82532009613816</v>
      </c>
      <c r="M246" s="276">
        <f>IF(M$121=0,0,M$121/CHI!M$12*1000)</f>
        <v>161.16984410196844</v>
      </c>
      <c r="N246" s="276">
        <f>IF(N$121=0,0,N$121/CHI!N$12*1000)</f>
        <v>163.00342546631541</v>
      </c>
      <c r="O246" s="276">
        <f>IF(O$121=0,0,O$121/CHI!O$12*1000)</f>
        <v>97.45753237807844</v>
      </c>
      <c r="P246" s="276">
        <f>IF(P$121=0,0,P$121/CHI!P$12*1000)</f>
        <v>57.775908296520015</v>
      </c>
      <c r="Q246" s="276">
        <f>IF(Q$121=0,0,Q$121/CHI!Q$12*1000)</f>
        <v>60.314681593112226</v>
      </c>
      <c r="R246" s="276">
        <f>IF(R$121=0,0,R$121/CHI!R$12*1000)</f>
        <v>52.14175285871864</v>
      </c>
      <c r="S246" s="276">
        <f>IF(S$121=0,0,S$121/CHI!S$12*1000)</f>
        <v>63.652219738610334</v>
      </c>
      <c r="T246" s="276">
        <f>IF(T$121=0,0,T$121/CHI!T$12*1000)</f>
        <v>53.609906684233167</v>
      </c>
      <c r="U246" s="276">
        <f>IF(U$121=0,0,U$121/CHI!U$12*1000)</f>
        <v>78.395700443850473</v>
      </c>
      <c r="V246" s="276">
        <f>IF(V$121=0,0,V$121/CHI!V$12*1000)</f>
        <v>71.601048946668115</v>
      </c>
      <c r="W246" s="276">
        <f>IF(W$121=0,0,W$121/CHI!W$12*1000)</f>
        <v>92.646496663601965</v>
      </c>
      <c r="X246" s="276">
        <f>IF(X$121=0,0,X$121/CHI!X$12*1000)</f>
        <v>74.998328041505218</v>
      </c>
      <c r="Y246" s="276">
        <f>IF(Y$121=0,0,Y$121/CHI!Y$12*1000)</f>
        <v>59.256729056082364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55.444506051591326</v>
      </c>
      <c r="C247" s="276">
        <f>IF(C$134=0,0,C$134/CHI!C$12*1000)</f>
        <v>63.071877608445497</v>
      </c>
      <c r="D247" s="276">
        <f>IF(D$134=0,0,D$134/CHI!D$12*1000)</f>
        <v>55.230811929158428</v>
      </c>
      <c r="E247" s="276">
        <f>IF(E$134=0,0,E$134/CHI!E$12*1000)</f>
        <v>47.537951742644118</v>
      </c>
      <c r="F247" s="276">
        <f>IF(F$134=0,0,F$134/CHI!F$12*1000)</f>
        <v>52.558267178316264</v>
      </c>
      <c r="G247" s="276">
        <f>IF(G$134=0,0,G$134/CHI!G$12*1000)</f>
        <v>51.748191177091691</v>
      </c>
      <c r="H247" s="276">
        <f>IF(H$134=0,0,H$134/CHI!H$12*1000)</f>
        <v>59.020884706877474</v>
      </c>
      <c r="I247" s="276">
        <f>IF(I$134=0,0,I$134/CHI!I$12*1000)</f>
        <v>40.47811197412495</v>
      </c>
      <c r="J247" s="276">
        <f>IF(J$134=0,0,J$134/CHI!J$12*1000)</f>
        <v>36.345048945813282</v>
      </c>
      <c r="K247" s="276">
        <f>IF(K$134=0,0,K$134/CHI!K$12*1000)</f>
        <v>33.261312307238214</v>
      </c>
      <c r="L247" s="276">
        <f>IF(L$134=0,0,L$134/CHI!L$12*1000)</f>
        <v>33.89867842687223</v>
      </c>
      <c r="M247" s="276">
        <f>IF(M$134=0,0,M$134/CHI!M$12*1000)</f>
        <v>46.748226301641388</v>
      </c>
      <c r="N247" s="276">
        <f>IF(N$134=0,0,N$134/CHI!N$12*1000)</f>
        <v>44.095304092978012</v>
      </c>
      <c r="O247" s="276">
        <f>IF(O$134=0,0,O$134/CHI!O$12*1000)</f>
        <v>37.107380193901506</v>
      </c>
      <c r="P247" s="276">
        <f>IF(P$134=0,0,P$134/CHI!P$12*1000)</f>
        <v>24.166336526678904</v>
      </c>
      <c r="Q247" s="276">
        <f>IF(Q$134=0,0,Q$134/CHI!Q$12*1000)</f>
        <v>25.21818755284157</v>
      </c>
      <c r="R247" s="276">
        <f>IF(R$134=0,0,R$134/CHI!R$12*1000)</f>
        <v>21.777023984091546</v>
      </c>
      <c r="S247" s="276">
        <f>IF(S$134=0,0,S$134/CHI!S$12*1000)</f>
        <v>26.339517457331084</v>
      </c>
      <c r="T247" s="276">
        <f>IF(T$134=0,0,T$134/CHI!T$12*1000)</f>
        <v>22.683528779226773</v>
      </c>
      <c r="U247" s="276">
        <f>IF(U$134=0,0,U$134/CHI!U$12*1000)</f>
        <v>33.764698085842284</v>
      </c>
      <c r="V247" s="276">
        <f>IF(V$134=0,0,V$134/CHI!V$12*1000)</f>
        <v>30.938169492846857</v>
      </c>
      <c r="W247" s="276">
        <f>IF(W$134=0,0,W$134/CHI!W$12*1000)</f>
        <v>41.087265764067446</v>
      </c>
      <c r="X247" s="276">
        <f>IF(X$134=0,0,X$134/CHI!X$12*1000)</f>
        <v>33.382043668376859</v>
      </c>
      <c r="Y247" s="276">
        <f>IF(Y$134=0,0,Y$134/CHI!Y$12*1000)</f>
        <v>26.725739819488336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54.250491978307899</v>
      </c>
      <c r="C248" s="276">
        <f>IF(C$142=0,0,C$142/CHI!C$12*1000)</f>
        <v>61.94312862908621</v>
      </c>
      <c r="D248" s="276">
        <f>IF(D$142=0,0,D$142/CHI!D$12*1000)</f>
        <v>55.205519433495446</v>
      </c>
      <c r="E248" s="276">
        <f>IF(E$142=0,0,E$142/CHI!E$12*1000)</f>
        <v>46.046602869630732</v>
      </c>
      <c r="F248" s="276">
        <f>IF(F$142=0,0,F$142/CHI!F$12*1000)</f>
        <v>51.390638439345402</v>
      </c>
      <c r="G248" s="276">
        <f>IF(G$142=0,0,G$142/CHI!G$12*1000)</f>
        <v>49.77147074393519</v>
      </c>
      <c r="H248" s="276">
        <f>IF(H$142=0,0,H$142/CHI!H$12*1000)</f>
        <v>60.140624251309056</v>
      </c>
      <c r="I248" s="276">
        <f>IF(I$142=0,0,I$142/CHI!I$12*1000)</f>
        <v>42.222129077892802</v>
      </c>
      <c r="J248" s="276">
        <f>IF(J$142=0,0,J$142/CHI!J$12*1000)</f>
        <v>39.02258392721005</v>
      </c>
      <c r="K248" s="276">
        <f>IF(K$142=0,0,K$142/CHI!K$12*1000)</f>
        <v>38.778024072714778</v>
      </c>
      <c r="L248" s="276">
        <f>IF(L$142=0,0,L$142/CHI!L$12*1000)</f>
        <v>37.935541863526439</v>
      </c>
      <c r="M248" s="276">
        <f>IF(M$142=0,0,M$142/CHI!M$12*1000)</f>
        <v>50.641534100358662</v>
      </c>
      <c r="N248" s="276">
        <f>IF(N$142=0,0,N$142/CHI!N$12*1000)</f>
        <v>49.63507634920839</v>
      </c>
      <c r="O248" s="276">
        <f>IF(O$142=0,0,O$142/CHI!O$12*1000)</f>
        <v>33.662386652939951</v>
      </c>
      <c r="P248" s="276">
        <f>IF(P$142=0,0,P$142/CHI!P$12*1000)</f>
        <v>21.69270807003144</v>
      </c>
      <c r="Q248" s="276">
        <f>IF(Q$142=0,0,Q$142/CHI!Q$12*1000)</f>
        <v>22.632722900291743</v>
      </c>
      <c r="R248" s="276">
        <f>IF(R$142=0,0,R$142/CHI!R$12*1000)</f>
        <v>19.909226520004488</v>
      </c>
      <c r="S248" s="276">
        <f>IF(S$142=0,0,S$142/CHI!S$12*1000)</f>
        <v>23.752717127609227</v>
      </c>
      <c r="T248" s="276">
        <f>IF(T$142=0,0,T$142/CHI!T$12*1000)</f>
        <v>19.946816907912101</v>
      </c>
      <c r="U248" s="276">
        <f>IF(U$142=0,0,U$142/CHI!U$12*1000)</f>
        <v>29.585720176308079</v>
      </c>
      <c r="V248" s="276">
        <f>IF(V$142=0,0,V$142/CHI!V$12*1000)</f>
        <v>27.25739284439296</v>
      </c>
      <c r="W248" s="276">
        <f>IF(W$142=0,0,W$142/CHI!W$12*1000)</f>
        <v>36.604971935787425</v>
      </c>
      <c r="X248" s="276">
        <f>IF(X$142=0,0,X$142/CHI!X$12*1000)</f>
        <v>29.486464030693778</v>
      </c>
      <c r="Y248" s="276">
        <f>IF(Y$142=0,0,Y$142/CHI!Y$12*1000)</f>
        <v>23.514891066742333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56.010709936945993</v>
      </c>
      <c r="C249" s="277">
        <f>IF(C$156=0,0,C$156/CHI!C$12*1000)</f>
        <v>63.564074936679106</v>
      </c>
      <c r="D249" s="277">
        <f>IF(D$156=0,0,D$156/CHI!D$12*1000)</f>
        <v>57.648954299862197</v>
      </c>
      <c r="E249" s="277">
        <f>IF(E$156=0,0,E$156/CHI!E$12*1000)</f>
        <v>46.851815135358208</v>
      </c>
      <c r="F249" s="277">
        <f>IF(F$156=0,0,F$156/CHI!F$12*1000)</f>
        <v>52.536911108314584</v>
      </c>
      <c r="G249" s="277">
        <f>IF(G$156=0,0,G$156/CHI!G$12*1000)</f>
        <v>50.263977840920646</v>
      </c>
      <c r="H249" s="277">
        <f>IF(H$156=0,0,H$156/CHI!H$12*1000)</f>
        <v>63.678878421730758</v>
      </c>
      <c r="I249" s="277">
        <f>IF(I$156=0,0,I$156/CHI!I$12*1000)</f>
        <v>37.774007611955959</v>
      </c>
      <c r="J249" s="277">
        <f>IF(J$156=0,0,J$156/CHI!J$12*1000)</f>
        <v>33.343114773405318</v>
      </c>
      <c r="K249" s="277">
        <f>IF(K$156=0,0,K$156/CHI!K$12*1000)</f>
        <v>31.57928981432341</v>
      </c>
      <c r="L249" s="277">
        <f>IF(L$156=0,0,L$156/CHI!L$12*1000)</f>
        <v>31.829673667100192</v>
      </c>
      <c r="M249" s="277">
        <f>IF(M$156=0,0,M$156/CHI!M$12*1000)</f>
        <v>42.923514436132216</v>
      </c>
      <c r="N249" s="277">
        <f>IF(N$156=0,0,N$156/CHI!N$12*1000)</f>
        <v>33.679350799088056</v>
      </c>
      <c r="O249" s="277">
        <f>IF(O$156=0,0,O$156/CHI!O$12*1000)</f>
        <v>32.158058464062748</v>
      </c>
      <c r="P249" s="277">
        <f>IF(P$156=0,0,P$156/CHI!P$12*1000)</f>
        <v>25.562584633652811</v>
      </c>
      <c r="Q249" s="277">
        <f>IF(Q$156=0,0,Q$156/CHI!Q$12*1000)</f>
        <v>32.463481232789299</v>
      </c>
      <c r="R249" s="277">
        <f>IF(R$156=0,0,R$156/CHI!R$12*1000)</f>
        <v>31.57462439023767</v>
      </c>
      <c r="S249" s="277">
        <f>IF(S$156=0,0,S$156/CHI!S$12*1000)</f>
        <v>32.665540359397596</v>
      </c>
      <c r="T249" s="277">
        <f>IF(T$156=0,0,T$156/CHI!T$12*1000)</f>
        <v>33.824164244326809</v>
      </c>
      <c r="U249" s="277">
        <f>IF(U$156=0,0,U$156/CHI!U$12*1000)</f>
        <v>40.307241795186279</v>
      </c>
      <c r="V249" s="277">
        <f>IF(V$156=0,0,V$156/CHI!V$12*1000)</f>
        <v>40.521373950197528</v>
      </c>
      <c r="W249" s="277">
        <f>IF(W$156=0,0,W$156/CHI!W$12*1000)</f>
        <v>42.908435440966869</v>
      </c>
      <c r="X249" s="277">
        <f>IF(X$156=0,0,X$156/CHI!X$12*1000)</f>
        <v>45.854983952639927</v>
      </c>
      <c r="Y249" s="277">
        <f>IF(Y$156=0,0,Y$156/CHI!Y$12*1000)</f>
        <v>36.837026671563258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FI: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767.36115634439989</v>
      </c>
      <c r="C5" s="223">
        <f t="shared" si="0"/>
        <v>664.81059991275674</v>
      </c>
      <c r="D5" s="223">
        <f t="shared" si="0"/>
        <v>707.62592425614366</v>
      </c>
      <c r="E5" s="223">
        <f t="shared" si="0"/>
        <v>723.36996415699173</v>
      </c>
      <c r="F5" s="223">
        <f t="shared" si="0"/>
        <v>739.55883478091278</v>
      </c>
      <c r="G5" s="223">
        <f t="shared" si="0"/>
        <v>819.63144619340483</v>
      </c>
      <c r="H5" s="223">
        <f t="shared" si="0"/>
        <v>839.6625653550966</v>
      </c>
      <c r="I5" s="223">
        <f t="shared" si="0"/>
        <v>992.40740136130876</v>
      </c>
      <c r="J5" s="223">
        <f t="shared" si="0"/>
        <v>1054.2455279518949</v>
      </c>
      <c r="K5" s="223">
        <f t="shared" si="0"/>
        <v>985.92999882610297</v>
      </c>
      <c r="L5" s="223">
        <f t="shared" si="0"/>
        <v>1119.0601384894867</v>
      </c>
      <c r="M5" s="223">
        <f t="shared" si="0"/>
        <v>1126.1887308677362</v>
      </c>
      <c r="N5" s="223">
        <f t="shared" si="0"/>
        <v>1074.072343340702</v>
      </c>
      <c r="O5" s="223">
        <f t="shared" si="0"/>
        <v>1485.3690711499792</v>
      </c>
      <c r="P5" s="223">
        <f t="shared" si="0"/>
        <v>1469.9033812731257</v>
      </c>
      <c r="Q5" s="223">
        <f t="shared" si="0"/>
        <v>1387.2213896152552</v>
      </c>
      <c r="R5" s="223">
        <f t="shared" si="0"/>
        <v>1438.16395543561</v>
      </c>
      <c r="S5" s="223">
        <f t="shared" si="0"/>
        <v>1367.0755430347506</v>
      </c>
      <c r="T5" s="223">
        <f t="shared" si="0"/>
        <v>1415.5019677655009</v>
      </c>
      <c r="U5" s="223">
        <f t="shared" si="0"/>
        <v>1487.7319426869026</v>
      </c>
      <c r="V5" s="223">
        <f t="shared" si="0"/>
        <v>1575.277719294261</v>
      </c>
      <c r="W5" s="223">
        <f t="shared" si="0"/>
        <v>1366.802990618218</v>
      </c>
      <c r="X5" s="223">
        <f t="shared" si="0"/>
        <v>1438.7316466283723</v>
      </c>
      <c r="Y5" s="223">
        <f t="shared" si="0"/>
        <v>1103.3253814804843</v>
      </c>
      <c r="DA5" s="89"/>
    </row>
    <row r="6" spans="1:105" ht="12" customHeight="1" x14ac:dyDescent="0.25">
      <c r="A6" s="55" t="s">
        <v>91</v>
      </c>
      <c r="B6" s="259">
        <v>1.714883979079282</v>
      </c>
      <c r="C6" s="259">
        <v>1.8422783539347629</v>
      </c>
      <c r="D6" s="259">
        <v>1.8245433328975631</v>
      </c>
      <c r="E6" s="259">
        <v>1.8898130149150301</v>
      </c>
      <c r="F6" s="259">
        <v>1.881063365924696</v>
      </c>
      <c r="G6" s="259">
        <v>1.856425831336616</v>
      </c>
      <c r="H6" s="259">
        <v>1.8369131918311961</v>
      </c>
      <c r="I6" s="259">
        <v>1.907635868148597</v>
      </c>
      <c r="J6" s="259">
        <v>2.0545466809293949</v>
      </c>
      <c r="K6" s="259">
        <v>1.6636728320659919</v>
      </c>
      <c r="L6" s="259">
        <v>2.0908617861439982</v>
      </c>
      <c r="M6" s="259">
        <v>2.1388608263925768</v>
      </c>
      <c r="N6" s="259">
        <v>1.96626747877318</v>
      </c>
      <c r="O6" s="259">
        <v>2.3609473762362971</v>
      </c>
      <c r="P6" s="259">
        <v>2.231183983023338</v>
      </c>
      <c r="Q6" s="259">
        <v>2.4046843878054598</v>
      </c>
      <c r="R6" s="259">
        <v>2.407298356280545</v>
      </c>
      <c r="S6" s="259">
        <v>2.2242904443606148</v>
      </c>
      <c r="T6" s="259">
        <v>2.1851272332529619</v>
      </c>
      <c r="U6" s="259">
        <v>2.705678450602909</v>
      </c>
      <c r="V6" s="259">
        <v>3.0044986235892321</v>
      </c>
      <c r="W6" s="259">
        <v>2.6343387818457922</v>
      </c>
      <c r="X6" s="259">
        <v>2.44695479686734</v>
      </c>
      <c r="Y6" s="259">
        <v>2.3704755174080119</v>
      </c>
      <c r="DA6" s="67" t="s">
        <v>1134</v>
      </c>
    </row>
    <row r="7" spans="1:105" ht="12" customHeight="1" x14ac:dyDescent="0.25">
      <c r="A7" s="173" t="s">
        <v>92</v>
      </c>
      <c r="B7" s="224">
        <v>3.5552500228466619</v>
      </c>
      <c r="C7" s="224">
        <v>3.8193605164082469</v>
      </c>
      <c r="D7" s="224">
        <v>3.782592761436538</v>
      </c>
      <c r="E7" s="224">
        <v>3.9179080604974019</v>
      </c>
      <c r="F7" s="224">
        <v>3.8997685302712899</v>
      </c>
      <c r="G7" s="224">
        <v>3.8486906751652041</v>
      </c>
      <c r="H7" s="224">
        <v>3.808237610763328</v>
      </c>
      <c r="I7" s="224">
        <v>3.954857906748722</v>
      </c>
      <c r="J7" s="224">
        <v>4.2594293394912324</v>
      </c>
      <c r="K7" s="224">
        <v>3.449080489624504</v>
      </c>
      <c r="L7" s="224">
        <v>4.3347168109580858</v>
      </c>
      <c r="M7" s="224">
        <v>4.4342270932991683</v>
      </c>
      <c r="N7" s="224">
        <v>4.0764113398413189</v>
      </c>
      <c r="O7" s="224">
        <v>4.8946507843699463</v>
      </c>
      <c r="P7" s="224">
        <v>4.6256289074889629</v>
      </c>
      <c r="Q7" s="224">
        <v>4.9853251467626682</v>
      </c>
      <c r="R7" s="224">
        <v>4.9907443538892942</v>
      </c>
      <c r="S7" s="224">
        <v>4.6113374138444216</v>
      </c>
      <c r="T7" s="224">
        <v>4.5301453280334663</v>
      </c>
      <c r="U7" s="224">
        <v>5.6093377106982656</v>
      </c>
      <c r="V7" s="224">
        <v>6.2506083525065286</v>
      </c>
      <c r="W7" s="224">
        <v>5.4614382830560588</v>
      </c>
      <c r="X7" s="224">
        <v>5.1680830745581003</v>
      </c>
      <c r="Y7" s="224">
        <v>4.9999789508615411</v>
      </c>
      <c r="DA7" s="177" t="s">
        <v>1135</v>
      </c>
    </row>
    <row r="8" spans="1:105" ht="12" customHeight="1" x14ac:dyDescent="0.25">
      <c r="A8" s="173" t="s">
        <v>93</v>
      </c>
      <c r="B8" s="224">
        <v>21.266840844537981</v>
      </c>
      <c r="C8" s="224">
        <v>22.846700431304608</v>
      </c>
      <c r="D8" s="224">
        <v>22.62676259622425</v>
      </c>
      <c r="E8" s="224">
        <v>23.436193412753521</v>
      </c>
      <c r="F8" s="224">
        <v>23.327686134830909</v>
      </c>
      <c r="G8" s="224">
        <v>23.022147956575932</v>
      </c>
      <c r="H8" s="224">
        <v>22.780165289596098</v>
      </c>
      <c r="I8" s="224">
        <v>23.657220483819479</v>
      </c>
      <c r="J8" s="224">
        <v>25.47910984302171</v>
      </c>
      <c r="K8" s="224">
        <v>20.631754549322469</v>
      </c>
      <c r="L8" s="224">
        <v>25.92946541941836</v>
      </c>
      <c r="M8" s="224">
        <v>26.52471732106897</v>
      </c>
      <c r="N8" s="224">
        <v>24.384330391442141</v>
      </c>
      <c r="O8" s="224">
        <v>29.265803205281291</v>
      </c>
      <c r="P8" s="224">
        <v>27.66964718354625</v>
      </c>
      <c r="Q8" s="224">
        <v>29.82128282769364</v>
      </c>
      <c r="R8" s="224">
        <v>29.85369951139381</v>
      </c>
      <c r="S8" s="224">
        <v>27.584158140914621</v>
      </c>
      <c r="T8" s="224">
        <v>27.098482265608659</v>
      </c>
      <c r="U8" s="224">
        <v>33.554009301761589</v>
      </c>
      <c r="V8" s="224">
        <v>37.17674691630198</v>
      </c>
      <c r="W8" s="224">
        <v>32.669302581150532</v>
      </c>
      <c r="X8" s="224">
        <v>30.27917567298892</v>
      </c>
      <c r="Y8" s="224">
        <v>29.276704207072662</v>
      </c>
      <c r="DA8" s="177" t="s">
        <v>1136</v>
      </c>
    </row>
    <row r="9" spans="1:105" ht="12" customHeight="1" x14ac:dyDescent="0.25">
      <c r="A9" s="173" t="s">
        <v>94</v>
      </c>
      <c r="B9" s="224">
        <v>24.56217482062327</v>
      </c>
      <c r="C9" s="224">
        <v>26.386836398046341</v>
      </c>
      <c r="D9" s="224">
        <v>26.132818812905061</v>
      </c>
      <c r="E9" s="224">
        <v>27.06767234221514</v>
      </c>
      <c r="F9" s="224">
        <v>26.94235167286287</v>
      </c>
      <c r="G9" s="224">
        <v>26.589469822496241</v>
      </c>
      <c r="H9" s="224">
        <v>26.309991520412371</v>
      </c>
      <c r="I9" s="224">
        <v>27.32294794235235</v>
      </c>
      <c r="J9" s="224">
        <v>29.427142226387339</v>
      </c>
      <c r="K9" s="224">
        <v>23.828680799423999</v>
      </c>
      <c r="L9" s="224">
        <v>29.947281182603689</v>
      </c>
      <c r="M9" s="224">
        <v>30.634768401675331</v>
      </c>
      <c r="N9" s="224">
        <v>28.16272479474846</v>
      </c>
      <c r="O9" s="224">
        <v>33.815700015194309</v>
      </c>
      <c r="P9" s="224">
        <v>31.95710713760197</v>
      </c>
      <c r="Q9" s="224">
        <v>34.442142466928097</v>
      </c>
      <c r="R9" s="224">
        <v>34.479582172146571</v>
      </c>
      <c r="S9" s="224">
        <v>31.8583714191323</v>
      </c>
      <c r="T9" s="224">
        <v>31.29743922226168</v>
      </c>
      <c r="U9" s="224">
        <v>38.753261400099277</v>
      </c>
      <c r="V9" s="224">
        <v>43.183611308040803</v>
      </c>
      <c r="W9" s="224">
        <v>37.731467834450306</v>
      </c>
      <c r="X9" s="224">
        <v>35.748774601915152</v>
      </c>
      <c r="Y9" s="224">
        <v>34.543381281568621</v>
      </c>
      <c r="DA9" s="177" t="s">
        <v>1137</v>
      </c>
    </row>
    <row r="10" spans="1:105" ht="12" customHeight="1" x14ac:dyDescent="0.25">
      <c r="A10" s="56" t="s">
        <v>95</v>
      </c>
      <c r="B10" s="260">
        <v>8.2483646070870318</v>
      </c>
      <c r="C10" s="260">
        <v>8.9633116090521945</v>
      </c>
      <c r="D10" s="260">
        <v>8.8600211962828155</v>
      </c>
      <c r="E10" s="260">
        <v>9.1786583321625965</v>
      </c>
      <c r="F10" s="260">
        <v>9.1389067368367538</v>
      </c>
      <c r="G10" s="260">
        <v>9.0046660886539698</v>
      </c>
      <c r="H10" s="260">
        <v>8.8566983711079441</v>
      </c>
      <c r="I10" s="260">
        <v>9.1462070266665876</v>
      </c>
      <c r="J10" s="260">
        <v>9.865856422393195</v>
      </c>
      <c r="K10" s="260">
        <v>8.0482274686597837</v>
      </c>
      <c r="L10" s="260">
        <v>10.110709603338851</v>
      </c>
      <c r="M10" s="260">
        <v>10.33903202931401</v>
      </c>
      <c r="N10" s="260">
        <v>9.5192089545809164</v>
      </c>
      <c r="O10" s="260">
        <v>11.55862263271467</v>
      </c>
      <c r="P10" s="260">
        <v>10.907865915776449</v>
      </c>
      <c r="Q10" s="260">
        <v>11.743259267583539</v>
      </c>
      <c r="R10" s="260">
        <v>11.664444883274321</v>
      </c>
      <c r="S10" s="260">
        <v>10.60205743141884</v>
      </c>
      <c r="T10" s="260">
        <v>10.415014477883</v>
      </c>
      <c r="U10" s="260">
        <v>12.928360624965761</v>
      </c>
      <c r="V10" s="260">
        <v>14.41731475326795</v>
      </c>
      <c r="W10" s="260">
        <v>12.608450491294009</v>
      </c>
      <c r="X10" s="260">
        <v>12.079381268975119</v>
      </c>
      <c r="Y10" s="260">
        <v>11.41954560397676</v>
      </c>
      <c r="DA10" s="68" t="s">
        <v>1138</v>
      </c>
    </row>
    <row r="11" spans="1:105" ht="12" customHeight="1" x14ac:dyDescent="0.25">
      <c r="A11" s="37" t="s">
        <v>159</v>
      </c>
      <c r="B11" s="226">
        <v>2.4916867406907638E-2</v>
      </c>
      <c r="C11" s="226">
        <v>3.6274369926336487E-2</v>
      </c>
      <c r="D11" s="226">
        <v>3.866021327913878E-2</v>
      </c>
      <c r="E11" s="226">
        <v>5.6300027783845089E-2</v>
      </c>
      <c r="F11" s="226">
        <v>4.3179413383463573E-2</v>
      </c>
      <c r="G11" s="226">
        <v>5.7031213687150042E-2</v>
      </c>
      <c r="H11" s="226">
        <v>2.8019907994888561E-2</v>
      </c>
      <c r="I11" s="226">
        <v>5.5191007035218759E-2</v>
      </c>
      <c r="J11" s="226">
        <v>6.6316434455004417E-2</v>
      </c>
      <c r="K11" s="226">
        <v>4.1802549749249421E-2</v>
      </c>
      <c r="L11" s="226">
        <v>6.4366417139750942E-2</v>
      </c>
      <c r="M11" s="226">
        <v>4.6574014200354653E-2</v>
      </c>
      <c r="N11" s="226">
        <v>4.024877953001739E-2</v>
      </c>
      <c r="O11" s="226">
        <v>7.6471915433294305E-2</v>
      </c>
      <c r="P11" s="226">
        <v>6.8696448912026503E-2</v>
      </c>
      <c r="Q11" s="226">
        <v>7.3489911969102706E-2</v>
      </c>
      <c r="R11" s="226">
        <v>7.9036013101527636E-2</v>
      </c>
      <c r="S11" s="226">
        <v>7.8112894678395675E-2</v>
      </c>
      <c r="T11" s="226">
        <v>7.634617492229108E-2</v>
      </c>
      <c r="U11" s="226">
        <v>9.8049661278443445E-2</v>
      </c>
      <c r="V11" s="226">
        <v>4.4527146349358122E-2</v>
      </c>
      <c r="W11" s="226">
        <v>3.4842796916341602E-2</v>
      </c>
      <c r="X11" s="226">
        <v>7.3953604046038818E-2</v>
      </c>
      <c r="Y11" s="226">
        <v>3.4025001097553992E-2</v>
      </c>
      <c r="DA11" s="69" t="s">
        <v>1139</v>
      </c>
    </row>
    <row r="12" spans="1:105" ht="12" customHeight="1" x14ac:dyDescent="0.25">
      <c r="A12" s="37" t="s">
        <v>35</v>
      </c>
      <c r="B12" s="226">
        <v>0.25914126146401351</v>
      </c>
      <c r="C12" s="226">
        <v>0.14682195528214309</v>
      </c>
      <c r="D12" s="226">
        <v>0.13434159344422181</v>
      </c>
      <c r="E12" s="226">
        <v>0.16757975700439531</v>
      </c>
      <c r="F12" s="226">
        <v>0.16490374162379151</v>
      </c>
      <c r="G12" s="226">
        <v>0.192041322601846</v>
      </c>
      <c r="H12" s="226">
        <v>0.14605832755355599</v>
      </c>
      <c r="I12" s="226">
        <v>0.39309630952016378</v>
      </c>
      <c r="J12" s="226">
        <v>0.42764146055870522</v>
      </c>
      <c r="K12" s="226">
        <v>0.1834224406118081</v>
      </c>
      <c r="L12" s="226">
        <v>0.26264663490621781</v>
      </c>
      <c r="M12" s="226">
        <v>0.35237479692959939</v>
      </c>
      <c r="N12" s="226">
        <v>0.25743398246293359</v>
      </c>
      <c r="O12" s="226">
        <v>0.30912200629055159</v>
      </c>
      <c r="P12" s="226">
        <v>0.29428451393802169</v>
      </c>
      <c r="Q12" s="226">
        <v>0.35476854929265611</v>
      </c>
      <c r="R12" s="226">
        <v>0.52117550152554193</v>
      </c>
      <c r="S12" s="226">
        <v>1.024993959587237</v>
      </c>
      <c r="T12" s="226">
        <v>1.1762404247597129</v>
      </c>
      <c r="U12" s="226">
        <v>1.3213593767829159</v>
      </c>
      <c r="V12" s="226">
        <v>1.4519769107284299</v>
      </c>
      <c r="W12" s="226">
        <v>1.07340038500562</v>
      </c>
      <c r="X12" s="226">
        <v>1.054286831248618</v>
      </c>
      <c r="Y12" s="226">
        <v>1.380847576618909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7.9643064782161099</v>
      </c>
      <c r="C15" s="226">
        <v>8.7802152838437149</v>
      </c>
      <c r="D15" s="226">
        <v>8.6870193895594543</v>
      </c>
      <c r="E15" s="226">
        <v>8.9547785473743566</v>
      </c>
      <c r="F15" s="226">
        <v>8.9308235818294985</v>
      </c>
      <c r="G15" s="226">
        <v>8.7555935523649744</v>
      </c>
      <c r="H15" s="226">
        <v>8.6826201355594996</v>
      </c>
      <c r="I15" s="226">
        <v>8.6979197101112042</v>
      </c>
      <c r="J15" s="226">
        <v>9.3718985273794857</v>
      </c>
      <c r="K15" s="226">
        <v>7.8230024782987257</v>
      </c>
      <c r="L15" s="226">
        <v>9.7836965512928842</v>
      </c>
      <c r="M15" s="226">
        <v>9.9400832181840553</v>
      </c>
      <c r="N15" s="226">
        <v>9.2215261925879659</v>
      </c>
      <c r="O15" s="226">
        <v>11.173028710990829</v>
      </c>
      <c r="P15" s="226">
        <v>10.544884952926401</v>
      </c>
      <c r="Q15" s="226">
        <v>11.31500080632178</v>
      </c>
      <c r="R15" s="226">
        <v>11.064233368647249</v>
      </c>
      <c r="S15" s="226">
        <v>9.4989505771532023</v>
      </c>
      <c r="T15" s="226">
        <v>9.162427878200992</v>
      </c>
      <c r="U15" s="226">
        <v>11.5089515869044</v>
      </c>
      <c r="V15" s="226">
        <v>12.920810696190159</v>
      </c>
      <c r="W15" s="226">
        <v>11.500207309372049</v>
      </c>
      <c r="X15" s="226">
        <v>10.95114083368046</v>
      </c>
      <c r="Y15" s="226">
        <v>10.004673026260299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580.09272152902417</v>
      </c>
      <c r="C16" s="314">
        <f>CHI_fec!C16</f>
        <v>464.72489778085048</v>
      </c>
      <c r="D16" s="314">
        <f>CHI_fec!D16</f>
        <v>515.38242981284395</v>
      </c>
      <c r="E16" s="314">
        <f>CHI_fec!E16</f>
        <v>514.32102545607165</v>
      </c>
      <c r="F16" s="314">
        <f>CHI_fec!F16</f>
        <v>533.7616729058434</v>
      </c>
      <c r="G16" s="314">
        <f>CHI_fec!G16</f>
        <v>611.9483165333038</v>
      </c>
      <c r="H16" s="314">
        <f>CHI_fec!H16</f>
        <v>648.72223198189158</v>
      </c>
      <c r="I16" s="314">
        <f>CHI_fec!I16</f>
        <v>707.80021318454078</v>
      </c>
      <c r="J16" s="314">
        <f>CHI_fec!J16</f>
        <v>723.21115859154281</v>
      </c>
      <c r="K16" s="314">
        <f>CHI_fec!K16</f>
        <v>694.75323902516675</v>
      </c>
      <c r="L16" s="314">
        <f>CHI_fec!L16</f>
        <v>772.38376112799756</v>
      </c>
      <c r="M16" s="314">
        <f>CHI_fec!M16</f>
        <v>776.79242741299538</v>
      </c>
      <c r="N16" s="314">
        <f>CHI_fec!N16</f>
        <v>741.87185838354162</v>
      </c>
      <c r="O16" s="314">
        <f>CHI_fec!O16</f>
        <v>1122.6546833347661</v>
      </c>
      <c r="P16" s="314">
        <f>CHI_fec!P16</f>
        <v>1152.856316616401</v>
      </c>
      <c r="Q16" s="314">
        <f>CHI_fec!Q16</f>
        <v>1045.5529069019649</v>
      </c>
      <c r="R16" s="314">
        <f>CHI_fec!R16</f>
        <v>1102.889792116616</v>
      </c>
      <c r="S16" s="314">
        <f>CHI_fec!S16</f>
        <v>1050.9691645388671</v>
      </c>
      <c r="T16" s="314">
        <f>CHI_fec!T16</f>
        <v>1102.680540722328</v>
      </c>
      <c r="U16" s="314">
        <f>CHI_fec!U16</f>
        <v>1104.649885663636</v>
      </c>
      <c r="V16" s="314">
        <f>CHI_fec!V16</f>
        <v>1153.147993313326</v>
      </c>
      <c r="W16" s="314">
        <f>CHI_fec!W16</f>
        <v>1008.7243332400679</v>
      </c>
      <c r="X16" s="314">
        <f>CHI_fec!X16</f>
        <v>1100.943921624322</v>
      </c>
      <c r="Y16" s="314">
        <f>CHI_fec!Y16</f>
        <v>779.91703546969973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55.173430782459157</v>
      </c>
      <c r="C18" s="315">
        <f>CHI_fec!C18</f>
        <v>36.782287188306107</v>
      </c>
      <c r="D18" s="315">
        <f>CHI_fec!D18</f>
        <v>81.446431642304375</v>
      </c>
      <c r="E18" s="315">
        <f>CHI_fec!E18</f>
        <v>52.546087704213242</v>
      </c>
      <c r="F18" s="315">
        <f>CHI_fec!F18</f>
        <v>61.741702493551159</v>
      </c>
      <c r="G18" s="315">
        <f>CHI_fec!G18</f>
        <v>65.68263112639724</v>
      </c>
      <c r="H18" s="315">
        <f>CHI_fec!H18</f>
        <v>72.250902837489249</v>
      </c>
      <c r="I18" s="315">
        <f>CHI_fec!I18</f>
        <v>73.564574376612214</v>
      </c>
      <c r="J18" s="315">
        <f>CHI_fec!J18</f>
        <v>76.19183147033533</v>
      </c>
      <c r="K18" s="315">
        <f>CHI_fec!K18</f>
        <v>78.819174548581259</v>
      </c>
      <c r="L18" s="315">
        <f>CHI_fec!L18</f>
        <v>78.819174548581259</v>
      </c>
      <c r="M18" s="315">
        <f>CHI_fec!M18</f>
        <v>78.819174548581259</v>
      </c>
      <c r="N18" s="315">
        <f>CHI_fec!N18</f>
        <v>66.996302665520204</v>
      </c>
      <c r="O18" s="315">
        <f>CHI_fec!O18</f>
        <v>45.799054170249363</v>
      </c>
      <c r="P18" s="315">
        <f>CHI_fec!P18</f>
        <v>56.149011177987958</v>
      </c>
      <c r="Q18" s="315">
        <f>CHI_fec!Q18</f>
        <v>49.25881341358555</v>
      </c>
      <c r="R18" s="315">
        <f>CHI_fec!R18</f>
        <v>35.662768701633702</v>
      </c>
      <c r="S18" s="315">
        <f>CHI_fec!S18</f>
        <v>18.607824591573511</v>
      </c>
      <c r="T18" s="315">
        <f>CHI_fec!T18</f>
        <v>55.981685296646603</v>
      </c>
      <c r="U18" s="315">
        <f>CHI_fec!U18</f>
        <v>35.836457437661217</v>
      </c>
      <c r="V18" s="315">
        <f>CHI_fec!V18</f>
        <v>43.486586414445398</v>
      </c>
      <c r="W18" s="315">
        <f>CHI_fec!W18</f>
        <v>11.657867583834911</v>
      </c>
      <c r="X18" s="315">
        <f>CHI_fec!X18</f>
        <v>10.065348237317281</v>
      </c>
      <c r="Y18" s="315">
        <f>CHI_fec!Y18</f>
        <v>17.9810834049871</v>
      </c>
      <c r="DA18" s="137"/>
    </row>
    <row r="19" spans="1:105" ht="12" customHeight="1" x14ac:dyDescent="0.25">
      <c r="A19" s="135" t="s">
        <v>31</v>
      </c>
      <c r="B19" s="315">
        <f>CHI_fec!B19</f>
        <v>119.17454858125539</v>
      </c>
      <c r="C19" s="315">
        <f>CHI_fec!C19</f>
        <v>91.587876182287175</v>
      </c>
      <c r="D19" s="315">
        <f>CHI_fec!D19</f>
        <v>94.898280309544262</v>
      </c>
      <c r="E19" s="315">
        <f>CHI_fec!E19</f>
        <v>103.7259673258813</v>
      </c>
      <c r="F19" s="315">
        <f>CHI_fec!F19</f>
        <v>107.0363714531384</v>
      </c>
      <c r="G19" s="315">
        <f>CHI_fec!G19</f>
        <v>113.6571797076526</v>
      </c>
      <c r="H19" s="315">
        <f>CHI_fec!H19</f>
        <v>128.0023215821152</v>
      </c>
      <c r="I19" s="315">
        <f>CHI_fec!I19</f>
        <v>131.3127257093723</v>
      </c>
      <c r="J19" s="315">
        <f>CHI_fec!J19</f>
        <v>139.0369733447979</v>
      </c>
      <c r="K19" s="315">
        <f>CHI_fec!K19</f>
        <v>121.381513327601</v>
      </c>
      <c r="L19" s="315">
        <f>CHI_fec!L19</f>
        <v>154.48555460017201</v>
      </c>
      <c r="M19" s="315">
        <f>CHI_fec!M19</f>
        <v>154.48555460017201</v>
      </c>
      <c r="N19" s="315">
        <f>CHI_fec!N19</f>
        <v>171.0375752364574</v>
      </c>
      <c r="O19" s="315">
        <f>CHI_fec!O19</f>
        <v>692.26620808254506</v>
      </c>
      <c r="P19" s="315">
        <f>CHI_fec!P19</f>
        <v>727.65356835769569</v>
      </c>
      <c r="Q19" s="315">
        <f>CHI_fec!Q19</f>
        <v>678.99598514788124</v>
      </c>
      <c r="R19" s="315">
        <f>CHI_fec!R19</f>
        <v>655.77285316562734</v>
      </c>
      <c r="S19" s="315">
        <f>CHI_fec!S19</f>
        <v>623.7030424408448</v>
      </c>
      <c r="T19" s="315">
        <f>CHI_fec!T19</f>
        <v>690.0544874119239</v>
      </c>
      <c r="U19" s="315">
        <f>CHI_fec!U19</f>
        <v>795.11076270576802</v>
      </c>
      <c r="V19" s="315">
        <f>CHI_fec!V19</f>
        <v>831.60405522218264</v>
      </c>
      <c r="W19" s="315">
        <f>CHI_fec!W19</f>
        <v>747.67824553585513</v>
      </c>
      <c r="X19" s="315">
        <f>CHI_fec!X19</f>
        <v>740.92388723051295</v>
      </c>
      <c r="Y19" s="315">
        <f>CHI_fec!Y19</f>
        <v>615.80456771389584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32.394668959587271</v>
      </c>
      <c r="C21" s="315">
        <f>CHI_fec!C21</f>
        <v>35.339638865004297</v>
      </c>
      <c r="D21" s="315">
        <f>CHI_fec!D21</f>
        <v>35.339638865004297</v>
      </c>
      <c r="E21" s="315">
        <f>CHI_fec!E21</f>
        <v>37.302923473774719</v>
      </c>
      <c r="F21" s="315">
        <f>CHI_fec!F21</f>
        <v>35.339638865004297</v>
      </c>
      <c r="G21" s="315">
        <f>CHI_fec!G21</f>
        <v>38.284608770421322</v>
      </c>
      <c r="H21" s="315">
        <f>CHI_fec!H21</f>
        <v>38.284608770421322</v>
      </c>
      <c r="I21" s="315">
        <f>CHI_fec!I21</f>
        <v>41.229578675838347</v>
      </c>
      <c r="J21" s="315">
        <f>CHI_fec!J21</f>
        <v>39.108598452278592</v>
      </c>
      <c r="K21" s="315">
        <f>CHI_fec!K21</f>
        <v>41.064058469475491</v>
      </c>
      <c r="L21" s="315">
        <f>CHI_fec!L21</f>
        <v>41.064058469475491</v>
      </c>
      <c r="M21" s="315">
        <f>CHI_fec!M21</f>
        <v>42.059243336199479</v>
      </c>
      <c r="N21" s="315">
        <f>CHI_fec!N21</f>
        <v>41.136285468615647</v>
      </c>
      <c r="O21" s="315">
        <f>CHI_fec!O21</f>
        <v>42.430954428202917</v>
      </c>
      <c r="P21" s="315">
        <f>CHI_fec!P21</f>
        <v>40.504299226139302</v>
      </c>
      <c r="Q21" s="315">
        <f>CHI_fec!Q21</f>
        <v>39.52029234737747</v>
      </c>
      <c r="R21" s="315">
        <f>CHI_fec!R21</f>
        <v>42.45623387790198</v>
      </c>
      <c r="S21" s="315">
        <f>CHI_fec!S21</f>
        <v>40.527343078245913</v>
      </c>
      <c r="T21" s="315">
        <f>CHI_fec!T21</f>
        <v>42.457265692175397</v>
      </c>
      <c r="U21" s="315">
        <f>CHI_fec!U21</f>
        <v>39.562424763542559</v>
      </c>
      <c r="V21" s="315">
        <f>CHI_fec!V21</f>
        <v>40.527343078245913</v>
      </c>
      <c r="W21" s="315">
        <f>CHI_fec!W21</f>
        <v>6.7546001719690452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92.870967444759316</v>
      </c>
      <c r="C22" s="315">
        <f>CHI_fec!C22</f>
        <v>85.982163473025892</v>
      </c>
      <c r="D22" s="315">
        <f>CHI_fec!D22</f>
        <v>86.923960337349484</v>
      </c>
      <c r="E22" s="315">
        <f>CHI_fec!E22</f>
        <v>111.4931664706891</v>
      </c>
      <c r="F22" s="315">
        <f>CHI_fec!F22</f>
        <v>112.18669440197399</v>
      </c>
      <c r="G22" s="315">
        <f>CHI_fec!G22</f>
        <v>111.9817645126676</v>
      </c>
      <c r="H22" s="315">
        <f>CHI_fec!H22</f>
        <v>123.7532723946172</v>
      </c>
      <c r="I22" s="315">
        <f>CHI_fec!I22</f>
        <v>123.7935063917635</v>
      </c>
      <c r="J22" s="315">
        <f>CHI_fec!J22</f>
        <v>125.9725515408122</v>
      </c>
      <c r="K22" s="315">
        <f>CHI_fec!K22</f>
        <v>117.7259819314437</v>
      </c>
      <c r="L22" s="315">
        <f>CHI_fec!L22</f>
        <v>126.4736149543088</v>
      </c>
      <c r="M22" s="315">
        <f>CHI_fec!M22</f>
        <v>127.06603016450021</v>
      </c>
      <c r="N22" s="315">
        <f>CHI_fec!N22</f>
        <v>141.4588747206011</v>
      </c>
      <c r="O22" s="315">
        <f>CHI_fec!O22</f>
        <v>61.861132173975037</v>
      </c>
      <c r="P22" s="315">
        <f>CHI_fec!P22</f>
        <v>60.093633899289493</v>
      </c>
      <c r="Q22" s="315">
        <f>CHI_fec!Q22</f>
        <v>21.209544282029231</v>
      </c>
      <c r="R22" s="315">
        <f>CHI_fec!R22</f>
        <v>69.814617368873598</v>
      </c>
      <c r="S22" s="315">
        <f>CHI_fec!S22</f>
        <v>107.8150472914875</v>
      </c>
      <c r="T22" s="315">
        <f>CHI_fec!T22</f>
        <v>74.166638005159072</v>
      </c>
      <c r="U22" s="315">
        <f>CHI_fec!U22</f>
        <v>28.537575236457439</v>
      </c>
      <c r="V22" s="315">
        <f>CHI_fec!V22</f>
        <v>22.63637145313843</v>
      </c>
      <c r="W22" s="315">
        <f>CHI_fec!W22</f>
        <v>56.69372312983662</v>
      </c>
      <c r="X22" s="315">
        <f>CHI_fec!X22</f>
        <v>124.3968185726569</v>
      </c>
      <c r="Y22" s="315">
        <f>CHI_fec!Y22</f>
        <v>26.237747205503009</v>
      </c>
      <c r="DA22" s="137"/>
    </row>
    <row r="23" spans="1:105" ht="12" customHeight="1" x14ac:dyDescent="0.25">
      <c r="A23" s="135" t="s">
        <v>83</v>
      </c>
      <c r="B23" s="315">
        <f>CHI_fec!B23</f>
        <v>270.87033533963893</v>
      </c>
      <c r="C23" s="315">
        <f>CHI_fec!C23</f>
        <v>206.32699914015481</v>
      </c>
      <c r="D23" s="315">
        <f>CHI_fec!D23</f>
        <v>206.32699914015481</v>
      </c>
      <c r="E23" s="315">
        <f>CHI_fec!E23</f>
        <v>202.09466895958721</v>
      </c>
      <c r="F23" s="315">
        <f>CHI_fec!F23</f>
        <v>205.26895958727431</v>
      </c>
      <c r="G23" s="315">
        <f>CHI_fec!G23</f>
        <v>264.52184006878758</v>
      </c>
      <c r="H23" s="315">
        <f>CHI_fec!H23</f>
        <v>275.10266552020641</v>
      </c>
      <c r="I23" s="315">
        <f>CHI_fec!I23</f>
        <v>319.54239036973343</v>
      </c>
      <c r="J23" s="315">
        <f>CHI_fec!J23</f>
        <v>322.71659501289759</v>
      </c>
      <c r="K23" s="315">
        <f>CHI_fec!K23</f>
        <v>317.42622527944968</v>
      </c>
      <c r="L23" s="315">
        <f>CHI_fec!L23</f>
        <v>338.58796216680992</v>
      </c>
      <c r="M23" s="315">
        <f>CHI_fec!M23</f>
        <v>349.16878761822869</v>
      </c>
      <c r="N23" s="315">
        <f>CHI_fec!N23</f>
        <v>296.26448839208939</v>
      </c>
      <c r="O23" s="315">
        <f>CHI_fec!O23</f>
        <v>259.23138435081682</v>
      </c>
      <c r="P23" s="315">
        <f>CHI_fec!P23</f>
        <v>245.47626827171109</v>
      </c>
      <c r="Q23" s="315">
        <f>CHI_fec!Q23</f>
        <v>235.95348237317279</v>
      </c>
      <c r="R23" s="315">
        <f>CHI_fec!R23</f>
        <v>285.68357695614787</v>
      </c>
      <c r="S23" s="315">
        <f>CHI_fec!S23</f>
        <v>245.47626827171109</v>
      </c>
      <c r="T23" s="315">
        <f>CHI_fec!T23</f>
        <v>222.19836629406711</v>
      </c>
      <c r="U23" s="315">
        <f>CHI_fec!U23</f>
        <v>188.33955288048151</v>
      </c>
      <c r="V23" s="315">
        <f>CHI_fec!V23</f>
        <v>198.92037833190031</v>
      </c>
      <c r="W23" s="315">
        <f>CHI_fec!W23</f>
        <v>140.72562338779019</v>
      </c>
      <c r="X23" s="315">
        <f>CHI_fec!X23</f>
        <v>177.75864144453999</v>
      </c>
      <c r="Y23" s="315">
        <f>CHI_fec!Y23</f>
        <v>78.298452278589849</v>
      </c>
      <c r="DA23" s="137"/>
    </row>
    <row r="24" spans="1:105" ht="12" customHeight="1" x14ac:dyDescent="0.25">
      <c r="A24" s="135" t="s">
        <v>73</v>
      </c>
      <c r="B24" s="315">
        <f>CHI_fec!B24</f>
        <v>9.6087704213241611</v>
      </c>
      <c r="C24" s="315">
        <f>CHI_fec!C24</f>
        <v>8.7059329320722263</v>
      </c>
      <c r="D24" s="315">
        <f>CHI_fec!D24</f>
        <v>10.447119518486669</v>
      </c>
      <c r="E24" s="315">
        <f>CHI_fec!E24</f>
        <v>7.1582115219260531</v>
      </c>
      <c r="F24" s="315">
        <f>CHI_fec!F24</f>
        <v>12.18830610490112</v>
      </c>
      <c r="G24" s="315">
        <f>CHI_fec!G24</f>
        <v>17.820292347377471</v>
      </c>
      <c r="H24" s="315">
        <f>CHI_fec!H24</f>
        <v>11.328460877042129</v>
      </c>
      <c r="I24" s="315">
        <f>CHI_fec!I24</f>
        <v>18.357437661220981</v>
      </c>
      <c r="J24" s="315">
        <f>CHI_fec!J24</f>
        <v>20.18460877042132</v>
      </c>
      <c r="K24" s="315">
        <f>CHI_fec!K24</f>
        <v>18.33628546861565</v>
      </c>
      <c r="L24" s="315">
        <f>CHI_fec!L24</f>
        <v>32.953396388650042</v>
      </c>
      <c r="M24" s="315">
        <f>CHI_fec!M24</f>
        <v>25.19363714531384</v>
      </c>
      <c r="N24" s="315">
        <f>CHI_fec!N24</f>
        <v>24.978331900257949</v>
      </c>
      <c r="O24" s="315">
        <f>CHI_fec!O24</f>
        <v>21.06595012897678</v>
      </c>
      <c r="P24" s="315">
        <f>CHI_fec!P24</f>
        <v>22.979535683576959</v>
      </c>
      <c r="Q24" s="315">
        <f>CHI_fec!Q24</f>
        <v>20.61478933791917</v>
      </c>
      <c r="R24" s="315">
        <f>CHI_fec!R24</f>
        <v>13.49974204643164</v>
      </c>
      <c r="S24" s="315">
        <f>CHI_fec!S24</f>
        <v>14.8396388650043</v>
      </c>
      <c r="T24" s="315">
        <f>CHI_fec!T24</f>
        <v>17.82209802235597</v>
      </c>
      <c r="U24" s="315">
        <f>CHI_fec!U24</f>
        <v>17.263112639724849</v>
      </c>
      <c r="V24" s="315">
        <f>CHI_fec!V24</f>
        <v>15.97325881341358</v>
      </c>
      <c r="W24" s="315">
        <f>CHI_fec!W24</f>
        <v>45.214273430782463</v>
      </c>
      <c r="X24" s="315">
        <f>CHI_fec!X24</f>
        <v>47.799226139294923</v>
      </c>
      <c r="Y24" s="315">
        <f>CHI_fec!Y24</f>
        <v>41.59518486672399</v>
      </c>
      <c r="DA24" s="137"/>
    </row>
    <row r="25" spans="1:105" ht="12" customHeight="1" x14ac:dyDescent="0.25">
      <c r="A25" s="57" t="s">
        <v>998</v>
      </c>
      <c r="B25" s="294">
        <v>75.271942946811478</v>
      </c>
      <c r="C25" s="294">
        <v>80.499096043385748</v>
      </c>
      <c r="D25" s="294">
        <v>73.421543172000938</v>
      </c>
      <c r="E25" s="294">
        <v>85.52721476619638</v>
      </c>
      <c r="F25" s="294">
        <v>83.624496945031794</v>
      </c>
      <c r="G25" s="294">
        <v>86.926566243365272</v>
      </c>
      <c r="H25" s="294">
        <v>72.07187152290625</v>
      </c>
      <c r="I25" s="294">
        <v>155.0533863843099</v>
      </c>
      <c r="J25" s="294">
        <v>190.2103749763001</v>
      </c>
      <c r="K25" s="294">
        <v>174.9087902365101</v>
      </c>
      <c r="L25" s="294">
        <v>202.3118802035938</v>
      </c>
      <c r="M25" s="294">
        <v>201.8904642522098</v>
      </c>
      <c r="N25" s="294">
        <v>195.8714517593535</v>
      </c>
      <c r="O25" s="294">
        <v>196.74375577963059</v>
      </c>
      <c r="P25" s="294">
        <v>163.1886457323491</v>
      </c>
      <c r="Q25" s="294">
        <v>175.88321225249621</v>
      </c>
      <c r="R25" s="294">
        <v>170.86874078469481</v>
      </c>
      <c r="S25" s="294">
        <v>163.4635734273773</v>
      </c>
      <c r="T25" s="294">
        <v>161.57700780812149</v>
      </c>
      <c r="U25" s="294">
        <v>196.2442039232802</v>
      </c>
      <c r="V25" s="294">
        <v>215.02901717504901</v>
      </c>
      <c r="W25" s="294">
        <v>178.97588054683311</v>
      </c>
      <c r="X25" s="294">
        <v>167.7305942616475</v>
      </c>
      <c r="Y25" s="294">
        <v>160.4297081706523</v>
      </c>
      <c r="DA25" s="70" t="s">
        <v>1144</v>
      </c>
    </row>
    <row r="26" spans="1:105" ht="12" customHeight="1" x14ac:dyDescent="0.25">
      <c r="A26" s="46" t="s">
        <v>28</v>
      </c>
      <c r="B26" s="229">
        <v>8.2648619217161858</v>
      </c>
      <c r="C26" s="229">
        <v>10.3040273138462</v>
      </c>
      <c r="D26" s="229">
        <v>10.746717959061719</v>
      </c>
      <c r="E26" s="229">
        <v>11.839271655543721</v>
      </c>
      <c r="F26" s="229">
        <v>10.555978484535681</v>
      </c>
      <c r="G26" s="229">
        <v>11.40407789873696</v>
      </c>
      <c r="H26" s="229">
        <v>3.121313186591832</v>
      </c>
      <c r="I26" s="229">
        <v>1.218098788054873</v>
      </c>
      <c r="J26" s="229">
        <v>1.264221347335784</v>
      </c>
      <c r="K26" s="229">
        <v>0</v>
      </c>
      <c r="L26" s="229">
        <v>0</v>
      </c>
      <c r="M26" s="229">
        <v>0.3681159079113458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47.494030158550551</v>
      </c>
      <c r="C27" s="229">
        <v>51.514893437599817</v>
      </c>
      <c r="D27" s="229">
        <v>43.239690569005383</v>
      </c>
      <c r="E27" s="229">
        <v>53.503794853791248</v>
      </c>
      <c r="F27" s="229">
        <v>52.570404154377727</v>
      </c>
      <c r="G27" s="229">
        <v>53.563225245837693</v>
      </c>
      <c r="H27" s="229">
        <v>49.318766733677712</v>
      </c>
      <c r="I27" s="229">
        <v>49.729055732307003</v>
      </c>
      <c r="J27" s="229">
        <v>67.840174048816536</v>
      </c>
      <c r="K27" s="229">
        <v>65.358269529443291</v>
      </c>
      <c r="L27" s="229">
        <v>77.973999783328324</v>
      </c>
      <c r="M27" s="229">
        <v>71.918295910606403</v>
      </c>
      <c r="N27" s="229">
        <v>60.331996610291561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1.639051837263356</v>
      </c>
      <c r="C28" s="229">
        <v>3.5044804444958482</v>
      </c>
      <c r="D28" s="229">
        <v>2.6515007917209208</v>
      </c>
      <c r="E28" s="229">
        <v>3.361402482772025</v>
      </c>
      <c r="F28" s="229">
        <v>3.2450875473138781</v>
      </c>
      <c r="G28" s="229">
        <v>3.2041261199796258</v>
      </c>
      <c r="H28" s="229">
        <v>3.122426497821845</v>
      </c>
      <c r="I28" s="229">
        <v>1.496725566268418</v>
      </c>
      <c r="J28" s="229">
        <v>1.4060157397201769</v>
      </c>
      <c r="K28" s="229">
        <v>0.80287806057833622</v>
      </c>
      <c r="L28" s="229">
        <v>1.7928945064381669</v>
      </c>
      <c r="M28" s="229">
        <v>2.9139335652718681</v>
      </c>
      <c r="N28" s="229">
        <v>1.9028571371090519</v>
      </c>
      <c r="O28" s="229">
        <v>19.294003464441349</v>
      </c>
      <c r="P28" s="229">
        <v>21.72442165924264</v>
      </c>
      <c r="Q28" s="229">
        <v>23.13430085634289</v>
      </c>
      <c r="R28" s="229">
        <v>21.319571641839431</v>
      </c>
      <c r="S28" s="229">
        <v>16.53307913035005</v>
      </c>
      <c r="T28" s="229">
        <v>19.066957760320669</v>
      </c>
      <c r="U28" s="229">
        <v>26.362287879513509</v>
      </c>
      <c r="V28" s="229">
        <v>29.580849439536131</v>
      </c>
      <c r="W28" s="229">
        <v>26.724159036291798</v>
      </c>
      <c r="X28" s="229">
        <v>26.605402564918059</v>
      </c>
      <c r="Y28" s="229">
        <v>23.691092109712979</v>
      </c>
      <c r="DA28" s="73" t="s">
        <v>1147</v>
      </c>
    </row>
    <row r="29" spans="1:105" ht="12" customHeight="1" x14ac:dyDescent="0.25">
      <c r="A29" s="46" t="s">
        <v>159</v>
      </c>
      <c r="B29" s="229">
        <v>0.43253254628347199</v>
      </c>
      <c r="C29" s="229">
        <v>0.61595087124126624</v>
      </c>
      <c r="D29" s="229">
        <v>0.77949274916109235</v>
      </c>
      <c r="E29" s="229">
        <v>0.88427783179947117</v>
      </c>
      <c r="F29" s="229">
        <v>0.70907813901547612</v>
      </c>
      <c r="G29" s="229">
        <v>0.8376812607668257</v>
      </c>
      <c r="H29" s="229">
        <v>0.68970498641494404</v>
      </c>
      <c r="I29" s="229">
        <v>0.39112251293863909</v>
      </c>
      <c r="J29" s="229">
        <v>0.36684190963172569</v>
      </c>
      <c r="K29" s="229">
        <v>0.19541596222165719</v>
      </c>
      <c r="L29" s="229">
        <v>0.33553684877083778</v>
      </c>
      <c r="M29" s="229">
        <v>0.24725336513872431</v>
      </c>
      <c r="N29" s="229">
        <v>0.201252672002843</v>
      </c>
      <c r="O29" s="229">
        <v>0.44743591854573522</v>
      </c>
      <c r="P29" s="229">
        <v>0.50230392389053957</v>
      </c>
      <c r="Q29" s="229">
        <v>0.538163357723486</v>
      </c>
      <c r="R29" s="229">
        <v>0.63512741281409013</v>
      </c>
      <c r="S29" s="229">
        <v>0.6244790011882716</v>
      </c>
      <c r="T29" s="229">
        <v>0.60168538497714863</v>
      </c>
      <c r="U29" s="229">
        <v>0.78036780219350654</v>
      </c>
      <c r="V29" s="229">
        <v>0.36072500097205318</v>
      </c>
      <c r="W29" s="229">
        <v>0.31113801785050288</v>
      </c>
      <c r="X29" s="229">
        <v>0.6457613872054615</v>
      </c>
      <c r="Y29" s="229">
        <v>0.318983798265916</v>
      </c>
      <c r="DA29" s="73" t="s">
        <v>1148</v>
      </c>
    </row>
    <row r="30" spans="1:105" ht="12" customHeight="1" x14ac:dyDescent="0.25">
      <c r="A30" s="46" t="s">
        <v>32</v>
      </c>
      <c r="B30" s="229">
        <v>7.701735541841999</v>
      </c>
      <c r="C30" s="229">
        <v>7.8218858099226738</v>
      </c>
      <c r="D30" s="229">
        <v>7.6138962862463524</v>
      </c>
      <c r="E30" s="229">
        <v>7.5025404757867804</v>
      </c>
      <c r="F30" s="229">
        <v>7.7512087948476083</v>
      </c>
      <c r="G30" s="229">
        <v>6.9005784456561416</v>
      </c>
      <c r="H30" s="229">
        <v>4.4015708767507107</v>
      </c>
      <c r="I30" s="229">
        <v>2.4029166100795152</v>
      </c>
      <c r="J30" s="229">
        <v>1.809550254583205</v>
      </c>
      <c r="K30" s="229">
        <v>0.86978889034385154</v>
      </c>
      <c r="L30" s="229">
        <v>1.7480807001303811</v>
      </c>
      <c r="M30" s="229">
        <v>1.7746903464289689</v>
      </c>
      <c r="N30" s="229">
        <v>1.3516778881247959</v>
      </c>
      <c r="O30" s="229">
        <v>3.2024774734465482</v>
      </c>
      <c r="P30" s="229">
        <v>4.1415270101434016</v>
      </c>
      <c r="Q30" s="229">
        <v>4.5578537640116554</v>
      </c>
      <c r="R30" s="229">
        <v>3.0493571366568539</v>
      </c>
      <c r="S30" s="229">
        <v>2.8964533313873702</v>
      </c>
      <c r="T30" s="229">
        <v>2.5846235092469749</v>
      </c>
      <c r="U30" s="229">
        <v>3.3517366518826779</v>
      </c>
      <c r="V30" s="229">
        <v>3.7064927923372291</v>
      </c>
      <c r="W30" s="229">
        <v>3.3288727969187288</v>
      </c>
      <c r="X30" s="229">
        <v>2.7449727814995368</v>
      </c>
      <c r="Y30" s="229">
        <v>2.843468151545097</v>
      </c>
      <c r="DA30" s="73" t="s">
        <v>1149</v>
      </c>
    </row>
    <row r="31" spans="1:105" ht="12" customHeight="1" x14ac:dyDescent="0.25">
      <c r="A31" s="46" t="s">
        <v>33</v>
      </c>
      <c r="B31" s="229">
        <v>2.145981980207385</v>
      </c>
      <c r="C31" s="229">
        <v>2.2710953107985228</v>
      </c>
      <c r="D31" s="229">
        <v>2.4341619471483562</v>
      </c>
      <c r="E31" s="229">
        <v>2.701803587165132</v>
      </c>
      <c r="F31" s="229">
        <v>2.3739785403951119</v>
      </c>
      <c r="G31" s="229">
        <v>3.3552988199657139</v>
      </c>
      <c r="H31" s="229">
        <v>4.0880532427339613</v>
      </c>
      <c r="I31" s="229">
        <v>3.906918695257418</v>
      </c>
      <c r="J31" s="229">
        <v>4.7295781020098362</v>
      </c>
      <c r="K31" s="229">
        <v>4.5274070064392093</v>
      </c>
      <c r="L31" s="229">
        <v>3.693838455178112</v>
      </c>
      <c r="M31" s="229">
        <v>4.13824229435102</v>
      </c>
      <c r="N31" s="229">
        <v>3.842038205668989</v>
      </c>
      <c r="O31" s="229">
        <v>27.336127378103139</v>
      </c>
      <c r="P31" s="229">
        <v>25.122934000625989</v>
      </c>
      <c r="Q31" s="229">
        <v>27.337251597450049</v>
      </c>
      <c r="R31" s="229">
        <v>29.012633978755499</v>
      </c>
      <c r="S31" s="229">
        <v>23.158863484514359</v>
      </c>
      <c r="T31" s="229">
        <v>23.59915543677182</v>
      </c>
      <c r="U31" s="229">
        <v>27.064715636356091</v>
      </c>
      <c r="V31" s="229">
        <v>28.88503500319429</v>
      </c>
      <c r="W31" s="229">
        <v>20.423692889138771</v>
      </c>
      <c r="X31" s="229">
        <v>23.46273471746942</v>
      </c>
      <c r="Y31" s="229">
        <v>16.020705437475488</v>
      </c>
      <c r="DA31" s="73" t="s">
        <v>1150</v>
      </c>
    </row>
    <row r="32" spans="1:105" ht="12" customHeight="1" x14ac:dyDescent="0.25">
      <c r="A32" s="46" t="s">
        <v>35</v>
      </c>
      <c r="B32" s="229">
        <v>4.2984334448619368</v>
      </c>
      <c r="C32" s="229">
        <v>2.3822398601688879</v>
      </c>
      <c r="D32" s="229">
        <v>2.5882523486845459</v>
      </c>
      <c r="E32" s="229">
        <v>2.5150693939744828</v>
      </c>
      <c r="F32" s="229">
        <v>2.5875941195999572</v>
      </c>
      <c r="G32" s="229">
        <v>2.695312727113119</v>
      </c>
      <c r="H32" s="229">
        <v>3.4353522257989502</v>
      </c>
      <c r="I32" s="229">
        <v>2.6619000852581478</v>
      </c>
      <c r="J32" s="229">
        <v>2.260402969015185</v>
      </c>
      <c r="K32" s="229">
        <v>0.81932841781270194</v>
      </c>
      <c r="L32" s="229">
        <v>1.3082809400919779</v>
      </c>
      <c r="M32" s="229">
        <v>1.7875231123361279</v>
      </c>
      <c r="N32" s="229">
        <v>1.2299943090577881</v>
      </c>
      <c r="O32" s="229">
        <v>1.7282520761988689</v>
      </c>
      <c r="P32" s="229">
        <v>2.056117735699186</v>
      </c>
      <c r="Q32" s="229">
        <v>2.4824459229075271</v>
      </c>
      <c r="R32" s="229">
        <v>4.0019173367467236</v>
      </c>
      <c r="S32" s="229">
        <v>7.8300529826799643</v>
      </c>
      <c r="T32" s="229">
        <v>8.8578142335134942</v>
      </c>
      <c r="U32" s="229">
        <v>10.04899159227425</v>
      </c>
      <c r="V32" s="229">
        <v>11.23982056085155</v>
      </c>
      <c r="W32" s="229">
        <v>9.1590431523450171</v>
      </c>
      <c r="X32" s="229">
        <v>8.7708421729036878</v>
      </c>
      <c r="Y32" s="229">
        <v>12.36985209034048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3.2953155160865939</v>
      </c>
      <c r="C34" s="229">
        <v>2.0845229953125428</v>
      </c>
      <c r="D34" s="229">
        <v>3.3678305209725741</v>
      </c>
      <c r="E34" s="229">
        <v>3.219054485363523</v>
      </c>
      <c r="F34" s="229">
        <v>3.831167164946363</v>
      </c>
      <c r="G34" s="229">
        <v>4.9662657253091993</v>
      </c>
      <c r="H34" s="229">
        <v>3.8946837731163</v>
      </c>
      <c r="I34" s="229">
        <v>4.1461224369803764</v>
      </c>
      <c r="J34" s="229">
        <v>4.5572537821223067</v>
      </c>
      <c r="K34" s="229">
        <v>4.2595008436042736</v>
      </c>
      <c r="L34" s="229">
        <v>5.2468214296834974</v>
      </c>
      <c r="M34" s="229">
        <v>4.9212052852047847</v>
      </c>
      <c r="N34" s="229">
        <v>7.5796881360401134</v>
      </c>
      <c r="O34" s="229">
        <v>6.4859891842518058</v>
      </c>
      <c r="P34" s="229">
        <v>5.390465868588926</v>
      </c>
      <c r="Q34" s="229">
        <v>5.8754747667149374</v>
      </c>
      <c r="R34" s="229">
        <v>5.88915828671146</v>
      </c>
      <c r="S34" s="229">
        <v>6.0964847782810621</v>
      </c>
      <c r="T34" s="229">
        <v>5.4148607282302637</v>
      </c>
      <c r="U34" s="229">
        <v>5.9903916319184694</v>
      </c>
      <c r="V34" s="229">
        <v>6.2139372433140476</v>
      </c>
      <c r="W34" s="229">
        <v>5.4441034733666358</v>
      </c>
      <c r="X34" s="229">
        <v>4.9623161698289877</v>
      </c>
      <c r="Y34" s="229">
        <v>5.3386849833425982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89.10052595716553</v>
      </c>
      <c r="J35" s="229">
        <v>105.9763368230654</v>
      </c>
      <c r="K35" s="229">
        <v>98.07620152606674</v>
      </c>
      <c r="L35" s="229">
        <v>110.2124275399725</v>
      </c>
      <c r="M35" s="229">
        <v>113.8212044649606</v>
      </c>
      <c r="N35" s="229">
        <v>119.4319468010584</v>
      </c>
      <c r="O35" s="229">
        <v>138.24947028464311</v>
      </c>
      <c r="P35" s="229">
        <v>104.2508755341584</v>
      </c>
      <c r="Q35" s="229">
        <v>111.95772198734559</v>
      </c>
      <c r="R35" s="229">
        <v>106.9609749911707</v>
      </c>
      <c r="S35" s="229">
        <v>106.3241607189762</v>
      </c>
      <c r="T35" s="229">
        <v>101.45191075506111</v>
      </c>
      <c r="U35" s="229">
        <v>122.64571272914159</v>
      </c>
      <c r="V35" s="229">
        <v>135.04215713484371</v>
      </c>
      <c r="W35" s="229">
        <v>113.5848711809216</v>
      </c>
      <c r="X35" s="229">
        <v>100.5385644678223</v>
      </c>
      <c r="Y35" s="229">
        <v>99.846921599969718</v>
      </c>
      <c r="DA35" s="73" t="s">
        <v>1154</v>
      </c>
    </row>
    <row r="36" spans="1:105" ht="12" customHeight="1" x14ac:dyDescent="0.25">
      <c r="A36" s="57" t="s">
        <v>1010</v>
      </c>
      <c r="B36" s="261">
        <v>26.813027647161618</v>
      </c>
      <c r="C36" s="261">
        <v>28.678050431673309</v>
      </c>
      <c r="D36" s="261">
        <v>27.74518003526946</v>
      </c>
      <c r="E36" s="261">
        <v>29.773168245671069</v>
      </c>
      <c r="F36" s="261">
        <v>29.460525854175749</v>
      </c>
      <c r="G36" s="261">
        <v>29.603304796433871</v>
      </c>
      <c r="H36" s="261">
        <v>29.27569010192207</v>
      </c>
      <c r="I36" s="261">
        <v>33.713186496510858</v>
      </c>
      <c r="J36" s="261">
        <v>36.842229218432081</v>
      </c>
      <c r="K36" s="261">
        <v>30.464736818826889</v>
      </c>
      <c r="L36" s="261">
        <v>37.772312663797138</v>
      </c>
      <c r="M36" s="261">
        <v>38.848050487060881</v>
      </c>
      <c r="N36" s="261">
        <v>35.742357422775527</v>
      </c>
      <c r="O36" s="261">
        <v>47.234606249903791</v>
      </c>
      <c r="P36" s="261">
        <v>43.354653345405893</v>
      </c>
      <c r="Q36" s="261">
        <v>46.718904060651937</v>
      </c>
      <c r="R36" s="261">
        <v>45.909318287050887</v>
      </c>
      <c r="S36" s="261">
        <v>43.221057927772122</v>
      </c>
      <c r="T36" s="261">
        <v>43.600889677608151</v>
      </c>
      <c r="U36" s="261">
        <v>53.75146446198903</v>
      </c>
      <c r="V36" s="261">
        <v>59.364776041895553</v>
      </c>
      <c r="W36" s="261">
        <v>50.538838581291188</v>
      </c>
      <c r="X36" s="261">
        <v>48.980537294292773</v>
      </c>
      <c r="Y36" s="261">
        <v>46.696201104929862</v>
      </c>
      <c r="DA36" s="70" t="s">
        <v>1155</v>
      </c>
    </row>
    <row r="37" spans="1:105" ht="12" customHeight="1" x14ac:dyDescent="0.25">
      <c r="A37" s="60" t="s">
        <v>1012</v>
      </c>
      <c r="B37" s="262">
        <v>16.906514034737761</v>
      </c>
      <c r="C37" s="262">
        <v>18.229165302614501</v>
      </c>
      <c r="D37" s="262">
        <v>16.5127171877573</v>
      </c>
      <c r="E37" s="262">
        <v>19.7134572053284</v>
      </c>
      <c r="F37" s="262">
        <v>18.89857573543965</v>
      </c>
      <c r="G37" s="262">
        <v>19.91605690444031</v>
      </c>
      <c r="H37" s="262">
        <v>12.335283515810699</v>
      </c>
      <c r="I37" s="262">
        <v>19.642528623636132</v>
      </c>
      <c r="J37" s="262">
        <v>21.763422966775181</v>
      </c>
      <c r="K37" s="262">
        <v>13.27861858061539</v>
      </c>
      <c r="L37" s="262">
        <v>19.51649630588398</v>
      </c>
      <c r="M37" s="262">
        <v>22.750001311801039</v>
      </c>
      <c r="N37" s="262">
        <v>18.46294350291527</v>
      </c>
      <c r="O37" s="262">
        <v>37.712423645670562</v>
      </c>
      <c r="P37" s="262">
        <v>34.451228764904492</v>
      </c>
      <c r="Q37" s="262">
        <v>37.166399098614797</v>
      </c>
      <c r="R37" s="262">
        <v>35.529146925838283</v>
      </c>
      <c r="S37" s="262">
        <v>34.316226202881197</v>
      </c>
      <c r="T37" s="262">
        <v>35.703530551004746</v>
      </c>
      <c r="U37" s="262">
        <v>44.227921768144483</v>
      </c>
      <c r="V37" s="262">
        <v>48.571900261897547</v>
      </c>
      <c r="W37" s="262">
        <v>40.508989382284</v>
      </c>
      <c r="X37" s="262">
        <v>39.663435181846481</v>
      </c>
      <c r="Y37" s="262">
        <v>38.030775888850528</v>
      </c>
      <c r="DA37" s="72" t="s">
        <v>1156</v>
      </c>
    </row>
    <row r="38" spans="1:105" ht="12" customHeight="1" x14ac:dyDescent="0.25">
      <c r="A38" s="59" t="s">
        <v>28</v>
      </c>
      <c r="B38" s="230">
        <v>6.267804408244066</v>
      </c>
      <c r="C38" s="230">
        <v>7.6428951623420698</v>
      </c>
      <c r="D38" s="230">
        <v>7.2939792629670066</v>
      </c>
      <c r="E38" s="230">
        <v>8.9620594452159335</v>
      </c>
      <c r="F38" s="230">
        <v>8.0457409779933506</v>
      </c>
      <c r="G38" s="230">
        <v>9.0916166783939776</v>
      </c>
      <c r="H38" s="230">
        <v>2.618460470501641</v>
      </c>
      <c r="I38" s="230">
        <v>2.9428581643641252</v>
      </c>
      <c r="J38" s="230">
        <v>3.8916791935524788</v>
      </c>
      <c r="K38" s="230">
        <v>0</v>
      </c>
      <c r="L38" s="230">
        <v>0</v>
      </c>
      <c r="M38" s="230">
        <v>1.1885065579624241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1.230736484847625</v>
      </c>
      <c r="C39" s="295">
        <v>2.5737543597769599</v>
      </c>
      <c r="D39" s="295">
        <v>1.78185757391049</v>
      </c>
      <c r="E39" s="295">
        <v>2.51939291849096</v>
      </c>
      <c r="F39" s="295">
        <v>2.448987236316309</v>
      </c>
      <c r="G39" s="295">
        <v>2.5291995567073848</v>
      </c>
      <c r="H39" s="295">
        <v>2.5935429945162389</v>
      </c>
      <c r="I39" s="295">
        <v>3.580317574804345</v>
      </c>
      <c r="J39" s="295">
        <v>4.2854521344649621</v>
      </c>
      <c r="K39" s="295">
        <v>3.9538620753409011</v>
      </c>
      <c r="L39" s="295">
        <v>6.7250728778775608</v>
      </c>
      <c r="M39" s="295">
        <v>9.3151359178326842</v>
      </c>
      <c r="N39" s="295">
        <v>7.4725410325123702</v>
      </c>
      <c r="O39" s="295">
        <v>29.449906956000781</v>
      </c>
      <c r="P39" s="295">
        <v>26.287908809176379</v>
      </c>
      <c r="Q39" s="295">
        <v>27.948436996212529</v>
      </c>
      <c r="R39" s="295">
        <v>26.082588968275061</v>
      </c>
      <c r="S39" s="295">
        <v>20.315783989398639</v>
      </c>
      <c r="T39" s="295">
        <v>21.85221193851255</v>
      </c>
      <c r="U39" s="295">
        <v>28.722185592285509</v>
      </c>
      <c r="V39" s="295">
        <v>31.96182256153735</v>
      </c>
      <c r="W39" s="295">
        <v>27.35127468577414</v>
      </c>
      <c r="X39" s="295">
        <v>27.18492912236951</v>
      </c>
      <c r="Y39" s="295">
        <v>22.936462831269711</v>
      </c>
      <c r="DA39" s="122" t="s">
        <v>1158</v>
      </c>
    </row>
    <row r="40" spans="1:105" ht="12" customHeight="1" x14ac:dyDescent="0.25">
      <c r="A40" s="59" t="s">
        <v>159</v>
      </c>
      <c r="B40" s="295">
        <v>0.31872036580533858</v>
      </c>
      <c r="C40" s="295">
        <v>0.44392352991522349</v>
      </c>
      <c r="D40" s="295">
        <v>0.51405778776422262</v>
      </c>
      <c r="E40" s="295">
        <v>0.65040333941914019</v>
      </c>
      <c r="F40" s="295">
        <v>0.5251372637610543</v>
      </c>
      <c r="G40" s="295">
        <v>0.64888977664038783</v>
      </c>
      <c r="H40" s="295">
        <v>0.56219014829776359</v>
      </c>
      <c r="I40" s="295">
        <v>0.91814405128872645</v>
      </c>
      <c r="J40" s="295">
        <v>1.097246107156765</v>
      </c>
      <c r="K40" s="295">
        <v>0.94438829857051532</v>
      </c>
      <c r="L40" s="295">
        <v>1.23509714249213</v>
      </c>
      <c r="M40" s="295">
        <v>0.77565821781439914</v>
      </c>
      <c r="N40" s="295">
        <v>0.77557252754891748</v>
      </c>
      <c r="O40" s="295">
        <v>0.67021023611529951</v>
      </c>
      <c r="P40" s="295">
        <v>0.59647606825937383</v>
      </c>
      <c r="Q40" s="295">
        <v>0.63801943367255742</v>
      </c>
      <c r="R40" s="295">
        <v>0.76252084006425558</v>
      </c>
      <c r="S40" s="295">
        <v>0.75303700492558234</v>
      </c>
      <c r="T40" s="295">
        <v>0.67670922824049839</v>
      </c>
      <c r="U40" s="295">
        <v>0.83435786660434219</v>
      </c>
      <c r="V40" s="295">
        <v>0.38248620423703539</v>
      </c>
      <c r="W40" s="295">
        <v>0.31249656011020599</v>
      </c>
      <c r="X40" s="295">
        <v>0.64702987296059478</v>
      </c>
      <c r="Y40" s="295">
        <v>0.30306000378123121</v>
      </c>
      <c r="DA40" s="122" t="s">
        <v>1159</v>
      </c>
    </row>
    <row r="41" spans="1:105" ht="12" customHeight="1" x14ac:dyDescent="0.25">
      <c r="A41" s="59" t="s">
        <v>32</v>
      </c>
      <c r="B41" s="295">
        <v>5.8538587031653977</v>
      </c>
      <c r="C41" s="295">
        <v>5.814818627672909</v>
      </c>
      <c r="D41" s="295">
        <v>5.1792804749158572</v>
      </c>
      <c r="E41" s="295">
        <v>5.692001187766027</v>
      </c>
      <c r="F41" s="295">
        <v>5.921214399456348</v>
      </c>
      <c r="G41" s="295">
        <v>5.513663266689659</v>
      </c>
      <c r="H41" s="295">
        <v>3.7007536379837922</v>
      </c>
      <c r="I41" s="295">
        <v>5.8183429984140744</v>
      </c>
      <c r="J41" s="295">
        <v>5.5828808879087273</v>
      </c>
      <c r="K41" s="295">
        <v>4.3357779091116502</v>
      </c>
      <c r="L41" s="295">
        <v>6.6372012090596133</v>
      </c>
      <c r="M41" s="295">
        <v>5.7426637011333446</v>
      </c>
      <c r="N41" s="295">
        <v>5.3729967937289551</v>
      </c>
      <c r="O41" s="295">
        <v>4.9479910516381409</v>
      </c>
      <c r="P41" s="295">
        <v>5.0728212700664734</v>
      </c>
      <c r="Q41" s="295">
        <v>5.573689613239706</v>
      </c>
      <c r="R41" s="295">
        <v>3.7762588964677608</v>
      </c>
      <c r="S41" s="295">
        <v>3.6026960605416152</v>
      </c>
      <c r="T41" s="295">
        <v>2.9984204893126769</v>
      </c>
      <c r="U41" s="295">
        <v>3.6964558337584839</v>
      </c>
      <c r="V41" s="295">
        <v>4.0538278524578333</v>
      </c>
      <c r="W41" s="295">
        <v>3.4486726342110821</v>
      </c>
      <c r="X41" s="295">
        <v>2.828253059750379</v>
      </c>
      <c r="Y41" s="295">
        <v>2.7865765480560709</v>
      </c>
      <c r="DA41" s="122" t="s">
        <v>1160</v>
      </c>
    </row>
    <row r="42" spans="1:105" ht="12" customHeight="1" x14ac:dyDescent="0.25">
      <c r="A42" s="59" t="s">
        <v>35</v>
      </c>
      <c r="B42" s="295">
        <v>3.2353940726753332</v>
      </c>
      <c r="C42" s="295">
        <v>1.753773622907342</v>
      </c>
      <c r="D42" s="295">
        <v>1.743542088199729</v>
      </c>
      <c r="E42" s="295">
        <v>1.8896003144363389</v>
      </c>
      <c r="F42" s="295">
        <v>1.957495857912589</v>
      </c>
      <c r="G42" s="295">
        <v>2.1326876260089018</v>
      </c>
      <c r="H42" s="295">
        <v>2.860336264511266</v>
      </c>
      <c r="I42" s="295">
        <v>6.3828658347648588</v>
      </c>
      <c r="J42" s="295">
        <v>6.906164643692251</v>
      </c>
      <c r="K42" s="295">
        <v>4.0445902975923254</v>
      </c>
      <c r="L42" s="295">
        <v>4.9191250764546703</v>
      </c>
      <c r="M42" s="295">
        <v>5.728036917058188</v>
      </c>
      <c r="N42" s="295">
        <v>4.8418331491250228</v>
      </c>
      <c r="O42" s="295">
        <v>2.64431540191634</v>
      </c>
      <c r="P42" s="295">
        <v>2.494022617402269</v>
      </c>
      <c r="Q42" s="295">
        <v>3.0062530554899971</v>
      </c>
      <c r="R42" s="295">
        <v>4.9077782210312018</v>
      </c>
      <c r="S42" s="295">
        <v>9.6447091480153642</v>
      </c>
      <c r="T42" s="295">
        <v>10.17618889493902</v>
      </c>
      <c r="U42" s="295">
        <v>10.97492247549614</v>
      </c>
      <c r="V42" s="295">
        <v>12.173763643665341</v>
      </c>
      <c r="W42" s="295">
        <v>9.3965455021885766</v>
      </c>
      <c r="X42" s="295">
        <v>9.0032231267659988</v>
      </c>
      <c r="Y42" s="295">
        <v>12.00467650574352</v>
      </c>
      <c r="DA42" s="122" t="s">
        <v>1161</v>
      </c>
    </row>
    <row r="43" spans="1:105" ht="12" customHeight="1" x14ac:dyDescent="0.25">
      <c r="A43" s="60" t="s">
        <v>1019</v>
      </c>
      <c r="B43" s="262">
        <v>9.906513612423856</v>
      </c>
      <c r="C43" s="262">
        <v>10.448885129058811</v>
      </c>
      <c r="D43" s="262">
        <v>11.232462847512149</v>
      </c>
      <c r="E43" s="262">
        <v>10.05971104034267</v>
      </c>
      <c r="F43" s="262">
        <v>10.5619501187361</v>
      </c>
      <c r="G43" s="262">
        <v>9.6872478919935592</v>
      </c>
      <c r="H43" s="262">
        <v>16.940406586111369</v>
      </c>
      <c r="I43" s="262">
        <v>14.07065787287473</v>
      </c>
      <c r="J43" s="262">
        <v>15.0788062516569</v>
      </c>
      <c r="K43" s="262">
        <v>17.186118238211499</v>
      </c>
      <c r="L43" s="262">
        <v>18.255816357913162</v>
      </c>
      <c r="M43" s="262">
        <v>16.098049175259838</v>
      </c>
      <c r="N43" s="262">
        <v>17.279413919860261</v>
      </c>
      <c r="O43" s="262">
        <v>9.5221826042332296</v>
      </c>
      <c r="P43" s="262">
        <v>8.9034245805013938</v>
      </c>
      <c r="Q43" s="262">
        <v>9.5525049620371441</v>
      </c>
      <c r="R43" s="262">
        <v>10.3801713612126</v>
      </c>
      <c r="S43" s="262">
        <v>8.9048317248909274</v>
      </c>
      <c r="T43" s="262">
        <v>7.8973591266034067</v>
      </c>
      <c r="U43" s="262">
        <v>9.5235426938445507</v>
      </c>
      <c r="V43" s="262">
        <v>10.79287577999799</v>
      </c>
      <c r="W43" s="262">
        <v>10.029849199007201</v>
      </c>
      <c r="X43" s="262">
        <v>9.3171021124462854</v>
      </c>
      <c r="Y43" s="262">
        <v>8.6654252160793241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10.15661704641027</v>
      </c>
      <c r="C44" s="261">
        <f t="shared" si="1"/>
        <v>11.051071884370911</v>
      </c>
      <c r="D44" s="261">
        <f t="shared" si="1"/>
        <v>10.812460924457321</v>
      </c>
      <c r="E44" s="261">
        <f t="shared" si="1"/>
        <v>11.388879669032278</v>
      </c>
      <c r="F44" s="261">
        <f t="shared" si="1"/>
        <v>11.299881037194158</v>
      </c>
      <c r="G44" s="261">
        <f t="shared" si="1"/>
        <v>11.225622156252962</v>
      </c>
      <c r="H44" s="261">
        <f t="shared" si="1"/>
        <v>10.778245546292499</v>
      </c>
      <c r="I44" s="261">
        <f t="shared" si="1"/>
        <v>12.677801170861743</v>
      </c>
      <c r="J44" s="261">
        <f t="shared" si="1"/>
        <v>14.133089384708162</v>
      </c>
      <c r="K44" s="261">
        <f t="shared" si="1"/>
        <v>11.960457859963636</v>
      </c>
      <c r="L44" s="261">
        <f t="shared" si="1"/>
        <v>14.67606903381496</v>
      </c>
      <c r="M44" s="261">
        <f t="shared" si="1"/>
        <v>14.867625018808846</v>
      </c>
      <c r="N44" s="261">
        <f t="shared" si="1"/>
        <v>13.904708966922684</v>
      </c>
      <c r="O44" s="261">
        <f t="shared" si="1"/>
        <v>16.058190535151969</v>
      </c>
      <c r="P44" s="261">
        <f t="shared" si="1"/>
        <v>14.708321360126259</v>
      </c>
      <c r="Q44" s="261">
        <f t="shared" si="1"/>
        <v>15.82981270546226</v>
      </c>
      <c r="R44" s="261">
        <f t="shared" si="1"/>
        <v>15.615919576798888</v>
      </c>
      <c r="S44" s="261">
        <f t="shared" si="1"/>
        <v>14.23057306803725</v>
      </c>
      <c r="T44" s="261">
        <f t="shared" si="1"/>
        <v>13.957477936797956</v>
      </c>
      <c r="U44" s="261">
        <f t="shared" si="1"/>
        <v>17.272734089584436</v>
      </c>
      <c r="V44" s="261">
        <f t="shared" si="1"/>
        <v>19.167426244595152</v>
      </c>
      <c r="W44" s="261">
        <f t="shared" si="1"/>
        <v>16.62579668156836</v>
      </c>
      <c r="X44" s="261">
        <f t="shared" si="1"/>
        <v>15.864852847585253</v>
      </c>
      <c r="Y44" s="261">
        <f t="shared" si="1"/>
        <v>14.934387762382457</v>
      </c>
      <c r="DA44" s="70"/>
    </row>
    <row r="45" spans="1:105" ht="12" customHeight="1" x14ac:dyDescent="0.25">
      <c r="A45" s="60" t="s">
        <v>1022</v>
      </c>
      <c r="B45" s="262">
        <v>0.21736565370645081</v>
      </c>
      <c r="C45" s="262">
        <v>0.1234122388508966</v>
      </c>
      <c r="D45" s="262">
        <v>0.1130625634799404</v>
      </c>
      <c r="E45" s="262">
        <v>0.14137002655640071</v>
      </c>
      <c r="F45" s="262">
        <v>0.1387761525520089</v>
      </c>
      <c r="G45" s="262">
        <v>0.16201632059345239</v>
      </c>
      <c r="H45" s="262">
        <v>0.12275852425843201</v>
      </c>
      <c r="I45" s="262">
        <v>0.33125804292674971</v>
      </c>
      <c r="J45" s="262">
        <v>0.36068887231579749</v>
      </c>
      <c r="K45" s="262">
        <v>0.15449787803297371</v>
      </c>
      <c r="L45" s="262">
        <v>0.22157858749765089</v>
      </c>
      <c r="M45" s="262">
        <v>0.29611732134111068</v>
      </c>
      <c r="N45" s="262">
        <v>0.21632672816974841</v>
      </c>
      <c r="O45" s="262">
        <v>0.26019717458669661</v>
      </c>
      <c r="P45" s="262">
        <v>0.2476687314978353</v>
      </c>
      <c r="Q45" s="262">
        <v>0.29854886847849282</v>
      </c>
      <c r="R45" s="262">
        <v>0.43903424818366832</v>
      </c>
      <c r="S45" s="262">
        <v>0.86374903340216636</v>
      </c>
      <c r="T45" s="262">
        <v>0.99077298896608157</v>
      </c>
      <c r="U45" s="262">
        <v>1.1134872253441459</v>
      </c>
      <c r="V45" s="262">
        <v>1.216002176149132</v>
      </c>
      <c r="W45" s="262">
        <v>0.89867548261445607</v>
      </c>
      <c r="X45" s="262">
        <v>0.88689517986443567</v>
      </c>
      <c r="Y45" s="262">
        <v>1.1563095684637961</v>
      </c>
      <c r="DA45" s="72" t="s">
        <v>1163</v>
      </c>
    </row>
    <row r="46" spans="1:105" ht="12" customHeight="1" x14ac:dyDescent="0.25">
      <c r="A46" s="60" t="s">
        <v>1024</v>
      </c>
      <c r="B46" s="262">
        <v>1.4971377017674821</v>
      </c>
      <c r="C46" s="262">
        <v>1.601104301637527</v>
      </c>
      <c r="D46" s="262">
        <v>1.460333772471164</v>
      </c>
      <c r="E46" s="262">
        <v>1.7011121639854141</v>
      </c>
      <c r="F46" s="262">
        <v>1.66326764351245</v>
      </c>
      <c r="G46" s="262">
        <v>1.7289448699376699</v>
      </c>
      <c r="H46" s="262">
        <v>1.433489184278534</v>
      </c>
      <c r="I46" s="262">
        <v>3.0839680956117062</v>
      </c>
      <c r="J46" s="262">
        <v>3.783230676609123</v>
      </c>
      <c r="K46" s="262">
        <v>3.4788864745879651</v>
      </c>
      <c r="L46" s="262">
        <v>4.0239262002615392</v>
      </c>
      <c r="M46" s="262">
        <v>4.0155443559216248</v>
      </c>
      <c r="N46" s="262">
        <v>3.8958278961401631</v>
      </c>
      <c r="O46" s="262">
        <v>3.913177776919551</v>
      </c>
      <c r="P46" s="262">
        <v>3.245776108090034</v>
      </c>
      <c r="Q46" s="262">
        <v>3.4982674534819971</v>
      </c>
      <c r="R46" s="262">
        <v>3.398531031184679</v>
      </c>
      <c r="S46" s="262">
        <v>3.251244342353333</v>
      </c>
      <c r="T46" s="262">
        <v>3.213721084617819</v>
      </c>
      <c r="U46" s="262">
        <v>3.9032418314815698</v>
      </c>
      <c r="V46" s="262">
        <v>4.2768664655601283</v>
      </c>
      <c r="W46" s="262">
        <v>3.5597797530354232</v>
      </c>
      <c r="X46" s="262">
        <v>3.3361141824971869</v>
      </c>
      <c r="Y46" s="262">
        <v>3.190901618622461</v>
      </c>
      <c r="DA46" s="72" t="s">
        <v>1164</v>
      </c>
    </row>
    <row r="47" spans="1:105" ht="12" customHeight="1" x14ac:dyDescent="0.25">
      <c r="A47" s="64" t="s">
        <v>28</v>
      </c>
      <c r="B47" s="229">
        <v>0.16438577109198821</v>
      </c>
      <c r="C47" s="229">
        <v>0.2049441952428642</v>
      </c>
      <c r="D47" s="229">
        <v>0.21374918723888911</v>
      </c>
      <c r="E47" s="229">
        <v>0.23547977191855449</v>
      </c>
      <c r="F47" s="229">
        <v>0.20995543292155949</v>
      </c>
      <c r="G47" s="229">
        <v>0.22682389091718819</v>
      </c>
      <c r="H47" s="229">
        <v>6.2082038376140819E-2</v>
      </c>
      <c r="I47" s="229">
        <v>2.4227641119385759E-2</v>
      </c>
      <c r="J47" s="229">
        <v>2.5145005806653738E-2</v>
      </c>
      <c r="K47" s="229">
        <v>0</v>
      </c>
      <c r="L47" s="229">
        <v>0</v>
      </c>
      <c r="M47" s="229">
        <v>7.3217215177223986E-3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0.94464285596416719</v>
      </c>
      <c r="C48" s="229">
        <v>1.0246166918059061</v>
      </c>
      <c r="D48" s="229">
        <v>0.86002524219895893</v>
      </c>
      <c r="E48" s="229">
        <v>1.064175379660995</v>
      </c>
      <c r="F48" s="229">
        <v>1.0456105020736239</v>
      </c>
      <c r="G48" s="229">
        <v>1.0653574333861979</v>
      </c>
      <c r="H48" s="229">
        <v>0.98093635146151803</v>
      </c>
      <c r="I48" s="229">
        <v>0.98909688385142047</v>
      </c>
      <c r="J48" s="229">
        <v>1.349321915799617</v>
      </c>
      <c r="K48" s="229">
        <v>1.2999575353588679</v>
      </c>
      <c r="L48" s="229">
        <v>1.550880849664255</v>
      </c>
      <c r="M48" s="229">
        <v>1.4304346086924</v>
      </c>
      <c r="N48" s="229">
        <v>1.1999863855248289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3.2600278465671997E-2</v>
      </c>
      <c r="C49" s="229">
        <v>6.9703126997386025E-2</v>
      </c>
      <c r="D49" s="229">
        <v>5.2737602433841152E-2</v>
      </c>
      <c r="E49" s="229">
        <v>6.6857346718535743E-2</v>
      </c>
      <c r="F49" s="229">
        <v>6.454387547897851E-2</v>
      </c>
      <c r="G49" s="229">
        <v>6.3729164249541378E-2</v>
      </c>
      <c r="H49" s="229">
        <v>6.2104181822304143E-2</v>
      </c>
      <c r="I49" s="229">
        <v>2.9769449103275121E-2</v>
      </c>
      <c r="J49" s="229">
        <v>2.7965256253595059E-2</v>
      </c>
      <c r="K49" s="229">
        <v>1.5969018034557081E-2</v>
      </c>
      <c r="L49" s="229">
        <v>3.5660165737678551E-2</v>
      </c>
      <c r="M49" s="229">
        <v>5.7957316235305791E-2</v>
      </c>
      <c r="N49" s="229">
        <v>3.7847291427781253E-2</v>
      </c>
      <c r="O49" s="229">
        <v>0.38375228370362091</v>
      </c>
      <c r="P49" s="229">
        <v>0.43209261567923901</v>
      </c>
      <c r="Q49" s="229">
        <v>0.46013471500976888</v>
      </c>
      <c r="R49" s="229">
        <v>0.42404026309092002</v>
      </c>
      <c r="S49" s="229">
        <v>0.32883827789383119</v>
      </c>
      <c r="T49" s="229">
        <v>0.37923640872609282</v>
      </c>
      <c r="U49" s="229">
        <v>0.5243384658896928</v>
      </c>
      <c r="V49" s="229">
        <v>0.58835474696768153</v>
      </c>
      <c r="W49" s="229">
        <v>0.53153598106978828</v>
      </c>
      <c r="X49" s="229">
        <v>0.52917394836992671</v>
      </c>
      <c r="Y49" s="229">
        <v>0.47120913590021629</v>
      </c>
      <c r="DA49" s="73" t="s">
        <v>1167</v>
      </c>
    </row>
    <row r="50" spans="1:105" ht="12" customHeight="1" x14ac:dyDescent="0.25">
      <c r="A50" s="64" t="s">
        <v>159</v>
      </c>
      <c r="B50" s="229">
        <v>8.6029502751118394E-3</v>
      </c>
      <c r="C50" s="229">
        <v>1.2251088993723E-2</v>
      </c>
      <c r="D50" s="229">
        <v>1.5503890790331839E-2</v>
      </c>
      <c r="E50" s="229">
        <v>1.758803651128912E-2</v>
      </c>
      <c r="F50" s="229">
        <v>1.4103364067130961E-2</v>
      </c>
      <c r="G50" s="229">
        <v>1.6661243864055951E-2</v>
      </c>
      <c r="H50" s="229">
        <v>1.371803752944818E-2</v>
      </c>
      <c r="I50" s="229">
        <v>7.7793163987310218E-3</v>
      </c>
      <c r="J50" s="229">
        <v>7.2963820514918773E-3</v>
      </c>
      <c r="K50" s="229">
        <v>3.886768337784828E-3</v>
      </c>
      <c r="L50" s="229">
        <v>6.6737332259649701E-3</v>
      </c>
      <c r="M50" s="229">
        <v>4.9177996521178689E-3</v>
      </c>
      <c r="N50" s="229">
        <v>4.0028588480811181E-3</v>
      </c>
      <c r="O50" s="229">
        <v>8.8993741433395553E-3</v>
      </c>
      <c r="P50" s="229">
        <v>9.9906832846557454E-3</v>
      </c>
      <c r="Q50" s="229">
        <v>1.0703917303249849E-2</v>
      </c>
      <c r="R50" s="229">
        <v>1.263250499355275E-2</v>
      </c>
      <c r="S50" s="229">
        <v>1.242071109153779E-2</v>
      </c>
      <c r="T50" s="229">
        <v>1.196735249797254E-2</v>
      </c>
      <c r="U50" s="229">
        <v>1.55212953481868E-2</v>
      </c>
      <c r="V50" s="229">
        <v>7.174718464580951E-3</v>
      </c>
      <c r="W50" s="229">
        <v>6.1884473648613778E-3</v>
      </c>
      <c r="X50" s="229">
        <v>1.284401174304906E-2</v>
      </c>
      <c r="Y50" s="229">
        <v>6.344497723067279E-3</v>
      </c>
      <c r="DA50" s="73" t="s">
        <v>1168</v>
      </c>
    </row>
    <row r="51" spans="1:105" ht="12" customHeight="1" x14ac:dyDescent="0.25">
      <c r="A51" s="64" t="s">
        <v>32</v>
      </c>
      <c r="B51" s="229">
        <v>0.15318534632329031</v>
      </c>
      <c r="C51" s="229">
        <v>0.15557510124629201</v>
      </c>
      <c r="D51" s="229">
        <v>0.15143824831971731</v>
      </c>
      <c r="E51" s="229">
        <v>0.14922341267680439</v>
      </c>
      <c r="F51" s="229">
        <v>0.154169355363101</v>
      </c>
      <c r="G51" s="229">
        <v>0.13725055778480449</v>
      </c>
      <c r="H51" s="229">
        <v>8.7546002515727306E-2</v>
      </c>
      <c r="I51" s="229">
        <v>4.7793333217071479E-2</v>
      </c>
      <c r="J51" s="229">
        <v>3.5991443867654523E-2</v>
      </c>
      <c r="K51" s="229">
        <v>1.7299855554843809E-2</v>
      </c>
      <c r="L51" s="229">
        <v>3.4768831777686318E-2</v>
      </c>
      <c r="M51" s="229">
        <v>3.5298090132721248E-2</v>
      </c>
      <c r="N51" s="229">
        <v>2.688449172073356E-2</v>
      </c>
      <c r="O51" s="229">
        <v>6.3696373135283813E-2</v>
      </c>
      <c r="P51" s="229">
        <v>8.2373803399168027E-2</v>
      </c>
      <c r="Q51" s="229">
        <v>9.0654425036782296E-2</v>
      </c>
      <c r="R51" s="229">
        <v>6.0650852850558719E-2</v>
      </c>
      <c r="S51" s="229">
        <v>5.7609639316660473E-2</v>
      </c>
      <c r="T51" s="229">
        <v>5.1407432159715952E-2</v>
      </c>
      <c r="U51" s="229">
        <v>6.6665096070062727E-2</v>
      </c>
      <c r="V51" s="229">
        <v>7.3721095583497973E-2</v>
      </c>
      <c r="W51" s="229">
        <v>6.6210340447526717E-2</v>
      </c>
      <c r="X51" s="229">
        <v>5.459673393062843E-2</v>
      </c>
      <c r="Y51" s="229">
        <v>5.6555779043213711E-2</v>
      </c>
      <c r="DA51" s="73" t="s">
        <v>1169</v>
      </c>
    </row>
    <row r="52" spans="1:105" ht="12" customHeight="1" x14ac:dyDescent="0.25">
      <c r="A52" s="64" t="s">
        <v>33</v>
      </c>
      <c r="B52" s="229">
        <v>4.2682975941678011E-2</v>
      </c>
      <c r="C52" s="229">
        <v>4.517144477732437E-2</v>
      </c>
      <c r="D52" s="229">
        <v>4.8414794153229981E-2</v>
      </c>
      <c r="E52" s="229">
        <v>5.3738110838640031E-2</v>
      </c>
      <c r="F52" s="229">
        <v>4.7217763178026423E-2</v>
      </c>
      <c r="G52" s="229">
        <v>6.6735946587909933E-2</v>
      </c>
      <c r="H52" s="229">
        <v>8.131022525690082E-2</v>
      </c>
      <c r="I52" s="229">
        <v>7.7707510227858045E-2</v>
      </c>
      <c r="J52" s="229">
        <v>9.4069973655074343E-2</v>
      </c>
      <c r="K52" s="229">
        <v>9.0048847621429978E-2</v>
      </c>
      <c r="L52" s="229">
        <v>7.3469404388743262E-2</v>
      </c>
      <c r="M52" s="229">
        <v>8.2308471329078661E-2</v>
      </c>
      <c r="N52" s="229">
        <v>7.6417055600685735E-2</v>
      </c>
      <c r="O52" s="229">
        <v>0.54370785867711025</v>
      </c>
      <c r="P52" s="229">
        <v>0.49968806701231272</v>
      </c>
      <c r="Q52" s="229">
        <v>0.54373021908264019</v>
      </c>
      <c r="R52" s="229">
        <v>0.57705310181600811</v>
      </c>
      <c r="S52" s="229">
        <v>0.46062325875197052</v>
      </c>
      <c r="T52" s="229">
        <v>0.46938054142202501</v>
      </c>
      <c r="U52" s="229">
        <v>0.53830955573229322</v>
      </c>
      <c r="V52" s="229">
        <v>0.57451519420341246</v>
      </c>
      <c r="W52" s="229">
        <v>0.40622148753694848</v>
      </c>
      <c r="X52" s="229">
        <v>0.4666671718161125</v>
      </c>
      <c r="Y52" s="229">
        <v>0.31864730974599992</v>
      </c>
      <c r="DA52" s="73" t="s">
        <v>1170</v>
      </c>
    </row>
    <row r="53" spans="1:105" ht="12" customHeight="1" x14ac:dyDescent="0.25">
      <c r="A53" s="64" t="s">
        <v>35</v>
      </c>
      <c r="B53" s="229">
        <v>8.5494628103175388E-2</v>
      </c>
      <c r="C53" s="229">
        <v>4.738207849679555E-2</v>
      </c>
      <c r="D53" s="229">
        <v>5.1479608751988683E-2</v>
      </c>
      <c r="E53" s="229">
        <v>5.0024020436690408E-2</v>
      </c>
      <c r="F53" s="229">
        <v>5.1466516761263341E-2</v>
      </c>
      <c r="G53" s="229">
        <v>5.3609009464073008E-2</v>
      </c>
      <c r="H53" s="229">
        <v>6.8328186237051419E-2</v>
      </c>
      <c r="I53" s="229">
        <v>5.2944441447380801E-2</v>
      </c>
      <c r="J53" s="229">
        <v>4.4958777116874439E-2</v>
      </c>
      <c r="K53" s="229">
        <v>1.629621099728577E-2</v>
      </c>
      <c r="L53" s="229">
        <v>2.6021338671960971E-2</v>
      </c>
      <c r="M53" s="229">
        <v>3.5553330224917891E-2</v>
      </c>
      <c r="N53" s="229">
        <v>2.44642396749487E-2</v>
      </c>
      <c r="O53" s="229">
        <v>3.437444604377464E-2</v>
      </c>
      <c r="P53" s="229">
        <v>4.0895601480132021E-2</v>
      </c>
      <c r="Q53" s="229">
        <v>4.9375148804249973E-2</v>
      </c>
      <c r="R53" s="229">
        <v>7.959700639631527E-2</v>
      </c>
      <c r="S53" s="229">
        <v>0.15573754400747361</v>
      </c>
      <c r="T53" s="229">
        <v>0.17617942522908439</v>
      </c>
      <c r="U53" s="229">
        <v>0.1998716067176465</v>
      </c>
      <c r="V53" s="229">
        <v>0.2235568588237829</v>
      </c>
      <c r="W53" s="229">
        <v>0.1821707834110301</v>
      </c>
      <c r="X53" s="229">
        <v>0.17444957548903789</v>
      </c>
      <c r="Y53" s="229">
        <v>0.24603286702486429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6.5542895602399134E-2</v>
      </c>
      <c r="C55" s="229">
        <v>4.1460574077235038E-2</v>
      </c>
      <c r="D55" s="229">
        <v>6.6985198584206901E-2</v>
      </c>
      <c r="E55" s="229">
        <v>6.4026085223904752E-2</v>
      </c>
      <c r="F55" s="229">
        <v>7.6200833668766135E-2</v>
      </c>
      <c r="G55" s="229">
        <v>9.8777623683898572E-2</v>
      </c>
      <c r="H55" s="229">
        <v>7.7464161079442928E-2</v>
      </c>
      <c r="I55" s="229">
        <v>8.2465205142022116E-2</v>
      </c>
      <c r="J55" s="229">
        <v>9.0642491566331598E-2</v>
      </c>
      <c r="K55" s="229">
        <v>8.4720269651820987E-2</v>
      </c>
      <c r="L55" s="229">
        <v>0.10435779746473881</v>
      </c>
      <c r="M55" s="229">
        <v>9.7881384247297087E-2</v>
      </c>
      <c r="N55" s="229">
        <v>0.1507578578664289</v>
      </c>
      <c r="O55" s="229">
        <v>0.12900449438193801</v>
      </c>
      <c r="P55" s="229">
        <v>0.1072148448148585</v>
      </c>
      <c r="Q55" s="229">
        <v>0.11686153491810521</v>
      </c>
      <c r="R55" s="229">
        <v>0.1171336962690372</v>
      </c>
      <c r="S55" s="229">
        <v>0.12125736167413199</v>
      </c>
      <c r="T55" s="229">
        <v>0.10770005168834371</v>
      </c>
      <c r="U55" s="229">
        <v>0.11914719893486531</v>
      </c>
      <c r="V55" s="229">
        <v>0.12359345805589619</v>
      </c>
      <c r="W55" s="229">
        <v>0.108281681636142</v>
      </c>
      <c r="X55" s="229">
        <v>9.8699068140051124E-2</v>
      </c>
      <c r="Y55" s="229">
        <v>0.106184937621046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1.7721843151045611</v>
      </c>
      <c r="J56" s="229">
        <v>2.10783943049183</v>
      </c>
      <c r="K56" s="229">
        <v>1.950707969031374</v>
      </c>
      <c r="L56" s="229">
        <v>2.1920940793305119</v>
      </c>
      <c r="M56" s="229">
        <v>2.263871633890064</v>
      </c>
      <c r="N56" s="229">
        <v>2.3754677154766739</v>
      </c>
      <c r="O56" s="229">
        <v>2.7497429468344841</v>
      </c>
      <c r="P56" s="229">
        <v>2.073520492419668</v>
      </c>
      <c r="Q56" s="229">
        <v>2.2268074933272</v>
      </c>
      <c r="R56" s="229">
        <v>2.127423605768286</v>
      </c>
      <c r="S56" s="229">
        <v>2.1147575496177282</v>
      </c>
      <c r="T56" s="229">
        <v>2.0178498728945842</v>
      </c>
      <c r="U56" s="229">
        <v>2.4393886127888229</v>
      </c>
      <c r="V56" s="229">
        <v>2.685950393461277</v>
      </c>
      <c r="W56" s="229">
        <v>2.2591710315691258</v>
      </c>
      <c r="X56" s="229">
        <v>1.999683673008382</v>
      </c>
      <c r="Y56" s="229">
        <v>1.985927091564053</v>
      </c>
      <c r="DA56" s="73" t="s">
        <v>1174</v>
      </c>
    </row>
    <row r="57" spans="1:105" ht="12" customHeight="1" x14ac:dyDescent="0.25">
      <c r="A57" s="60" t="s">
        <v>1036</v>
      </c>
      <c r="B57" s="262">
        <v>8.4421136909363366</v>
      </c>
      <c r="C57" s="262">
        <v>9.3265553438824877</v>
      </c>
      <c r="D57" s="262">
        <v>9.239064588506217</v>
      </c>
      <c r="E57" s="262">
        <v>9.5463974784904622</v>
      </c>
      <c r="F57" s="262">
        <v>9.4978372411296998</v>
      </c>
      <c r="G57" s="262">
        <v>9.3346609657218398</v>
      </c>
      <c r="H57" s="262">
        <v>9.2219978377555325</v>
      </c>
      <c r="I57" s="262">
        <v>9.2625750323232872</v>
      </c>
      <c r="J57" s="262">
        <v>9.9891698357832421</v>
      </c>
      <c r="K57" s="262">
        <v>8.327073507342698</v>
      </c>
      <c r="L57" s="262">
        <v>10.43056424605577</v>
      </c>
      <c r="M57" s="262">
        <v>10.555963341546111</v>
      </c>
      <c r="N57" s="262">
        <v>9.792554342612771</v>
      </c>
      <c r="O57" s="262">
        <v>11.88481558364572</v>
      </c>
      <c r="P57" s="262">
        <v>11.21487652053839</v>
      </c>
      <c r="Q57" s="262">
        <v>12.03299638350177</v>
      </c>
      <c r="R57" s="262">
        <v>11.778354297430541</v>
      </c>
      <c r="S57" s="262">
        <v>10.11557969228175</v>
      </c>
      <c r="T57" s="262">
        <v>9.7529838632140553</v>
      </c>
      <c r="U57" s="262">
        <v>12.25600503275872</v>
      </c>
      <c r="V57" s="262">
        <v>13.674557602885891</v>
      </c>
      <c r="W57" s="262">
        <v>12.167341445918479</v>
      </c>
      <c r="X57" s="262">
        <v>11.64184348522363</v>
      </c>
      <c r="Y57" s="262">
        <v>10.587176575296199</v>
      </c>
      <c r="DA57" s="72" t="s">
        <v>1175</v>
      </c>
    </row>
    <row r="58" spans="1:105" ht="12" customHeight="1" x14ac:dyDescent="0.25">
      <c r="A58" s="132" t="s">
        <v>1038</v>
      </c>
      <c r="B58" s="316">
        <v>15.67933290081805</v>
      </c>
      <c r="C58" s="316">
        <v>15.99899646373011</v>
      </c>
      <c r="D58" s="316">
        <v>17.037571611825751</v>
      </c>
      <c r="E58" s="316">
        <v>16.869430857476669</v>
      </c>
      <c r="F58" s="316">
        <v>16.222481597941179</v>
      </c>
      <c r="G58" s="316">
        <v>15.60623608982084</v>
      </c>
      <c r="H58" s="316">
        <v>15.2225202183732</v>
      </c>
      <c r="I58" s="316">
        <v>17.173944897349941</v>
      </c>
      <c r="J58" s="316">
        <v>18.762591268688791</v>
      </c>
      <c r="K58" s="316">
        <v>16.221358746538979</v>
      </c>
      <c r="L58" s="316">
        <v>19.50308065782038</v>
      </c>
      <c r="M58" s="316">
        <v>19.71855802491126</v>
      </c>
      <c r="N58" s="316">
        <v>18.573023848722741</v>
      </c>
      <c r="O58" s="316">
        <v>20.782111236730049</v>
      </c>
      <c r="P58" s="316">
        <v>18.404011091406179</v>
      </c>
      <c r="Q58" s="316">
        <v>19.83985959790655</v>
      </c>
      <c r="R58" s="316">
        <v>19.48441539346484</v>
      </c>
      <c r="S58" s="316">
        <v>18.31095922302606</v>
      </c>
      <c r="T58" s="316">
        <v>18.159843093605652</v>
      </c>
      <c r="U58" s="316">
        <v>22.263007060284881</v>
      </c>
      <c r="V58" s="316">
        <v>24.535726565688918</v>
      </c>
      <c r="W58" s="316">
        <v>20.83314359666057</v>
      </c>
      <c r="X58" s="316">
        <v>19.48937118522019</v>
      </c>
      <c r="Y58" s="316">
        <v>18.73796341193254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157.29077542276261</v>
      </c>
      <c r="C61" s="223">
        <v>147.01642510991039</v>
      </c>
      <c r="D61" s="223">
        <v>153.38074284701781</v>
      </c>
      <c r="E61" s="223">
        <v>168.8853092033751</v>
      </c>
      <c r="F61" s="223">
        <v>181.18817468989309</v>
      </c>
      <c r="G61" s="223">
        <v>177.496826326015</v>
      </c>
      <c r="H61" s="223">
        <v>160.83064647406829</v>
      </c>
      <c r="I61" s="223">
        <v>270.65332841700229</v>
      </c>
      <c r="J61" s="223">
        <v>238.57954675002719</v>
      </c>
      <c r="K61" s="223">
        <v>233.45486648210729</v>
      </c>
      <c r="L61" s="223">
        <v>199.40508252644051</v>
      </c>
      <c r="M61" s="223">
        <v>221.50530472464041</v>
      </c>
      <c r="N61" s="223">
        <v>226.2179463373968</v>
      </c>
      <c r="O61" s="223">
        <v>212.63582187545089</v>
      </c>
      <c r="P61" s="223">
        <v>214.15940140593881</v>
      </c>
      <c r="Q61" s="223">
        <v>194.90826064123729</v>
      </c>
      <c r="R61" s="223">
        <v>227.6057708663615</v>
      </c>
      <c r="S61" s="223">
        <v>225.4826417642866</v>
      </c>
      <c r="T61" s="223">
        <v>276.82285315515861</v>
      </c>
      <c r="U61" s="223">
        <v>181.91726807727821</v>
      </c>
      <c r="V61" s="223">
        <v>126.3243086691497</v>
      </c>
      <c r="W61" s="223">
        <v>203.71310239568029</v>
      </c>
      <c r="X61" s="223">
        <v>193.23419224157189</v>
      </c>
      <c r="Y61" s="223">
        <v>212.63040842196099</v>
      </c>
      <c r="DA61" s="89" t="s">
        <v>1177</v>
      </c>
    </row>
    <row r="62" spans="1:105" ht="12" customHeight="1" x14ac:dyDescent="0.25">
      <c r="A62" s="55" t="s">
        <v>91</v>
      </c>
      <c r="B62" s="259">
        <v>1.563190418633392</v>
      </c>
      <c r="C62" s="259">
        <v>1.4625504846842869</v>
      </c>
      <c r="D62" s="259">
        <v>1.5830155949902831</v>
      </c>
      <c r="E62" s="259">
        <v>1.653070370824075</v>
      </c>
      <c r="F62" s="259">
        <v>1.78835246905603</v>
      </c>
      <c r="G62" s="259">
        <v>1.7098036714859981</v>
      </c>
      <c r="H62" s="259">
        <v>1.6669741550829169</v>
      </c>
      <c r="I62" s="259">
        <v>1.9498354503565929</v>
      </c>
      <c r="J62" s="259">
        <v>1.591240590647893</v>
      </c>
      <c r="K62" s="259">
        <v>1.436757691929337</v>
      </c>
      <c r="L62" s="259">
        <v>1.293463695452777</v>
      </c>
      <c r="M62" s="259">
        <v>1.4576227462173299</v>
      </c>
      <c r="N62" s="259">
        <v>1.4398381070582811</v>
      </c>
      <c r="O62" s="259">
        <v>1.483930642346021</v>
      </c>
      <c r="P62" s="259">
        <v>1.6131814070436099</v>
      </c>
      <c r="Q62" s="259">
        <v>1.4683821227575089</v>
      </c>
      <c r="R62" s="259">
        <v>1.7477405437149089</v>
      </c>
      <c r="S62" s="259">
        <v>1.680575713665285</v>
      </c>
      <c r="T62" s="259">
        <v>2.056376813978785</v>
      </c>
      <c r="U62" s="259">
        <v>1.379621525045871</v>
      </c>
      <c r="V62" s="259">
        <v>0.96302027174967175</v>
      </c>
      <c r="W62" s="259">
        <v>1.601439171432044</v>
      </c>
      <c r="X62" s="259">
        <v>1.5146986708578809</v>
      </c>
      <c r="Y62" s="259">
        <v>1.6771594991099279</v>
      </c>
      <c r="DA62" s="67" t="s">
        <v>1178</v>
      </c>
    </row>
    <row r="63" spans="1:105" ht="12" customHeight="1" x14ac:dyDescent="0.25">
      <c r="A63" s="173" t="s">
        <v>92</v>
      </c>
      <c r="B63" s="224">
        <v>3.2998939578060908</v>
      </c>
      <c r="C63" s="224">
        <v>3.087443122646166</v>
      </c>
      <c r="D63" s="224">
        <v>3.34174489221096</v>
      </c>
      <c r="E63" s="224">
        <v>3.489630478466978</v>
      </c>
      <c r="F63" s="224">
        <v>3.7752108999137999</v>
      </c>
      <c r="G63" s="224">
        <v>3.6093944392929052</v>
      </c>
      <c r="H63" s="224">
        <v>3.518981358001223</v>
      </c>
      <c r="I63" s="224">
        <v>4.1161013684903063</v>
      </c>
      <c r="J63" s="224">
        <v>3.3591078526986879</v>
      </c>
      <c r="K63" s="224">
        <v>3.0329945539033929</v>
      </c>
      <c r="L63" s="224">
        <v>2.7305010204692022</v>
      </c>
      <c r="M63" s="224">
        <v>3.0770406699449948</v>
      </c>
      <c r="N63" s="224">
        <v>3.0394973082386092</v>
      </c>
      <c r="O63" s="224">
        <v>3.132576621574966</v>
      </c>
      <c r="P63" s="224">
        <v>3.4054249018505498</v>
      </c>
      <c r="Q63" s="224">
        <v>3.0997537068287131</v>
      </c>
      <c r="R63" s="224">
        <v>3.6894791519126851</v>
      </c>
      <c r="S63" s="224">
        <v>3.610112403675696</v>
      </c>
      <c r="T63" s="224">
        <v>4.4198705239746809</v>
      </c>
      <c r="U63" s="224">
        <v>2.9139144620851711</v>
      </c>
      <c r="V63" s="224">
        <v>2.03293516778957</v>
      </c>
      <c r="W63" s="224">
        <v>3.3806370501059</v>
      </c>
      <c r="X63" s="224">
        <v>3.1975279097671319</v>
      </c>
      <c r="Y63" s="224">
        <v>3.5404826126227111</v>
      </c>
      <c r="DA63" s="177" t="s">
        <v>1179</v>
      </c>
    </row>
    <row r="64" spans="1:105" ht="12" customHeight="1" x14ac:dyDescent="0.25">
      <c r="A64" s="173" t="s">
        <v>93</v>
      </c>
      <c r="B64" s="224">
        <v>19.644651836747091</v>
      </c>
      <c r="C64" s="224">
        <v>18.379907350255291</v>
      </c>
      <c r="D64" s="224">
        <v>19.89379530800359</v>
      </c>
      <c r="E64" s="224">
        <v>20.774175371975161</v>
      </c>
      <c r="F64" s="224">
        <v>22.474268775717199</v>
      </c>
      <c r="G64" s="224">
        <v>21.48714413494092</v>
      </c>
      <c r="H64" s="224">
        <v>20.948904565375031</v>
      </c>
      <c r="I64" s="224">
        <v>24.503629311321571</v>
      </c>
      <c r="J64" s="224">
        <v>19.997159027564869</v>
      </c>
      <c r="K64" s="224">
        <v>18.055768699244791</v>
      </c>
      <c r="L64" s="224">
        <v>16.254989576289919</v>
      </c>
      <c r="M64" s="224">
        <v>18.317980341637529</v>
      </c>
      <c r="N64" s="224">
        <v>18.094480350748931</v>
      </c>
      <c r="O64" s="224">
        <v>18.648592309216799</v>
      </c>
      <c r="P64" s="224">
        <v>20.27288979841024</v>
      </c>
      <c r="Q64" s="224">
        <v>18.453193687108939</v>
      </c>
      <c r="R64" s="224">
        <v>21.963897726716169</v>
      </c>
      <c r="S64" s="224">
        <v>21.081090511291649</v>
      </c>
      <c r="T64" s="224">
        <v>25.754224360372799</v>
      </c>
      <c r="U64" s="224">
        <v>17.254693380633849</v>
      </c>
      <c r="V64" s="224">
        <v>12.102299070378759</v>
      </c>
      <c r="W64" s="224">
        <v>20.12532483919308</v>
      </c>
      <c r="X64" s="224">
        <v>19.035254868437839</v>
      </c>
      <c r="Y64" s="224">
        <v>21.076904030355781</v>
      </c>
      <c r="DA64" s="177" t="s">
        <v>1180</v>
      </c>
    </row>
    <row r="65" spans="1:105" ht="12" customHeight="1" x14ac:dyDescent="0.25">
      <c r="A65" s="173" t="s">
        <v>94</v>
      </c>
      <c r="B65" s="224">
        <v>23.248831748810609</v>
      </c>
      <c r="C65" s="224">
        <v>21.752046159733322</v>
      </c>
      <c r="D65" s="224">
        <v>23.543685263787239</v>
      </c>
      <c r="E65" s="224">
        <v>24.58558756637705</v>
      </c>
      <c r="F65" s="224">
        <v>26.59759499869643</v>
      </c>
      <c r="G65" s="224">
        <v>25.42936382416454</v>
      </c>
      <c r="H65" s="224">
        <v>24.792374108216411</v>
      </c>
      <c r="I65" s="224">
        <v>28.999279795251969</v>
      </c>
      <c r="J65" s="224">
        <v>23.666012996799871</v>
      </c>
      <c r="K65" s="224">
        <v>21.368438192371269</v>
      </c>
      <c r="L65" s="224">
        <v>19.237272356790811</v>
      </c>
      <c r="M65" s="224">
        <v>21.67875747963728</v>
      </c>
      <c r="N65" s="224">
        <v>21.414252222572362</v>
      </c>
      <c r="O65" s="224">
        <v>22.0700264149317</v>
      </c>
      <c r="P65" s="224">
        <v>23.992331750251239</v>
      </c>
      <c r="Q65" s="224">
        <v>21.83877824993051</v>
      </c>
      <c r="R65" s="224">
        <v>25.993586806222719</v>
      </c>
      <c r="S65" s="224">
        <v>25.411826898548149</v>
      </c>
      <c r="T65" s="224">
        <v>31.139432805208031</v>
      </c>
      <c r="U65" s="224">
        <v>20.52948001531659</v>
      </c>
      <c r="V65" s="224">
        <v>14.322692873319619</v>
      </c>
      <c r="W65" s="224">
        <v>23.817693230955008</v>
      </c>
      <c r="X65" s="224">
        <v>22.527629474410659</v>
      </c>
      <c r="Y65" s="224">
        <v>24.943857476310949</v>
      </c>
      <c r="DA65" s="177" t="s">
        <v>1181</v>
      </c>
    </row>
    <row r="66" spans="1:105" ht="12" customHeight="1" x14ac:dyDescent="0.25">
      <c r="A66" s="56" t="s">
        <v>95</v>
      </c>
      <c r="B66" s="260">
        <v>7.4963205812631184</v>
      </c>
      <c r="C66" s="260">
        <v>7.0945894898269861</v>
      </c>
      <c r="D66" s="260">
        <v>7.6642370968355902</v>
      </c>
      <c r="E66" s="260">
        <v>8.0048808064442056</v>
      </c>
      <c r="F66" s="260">
        <v>8.6625767998932961</v>
      </c>
      <c r="G66" s="260">
        <v>8.2687414974550499</v>
      </c>
      <c r="H66" s="260">
        <v>8.0133709507409403</v>
      </c>
      <c r="I66" s="260">
        <v>9.3206600753992852</v>
      </c>
      <c r="J66" s="260">
        <v>7.6182950021953886</v>
      </c>
      <c r="K66" s="260">
        <v>6.929772994647851</v>
      </c>
      <c r="L66" s="260">
        <v>6.2361092466674446</v>
      </c>
      <c r="M66" s="260">
        <v>7.0249890353777884</v>
      </c>
      <c r="N66" s="260">
        <v>6.9498444890277487</v>
      </c>
      <c r="O66" s="260">
        <v>7.2433011234279396</v>
      </c>
      <c r="P66" s="260">
        <v>7.8630452424222828</v>
      </c>
      <c r="Q66" s="260">
        <v>7.1494529673381679</v>
      </c>
      <c r="R66" s="260">
        <v>8.4433399726720033</v>
      </c>
      <c r="S66" s="260">
        <v>8.1916205428278985</v>
      </c>
      <c r="T66" s="260">
        <v>9.9496488940207257</v>
      </c>
      <c r="U66" s="260">
        <v>6.5759595628892056</v>
      </c>
      <c r="V66" s="260">
        <v>4.5913043828551823</v>
      </c>
      <c r="W66" s="260">
        <v>7.6419413230755087</v>
      </c>
      <c r="X66" s="260">
        <v>7.2241719862148868</v>
      </c>
      <c r="Y66" s="260">
        <v>7.9176003747591226</v>
      </c>
      <c r="DA66" s="68" t="s">
        <v>1182</v>
      </c>
    </row>
    <row r="67" spans="1:105" ht="12" customHeight="1" x14ac:dyDescent="0.25">
      <c r="A67" s="37" t="s">
        <v>159</v>
      </c>
      <c r="B67" s="226">
        <v>2.2645073885618431E-2</v>
      </c>
      <c r="C67" s="226">
        <v>2.8711683232074559E-2</v>
      </c>
      <c r="D67" s="226">
        <v>3.3442475387063769E-2</v>
      </c>
      <c r="E67" s="226">
        <v>4.9100314610250093E-2</v>
      </c>
      <c r="F67" s="226">
        <v>4.092885455334689E-2</v>
      </c>
      <c r="G67" s="226">
        <v>5.2370222129542163E-2</v>
      </c>
      <c r="H67" s="226">
        <v>2.535187576232038E-2</v>
      </c>
      <c r="I67" s="226">
        <v>5.6243710020385133E-2</v>
      </c>
      <c r="J67" s="226">
        <v>5.120874859127799E-2</v>
      </c>
      <c r="K67" s="226">
        <v>3.5993289390466338E-2</v>
      </c>
      <c r="L67" s="226">
        <v>3.9700082867329331E-2</v>
      </c>
      <c r="M67" s="226">
        <v>3.1645316327811902E-2</v>
      </c>
      <c r="N67" s="226">
        <v>2.9385084405797561E-2</v>
      </c>
      <c r="O67" s="226">
        <v>4.7921722905021918E-2</v>
      </c>
      <c r="P67" s="226">
        <v>4.9520528576332913E-2</v>
      </c>
      <c r="Q67" s="226">
        <v>4.4741639201246949E-2</v>
      </c>
      <c r="R67" s="226">
        <v>5.7210431818974943E-2</v>
      </c>
      <c r="S67" s="226">
        <v>6.0353492409035793E-2</v>
      </c>
      <c r="T67" s="226">
        <v>7.2934861155631373E-2</v>
      </c>
      <c r="U67" s="226">
        <v>4.9872572898138463E-2</v>
      </c>
      <c r="V67" s="226">
        <v>1.4180011027608489E-2</v>
      </c>
      <c r="W67" s="226">
        <v>2.1118107236918031E-2</v>
      </c>
      <c r="X67" s="226">
        <v>4.4228552997263783E-2</v>
      </c>
      <c r="Y67" s="226">
        <v>2.359081269813031E-2</v>
      </c>
      <c r="DA67" s="69" t="s">
        <v>1183</v>
      </c>
    </row>
    <row r="68" spans="1:105" ht="12" customHeight="1" x14ac:dyDescent="0.25">
      <c r="A68" s="37" t="s">
        <v>35</v>
      </c>
      <c r="B68" s="226">
        <v>0.23551407634163921</v>
      </c>
      <c r="C68" s="226">
        <v>0.116211680041177</v>
      </c>
      <c r="D68" s="226">
        <v>0.1162103116136093</v>
      </c>
      <c r="E68" s="226">
        <v>0.14614946235579121</v>
      </c>
      <c r="F68" s="226">
        <v>0.15630877604297519</v>
      </c>
      <c r="G68" s="226">
        <v>0.17634635618802871</v>
      </c>
      <c r="H68" s="226">
        <v>0.1321507756151635</v>
      </c>
      <c r="I68" s="226">
        <v>0.40059415528742248</v>
      </c>
      <c r="J68" s="226">
        <v>0.33021956353543208</v>
      </c>
      <c r="K68" s="226">
        <v>0.1579323994648191</v>
      </c>
      <c r="L68" s="226">
        <v>0.1619958611019619</v>
      </c>
      <c r="M68" s="226">
        <v>0.23942561332196149</v>
      </c>
      <c r="N68" s="226">
        <v>0.18794903577019459</v>
      </c>
      <c r="O68" s="226">
        <v>0.19371371889098371</v>
      </c>
      <c r="P68" s="226">
        <v>0.21213796219223149</v>
      </c>
      <c r="Q68" s="226">
        <v>0.21598782754121751</v>
      </c>
      <c r="R68" s="226">
        <v>0.37725429618325179</v>
      </c>
      <c r="S68" s="226">
        <v>0.79195586610830704</v>
      </c>
      <c r="T68" s="226">
        <v>1.1236834347341009</v>
      </c>
      <c r="U68" s="226">
        <v>0.67210422742921849</v>
      </c>
      <c r="V68" s="226">
        <v>0.46239317571400668</v>
      </c>
      <c r="W68" s="226">
        <v>0.65058452377186149</v>
      </c>
      <c r="X68" s="226">
        <v>0.63052479445313026</v>
      </c>
      <c r="Y68" s="226">
        <v>0.95739354868163729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7.2381614310358602</v>
      </c>
      <c r="C71" s="226">
        <v>6.9496661265537343</v>
      </c>
      <c r="D71" s="226">
        <v>7.514584309834917</v>
      </c>
      <c r="E71" s="226">
        <v>7.8096310294781626</v>
      </c>
      <c r="F71" s="226">
        <v>8.4653391692969748</v>
      </c>
      <c r="G71" s="226">
        <v>8.0400249191374797</v>
      </c>
      <c r="H71" s="226">
        <v>7.8558682993634559</v>
      </c>
      <c r="I71" s="226">
        <v>8.8638222100914774</v>
      </c>
      <c r="J71" s="226">
        <v>7.2368666900686787</v>
      </c>
      <c r="K71" s="226">
        <v>6.7358473057925652</v>
      </c>
      <c r="L71" s="226">
        <v>6.0344133026981543</v>
      </c>
      <c r="M71" s="226">
        <v>6.7539181057280144</v>
      </c>
      <c r="N71" s="226">
        <v>6.7325103688517567</v>
      </c>
      <c r="O71" s="226">
        <v>7.001665681631934</v>
      </c>
      <c r="P71" s="226">
        <v>7.6013867516537186</v>
      </c>
      <c r="Q71" s="226">
        <v>6.8887235005957033</v>
      </c>
      <c r="R71" s="226">
        <v>8.0088752446697757</v>
      </c>
      <c r="S71" s="226">
        <v>7.3393111843105556</v>
      </c>
      <c r="T71" s="226">
        <v>8.7530305981309944</v>
      </c>
      <c r="U71" s="226">
        <v>5.8539827625618486</v>
      </c>
      <c r="V71" s="226">
        <v>4.1147311961135671</v>
      </c>
      <c r="W71" s="226">
        <v>6.9702386920667294</v>
      </c>
      <c r="X71" s="226">
        <v>6.549418638764493</v>
      </c>
      <c r="Y71" s="226">
        <v>6.9366160133793553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64.626673222577537</v>
      </c>
      <c r="C72" s="261">
        <f t="shared" si="2"/>
        <v>60.193665985400067</v>
      </c>
      <c r="D72" s="261">
        <f t="shared" si="2"/>
        <v>60.007974947861655</v>
      </c>
      <c r="E72" s="261">
        <f t="shared" si="2"/>
        <v>70.462946199016997</v>
      </c>
      <c r="F72" s="261">
        <f t="shared" si="2"/>
        <v>74.881987683867877</v>
      </c>
      <c r="G72" s="261">
        <f t="shared" si="2"/>
        <v>75.402577886613926</v>
      </c>
      <c r="H72" s="261">
        <f t="shared" si="2"/>
        <v>61.61362860047435</v>
      </c>
      <c r="I72" s="261">
        <f t="shared" si="2"/>
        <v>150.52050383735406</v>
      </c>
      <c r="J72" s="261">
        <f t="shared" si="2"/>
        <v>139.86539805777545</v>
      </c>
      <c r="K72" s="261">
        <f t="shared" si="2"/>
        <v>143.40845876185136</v>
      </c>
      <c r="L72" s="261">
        <f t="shared" si="2"/>
        <v>118.79862655512433</v>
      </c>
      <c r="M72" s="261">
        <f t="shared" si="2"/>
        <v>130.63932448989524</v>
      </c>
      <c r="N72" s="261">
        <f t="shared" si="2"/>
        <v>136.28011618184132</v>
      </c>
      <c r="O72" s="261">
        <f t="shared" si="2"/>
        <v>117.81824267059126</v>
      </c>
      <c r="P72" s="261">
        <f t="shared" si="2"/>
        <v>112.18002870608444</v>
      </c>
      <c r="Q72" s="261">
        <f t="shared" si="2"/>
        <v>102.10988600351097</v>
      </c>
      <c r="R72" s="261">
        <f t="shared" si="2"/>
        <v>117.92658248061579</v>
      </c>
      <c r="S72" s="261">
        <f t="shared" si="2"/>
        <v>118.20078320201378</v>
      </c>
      <c r="T72" s="261">
        <f t="shared" si="2"/>
        <v>145.06194575517645</v>
      </c>
      <c r="U72" s="261">
        <f t="shared" si="2"/>
        <v>94.721968509090217</v>
      </c>
      <c r="V72" s="261">
        <f t="shared" si="2"/>
        <v>65.578575013814699</v>
      </c>
      <c r="W72" s="261">
        <f t="shared" si="2"/>
        <v>103.44499082146041</v>
      </c>
      <c r="X72" s="261">
        <f t="shared" si="2"/>
        <v>98.115576824612745</v>
      </c>
      <c r="Y72" s="261">
        <f t="shared" si="2"/>
        <v>107.63822962423762</v>
      </c>
      <c r="DA72" s="70"/>
    </row>
    <row r="73" spans="1:105" ht="12" customHeight="1" x14ac:dyDescent="0.25">
      <c r="A73" s="60" t="s">
        <v>1052</v>
      </c>
      <c r="B73" s="262">
        <v>64.539902211263566</v>
      </c>
      <c r="C73" s="262">
        <v>60.112481388091219</v>
      </c>
      <c r="D73" s="262">
        <v>59.920103462426638</v>
      </c>
      <c r="E73" s="262">
        <v>70.371186048660547</v>
      </c>
      <c r="F73" s="262">
        <v>74.782718170393309</v>
      </c>
      <c r="G73" s="262">
        <v>75.307668532030689</v>
      </c>
      <c r="H73" s="262">
        <v>61.521096666074918</v>
      </c>
      <c r="I73" s="262">
        <v>150.41227057804889</v>
      </c>
      <c r="J73" s="262">
        <v>139.77707001171751</v>
      </c>
      <c r="K73" s="262">
        <v>143.32870589460259</v>
      </c>
      <c r="L73" s="262">
        <v>118.72682778280939</v>
      </c>
      <c r="M73" s="262">
        <v>130.55841342602491</v>
      </c>
      <c r="N73" s="262">
        <v>136.20019232407671</v>
      </c>
      <c r="O73" s="262">
        <v>117.7358712838291</v>
      </c>
      <c r="P73" s="262">
        <v>112.09048274901259</v>
      </c>
      <c r="Q73" s="262">
        <v>102.028377698273</v>
      </c>
      <c r="R73" s="262">
        <v>117.82956729124101</v>
      </c>
      <c r="S73" s="262">
        <v>118.10594182329611</v>
      </c>
      <c r="T73" s="262">
        <v>144.94572485833979</v>
      </c>
      <c r="U73" s="262">
        <v>94.64534686367054</v>
      </c>
      <c r="V73" s="262">
        <v>65.525118798948284</v>
      </c>
      <c r="W73" s="262">
        <v>103.3560966632014</v>
      </c>
      <c r="X73" s="262">
        <v>98.031497537828756</v>
      </c>
      <c r="Y73" s="262">
        <v>107.5451323123952</v>
      </c>
      <c r="DA73" s="72" t="s">
        <v>1188</v>
      </c>
    </row>
    <row r="74" spans="1:105" ht="12" customHeight="1" x14ac:dyDescent="0.25">
      <c r="A74" s="64" t="s">
        <v>28</v>
      </c>
      <c r="B74" s="229">
        <v>7.0864834802268621</v>
      </c>
      <c r="C74" s="229">
        <v>7.694504417690994</v>
      </c>
      <c r="D74" s="229">
        <v>8.7705109994754604</v>
      </c>
      <c r="E74" s="229">
        <v>9.7412687953237374</v>
      </c>
      <c r="F74" s="229">
        <v>9.4398745924972189</v>
      </c>
      <c r="G74" s="229">
        <v>9.8797704249256402</v>
      </c>
      <c r="H74" s="229">
        <v>2.6643766315459092</v>
      </c>
      <c r="I74" s="229">
        <v>1.1711243985623221</v>
      </c>
      <c r="J74" s="229">
        <v>0.92100288400773467</v>
      </c>
      <c r="K74" s="229">
        <v>0</v>
      </c>
      <c r="L74" s="229">
        <v>0</v>
      </c>
      <c r="M74" s="229">
        <v>0.2359745852484269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40.722478284074903</v>
      </c>
      <c r="C75" s="229">
        <v>38.468606794146247</v>
      </c>
      <c r="D75" s="229">
        <v>35.288372058708731</v>
      </c>
      <c r="E75" s="229">
        <v>44.022543143233897</v>
      </c>
      <c r="F75" s="229">
        <v>47.012034291395153</v>
      </c>
      <c r="G75" s="229">
        <v>46.403784097797839</v>
      </c>
      <c r="H75" s="229">
        <v>42.098873687633578</v>
      </c>
      <c r="I75" s="229">
        <v>47.811319620939223</v>
      </c>
      <c r="J75" s="229">
        <v>49.422512981780457</v>
      </c>
      <c r="K75" s="229">
        <v>53.092623580924183</v>
      </c>
      <c r="L75" s="229">
        <v>45.372923837712818</v>
      </c>
      <c r="M75" s="229">
        <v>46.102028422434053</v>
      </c>
      <c r="N75" s="229">
        <v>41.556293086489738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1.4053608974982621</v>
      </c>
      <c r="C76" s="229">
        <v>2.616961256076062</v>
      </c>
      <c r="D76" s="229">
        <v>2.1639180396743751</v>
      </c>
      <c r="E76" s="229">
        <v>2.765738135472076</v>
      </c>
      <c r="F76" s="229">
        <v>2.9019782044075342</v>
      </c>
      <c r="G76" s="229">
        <v>2.775851827653026</v>
      </c>
      <c r="H76" s="229">
        <v>2.665326962463558</v>
      </c>
      <c r="I76" s="229">
        <v>1.439006298830658</v>
      </c>
      <c r="J76" s="229">
        <v>1.0243020765086071</v>
      </c>
      <c r="K76" s="229">
        <v>0.65220366081548509</v>
      </c>
      <c r="L76" s="229">
        <v>1.043281941618005</v>
      </c>
      <c r="M76" s="229">
        <v>1.867928686939818</v>
      </c>
      <c r="N76" s="229">
        <v>1.31067581605502</v>
      </c>
      <c r="O76" s="229">
        <v>11.406901287215691</v>
      </c>
      <c r="P76" s="229">
        <v>14.77454391312083</v>
      </c>
      <c r="Q76" s="229">
        <v>13.28787148551068</v>
      </c>
      <c r="R76" s="229">
        <v>14.559402470233019</v>
      </c>
      <c r="S76" s="229">
        <v>12.013013057190481</v>
      </c>
      <c r="T76" s="229">
        <v>17.18478716715639</v>
      </c>
      <c r="U76" s="229">
        <v>12.650673586702309</v>
      </c>
      <c r="V76" s="229">
        <v>8.8874510627367993</v>
      </c>
      <c r="W76" s="229">
        <v>15.281321212549161</v>
      </c>
      <c r="X76" s="229">
        <v>15.21378300424106</v>
      </c>
      <c r="Y76" s="229">
        <v>15.49689575654306</v>
      </c>
      <c r="DA76" s="73" t="s">
        <v>1191</v>
      </c>
    </row>
    <row r="77" spans="1:105" ht="12" customHeight="1" x14ac:dyDescent="0.25">
      <c r="A77" s="64" t="s">
        <v>159</v>
      </c>
      <c r="B77" s="229">
        <v>0.37086339408097629</v>
      </c>
      <c r="C77" s="229">
        <v>0.45995964058420602</v>
      </c>
      <c r="D77" s="229">
        <v>0.6361523356778982</v>
      </c>
      <c r="E77" s="229">
        <v>0.72757753178771234</v>
      </c>
      <c r="F77" s="229">
        <v>0.63410594464486869</v>
      </c>
      <c r="G77" s="229">
        <v>0.72571396119234832</v>
      </c>
      <c r="H77" s="229">
        <v>0.58873741230407617</v>
      </c>
      <c r="I77" s="229">
        <v>0.37603938385070729</v>
      </c>
      <c r="J77" s="229">
        <v>0.26724944762065173</v>
      </c>
      <c r="K77" s="229">
        <v>0.1587426686574778</v>
      </c>
      <c r="L77" s="229">
        <v>0.19524826129645981</v>
      </c>
      <c r="M77" s="229">
        <v>0.15849766075292729</v>
      </c>
      <c r="N77" s="229">
        <v>0.1386215522786578</v>
      </c>
      <c r="O77" s="229">
        <v>0.26453075768397361</v>
      </c>
      <c r="P77" s="229">
        <v>0.34161145910626772</v>
      </c>
      <c r="Q77" s="229">
        <v>0.30911007771734489</v>
      </c>
      <c r="R77" s="229">
        <v>0.43373646423978252</v>
      </c>
      <c r="S77" s="229">
        <v>0.4541125008130783</v>
      </c>
      <c r="T77" s="229">
        <v>0.54229077403940062</v>
      </c>
      <c r="U77" s="229">
        <v>0.37448109163522658</v>
      </c>
      <c r="V77" s="229">
        <v>0.10837842232346249</v>
      </c>
      <c r="W77" s="229">
        <v>0.17791392371795769</v>
      </c>
      <c r="X77" s="229">
        <v>0.36899009461234988</v>
      </c>
      <c r="Y77" s="229">
        <v>0.20865474022307309</v>
      </c>
      <c r="DA77" s="73" t="s">
        <v>1192</v>
      </c>
    </row>
    <row r="78" spans="1:105" ht="12" customHeight="1" x14ac:dyDescent="0.25">
      <c r="A78" s="64" t="s">
        <v>32</v>
      </c>
      <c r="B78" s="229">
        <v>6.603645917293961</v>
      </c>
      <c r="C78" s="229">
        <v>5.8409719894908703</v>
      </c>
      <c r="D78" s="229">
        <v>6.2137818617526328</v>
      </c>
      <c r="E78" s="229">
        <v>6.173037121604815</v>
      </c>
      <c r="F78" s="229">
        <v>6.9316585924096339</v>
      </c>
      <c r="G78" s="229">
        <v>5.9782238816365538</v>
      </c>
      <c r="H78" s="229">
        <v>3.7572143149508319</v>
      </c>
      <c r="I78" s="229">
        <v>2.310251268099953</v>
      </c>
      <c r="J78" s="229">
        <v>1.318282598803012</v>
      </c>
      <c r="K78" s="229">
        <v>0.70655747899035926</v>
      </c>
      <c r="L78" s="229">
        <v>1.017204872003372</v>
      </c>
      <c r="M78" s="229">
        <v>1.137635753964263</v>
      </c>
      <c r="N78" s="229">
        <v>0.93102707739428281</v>
      </c>
      <c r="O78" s="229">
        <v>1.8933522263257461</v>
      </c>
      <c r="P78" s="229">
        <v>2.816607670322345</v>
      </c>
      <c r="Q78" s="229">
        <v>2.6179384214817389</v>
      </c>
      <c r="R78" s="229">
        <v>2.0824441772993318</v>
      </c>
      <c r="S78" s="229">
        <v>2.1113541449640421</v>
      </c>
      <c r="T78" s="229">
        <v>2.3294856721228259</v>
      </c>
      <c r="U78" s="229">
        <v>1.608423613509856</v>
      </c>
      <c r="V78" s="229">
        <v>1.113601330942724</v>
      </c>
      <c r="W78" s="229">
        <v>1.903505154880661</v>
      </c>
      <c r="X78" s="229">
        <v>1.563673337703356</v>
      </c>
      <c r="Y78" s="229">
        <v>1.8599788193588009</v>
      </c>
      <c r="DA78" s="73" t="s">
        <v>1193</v>
      </c>
    </row>
    <row r="79" spans="1:105" ht="12" customHeight="1" x14ac:dyDescent="0.25">
      <c r="A79" s="64" t="s">
        <v>33</v>
      </c>
      <c r="B79" s="229">
        <v>1.8400145090925311</v>
      </c>
      <c r="C79" s="229">
        <v>1.695934256545913</v>
      </c>
      <c r="D79" s="229">
        <v>1.9865454935446349</v>
      </c>
      <c r="E79" s="229">
        <v>2.2230248397435508</v>
      </c>
      <c r="F79" s="229">
        <v>2.1229732269196839</v>
      </c>
      <c r="G79" s="229">
        <v>2.906818275237895</v>
      </c>
      <c r="H79" s="229">
        <v>3.4895932824828</v>
      </c>
      <c r="I79" s="229">
        <v>3.756253476388089</v>
      </c>
      <c r="J79" s="229">
        <v>3.4455636121559068</v>
      </c>
      <c r="K79" s="229">
        <v>3.677758265650386</v>
      </c>
      <c r="L79" s="229">
        <v>2.1494376505159849</v>
      </c>
      <c r="M79" s="229">
        <v>2.6527514515948551</v>
      </c>
      <c r="N79" s="229">
        <v>2.6463713235877959</v>
      </c>
      <c r="O79" s="229">
        <v>16.161524338453589</v>
      </c>
      <c r="P79" s="229">
        <v>17.08583535344734</v>
      </c>
      <c r="Q79" s="229">
        <v>15.70196083511172</v>
      </c>
      <c r="R79" s="229">
        <v>19.813091084311029</v>
      </c>
      <c r="S79" s="229">
        <v>16.8815295177792</v>
      </c>
      <c r="T79" s="229">
        <v>21.269594688541691</v>
      </c>
      <c r="U79" s="229">
        <v>12.987752990078389</v>
      </c>
      <c r="V79" s="229">
        <v>8.6783963239817705</v>
      </c>
      <c r="W79" s="229">
        <v>11.67860926742533</v>
      </c>
      <c r="X79" s="229">
        <v>13.36554335058714</v>
      </c>
      <c r="Y79" s="229">
        <v>10.479516983054269</v>
      </c>
      <c r="DA79" s="73" t="s">
        <v>1194</v>
      </c>
    </row>
    <row r="80" spans="1:105" ht="12" customHeight="1" x14ac:dyDescent="0.25">
      <c r="A80" s="64" t="s">
        <v>35</v>
      </c>
      <c r="B80" s="229">
        <v>3.6855761035562029</v>
      </c>
      <c r="C80" s="229">
        <v>1.778931146993143</v>
      </c>
      <c r="D80" s="229">
        <v>2.1123003115955918</v>
      </c>
      <c r="E80" s="229">
        <v>2.0693812692544622</v>
      </c>
      <c r="F80" s="229">
        <v>2.314002820400908</v>
      </c>
      <c r="G80" s="229">
        <v>2.3350481471375382</v>
      </c>
      <c r="H80" s="229">
        <v>2.932442739442692</v>
      </c>
      <c r="I80" s="229">
        <v>2.559247383669927</v>
      </c>
      <c r="J80" s="229">
        <v>1.6467350894444961</v>
      </c>
      <c r="K80" s="229">
        <v>0.66556681486934866</v>
      </c>
      <c r="L80" s="229">
        <v>0.76128621871487712</v>
      </c>
      <c r="M80" s="229">
        <v>1.145861985288287</v>
      </c>
      <c r="N80" s="229">
        <v>0.84721220701654654</v>
      </c>
      <c r="O80" s="229">
        <v>1.0217682851026111</v>
      </c>
      <c r="P80" s="229">
        <v>1.3983434060123681</v>
      </c>
      <c r="Q80" s="229">
        <v>1.42586640496123</v>
      </c>
      <c r="R80" s="229">
        <v>2.7329594673446969</v>
      </c>
      <c r="S80" s="229">
        <v>5.6760012362476928</v>
      </c>
      <c r="T80" s="229">
        <v>7.9834263170139756</v>
      </c>
      <c r="U80" s="229">
        <v>4.8222867867310253</v>
      </c>
      <c r="V80" s="229">
        <v>3.3769603334987082</v>
      </c>
      <c r="W80" s="229">
        <v>5.2372940985911747</v>
      </c>
      <c r="X80" s="229">
        <v>5.0264623455305841</v>
      </c>
      <c r="Y80" s="229">
        <v>8.0914086813782244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2.825479625439872</v>
      </c>
      <c r="C82" s="229">
        <v>1.556611886563777</v>
      </c>
      <c r="D82" s="229">
        <v>2.7485223619973</v>
      </c>
      <c r="E82" s="229">
        <v>2.6486152122403079</v>
      </c>
      <c r="F82" s="229">
        <v>3.426090497718326</v>
      </c>
      <c r="G82" s="229">
        <v>4.3024579164498604</v>
      </c>
      <c r="H82" s="229">
        <v>3.3245316352514691</v>
      </c>
      <c r="I82" s="229">
        <v>3.9862326381000028</v>
      </c>
      <c r="J82" s="229">
        <v>3.3200229416589599</v>
      </c>
      <c r="K82" s="229">
        <v>3.4601294765038588</v>
      </c>
      <c r="L82" s="229">
        <v>3.0531155228747071</v>
      </c>
      <c r="M82" s="229">
        <v>3.1546568652453879</v>
      </c>
      <c r="N82" s="229">
        <v>5.2208406713286468</v>
      </c>
      <c r="O82" s="229">
        <v>3.8346130968133512</v>
      </c>
      <c r="P82" s="229">
        <v>3.6659974629871259</v>
      </c>
      <c r="Q82" s="229">
        <v>3.3747531036825431</v>
      </c>
      <c r="R82" s="229">
        <v>4.021779946969998</v>
      </c>
      <c r="S82" s="229">
        <v>4.4297345138819724</v>
      </c>
      <c r="T82" s="229">
        <v>4.8803396076158059</v>
      </c>
      <c r="U82" s="229">
        <v>2.8746552476124472</v>
      </c>
      <c r="V82" s="229">
        <v>1.866953255340229</v>
      </c>
      <c r="W82" s="229">
        <v>3.1130294419327731</v>
      </c>
      <c r="X82" s="229">
        <v>2.8376041753926891</v>
      </c>
      <c r="Y82" s="229">
        <v>3.4921583302596169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87.002796109608013</v>
      </c>
      <c r="J83" s="229">
        <v>78.411398379737676</v>
      </c>
      <c r="K83" s="229">
        <v>80.91512394819155</v>
      </c>
      <c r="L83" s="229">
        <v>65.134329478073127</v>
      </c>
      <c r="M83" s="229">
        <v>74.103078014556914</v>
      </c>
      <c r="N83" s="229">
        <v>83.549150589926043</v>
      </c>
      <c r="O83" s="229">
        <v>83.153181292234123</v>
      </c>
      <c r="P83" s="229">
        <v>72.007543484016367</v>
      </c>
      <c r="Q83" s="229">
        <v>65.310877369807741</v>
      </c>
      <c r="R83" s="229">
        <v>74.186153680843134</v>
      </c>
      <c r="S83" s="229">
        <v>76.540196852419612</v>
      </c>
      <c r="T83" s="229">
        <v>90.755800631849652</v>
      </c>
      <c r="U83" s="229">
        <v>59.32707354740127</v>
      </c>
      <c r="V83" s="229">
        <v>41.493378070124599</v>
      </c>
      <c r="W83" s="229">
        <v>65.964423564104379</v>
      </c>
      <c r="X83" s="229">
        <v>59.655441229761571</v>
      </c>
      <c r="Y83" s="229">
        <v>67.916519001578166</v>
      </c>
      <c r="DA83" s="73" t="s">
        <v>1198</v>
      </c>
    </row>
    <row r="84" spans="1:105" ht="12" customHeight="1" x14ac:dyDescent="0.25">
      <c r="A84" s="60" t="s">
        <v>1064</v>
      </c>
      <c r="B84" s="262">
        <v>8.6771011313974619E-2</v>
      </c>
      <c r="C84" s="262">
        <v>8.1184597308846668E-2</v>
      </c>
      <c r="D84" s="262">
        <v>8.7871485435015648E-2</v>
      </c>
      <c r="E84" s="262">
        <v>9.1760150356456363E-2</v>
      </c>
      <c r="F84" s="262">
        <v>9.926951347456299E-2</v>
      </c>
      <c r="G84" s="262">
        <v>9.4909354583231575E-2</v>
      </c>
      <c r="H84" s="262">
        <v>9.2531934399430388E-2</v>
      </c>
      <c r="I84" s="262">
        <v>0.1082332593051544</v>
      </c>
      <c r="J84" s="262">
        <v>8.832804605792928E-2</v>
      </c>
      <c r="K84" s="262">
        <v>7.9752867248784345E-2</v>
      </c>
      <c r="L84" s="262">
        <v>7.1798772314935949E-2</v>
      </c>
      <c r="M84" s="262">
        <v>8.0911063870327704E-2</v>
      </c>
      <c r="N84" s="262">
        <v>7.9923857764603298E-2</v>
      </c>
      <c r="O84" s="262">
        <v>8.2371386762164073E-2</v>
      </c>
      <c r="P84" s="262">
        <v>8.9545957071851076E-2</v>
      </c>
      <c r="Q84" s="262">
        <v>8.1508305237963152E-2</v>
      </c>
      <c r="R84" s="262">
        <v>9.7015189374791783E-2</v>
      </c>
      <c r="S84" s="262">
        <v>9.484137871767083E-2</v>
      </c>
      <c r="T84" s="262">
        <v>0.1162208968366633</v>
      </c>
      <c r="U84" s="262">
        <v>7.662164541967513E-2</v>
      </c>
      <c r="V84" s="262">
        <v>5.3456214866408523E-2</v>
      </c>
      <c r="W84" s="262">
        <v>8.8894158259014644E-2</v>
      </c>
      <c r="X84" s="262">
        <v>8.4079286783995871E-2</v>
      </c>
      <c r="Y84" s="262">
        <v>9.3097311842427435E-2</v>
      </c>
      <c r="DA84" s="72" t="s">
        <v>1199</v>
      </c>
    </row>
    <row r="85" spans="1:105" ht="12" customHeight="1" x14ac:dyDescent="0.25">
      <c r="A85" s="57" t="s">
        <v>1010</v>
      </c>
      <c r="B85" s="261">
        <v>21.07996451500026</v>
      </c>
      <c r="C85" s="261">
        <v>19.63595910825897</v>
      </c>
      <c r="D85" s="261">
        <v>20.76182071050755</v>
      </c>
      <c r="E85" s="261">
        <v>22.461793789530532</v>
      </c>
      <c r="F85" s="261">
        <v>24.156669954743041</v>
      </c>
      <c r="G85" s="261">
        <v>23.515581215401092</v>
      </c>
      <c r="H85" s="261">
        <v>22.913648828786631</v>
      </c>
      <c r="I85" s="261">
        <v>29.72002453670601</v>
      </c>
      <c r="J85" s="261">
        <v>24.610056667872271</v>
      </c>
      <c r="K85" s="261">
        <v>22.691328080120378</v>
      </c>
      <c r="L85" s="261">
        <v>20.15344861467355</v>
      </c>
      <c r="M85" s="261">
        <v>22.833827618262202</v>
      </c>
      <c r="N85" s="261">
        <v>22.573616304050208</v>
      </c>
      <c r="O85" s="261">
        <v>25.605571490846661</v>
      </c>
      <c r="P85" s="261">
        <v>27.035251896493239</v>
      </c>
      <c r="Q85" s="261">
        <v>24.604839092438539</v>
      </c>
      <c r="R85" s="261">
        <v>28.74714792639271</v>
      </c>
      <c r="S85" s="261">
        <v>28.888087145268269</v>
      </c>
      <c r="T85" s="261">
        <v>36.031882057230312</v>
      </c>
      <c r="U85" s="261">
        <v>23.651010224449571</v>
      </c>
      <c r="V85" s="261">
        <v>16.354009960110659</v>
      </c>
      <c r="W85" s="261">
        <v>26.49786951638535</v>
      </c>
      <c r="X85" s="261">
        <v>25.340235736045241</v>
      </c>
      <c r="Y85" s="261">
        <v>28.007221356159441</v>
      </c>
      <c r="DA85" s="70" t="s">
        <v>1200</v>
      </c>
    </row>
    <row r="86" spans="1:105" ht="12" customHeight="1" x14ac:dyDescent="0.25">
      <c r="A86" s="60" t="s">
        <v>1012</v>
      </c>
      <c r="B86" s="262">
        <v>13.29162527314787</v>
      </c>
      <c r="C86" s="262">
        <v>12.481571762092271</v>
      </c>
      <c r="D86" s="262">
        <v>12.35652726923111</v>
      </c>
      <c r="E86" s="262">
        <v>14.87243839725398</v>
      </c>
      <c r="F86" s="262">
        <v>15.496215475428199</v>
      </c>
      <c r="G86" s="262">
        <v>15.820451697789281</v>
      </c>
      <c r="H86" s="262">
        <v>9.6546436207237356</v>
      </c>
      <c r="I86" s="262">
        <v>17.31596723192671</v>
      </c>
      <c r="J86" s="262">
        <v>14.53764019879805</v>
      </c>
      <c r="K86" s="262">
        <v>9.890434716551372</v>
      </c>
      <c r="L86" s="262">
        <v>10.413042721000259</v>
      </c>
      <c r="M86" s="262">
        <v>13.371832093399989</v>
      </c>
      <c r="N86" s="262">
        <v>11.66054598884938</v>
      </c>
      <c r="O86" s="262">
        <v>20.443658504177328</v>
      </c>
      <c r="P86" s="262">
        <v>21.48322212110601</v>
      </c>
      <c r="Q86" s="262">
        <v>19.573945233808821</v>
      </c>
      <c r="R86" s="262">
        <v>22.247371132576749</v>
      </c>
      <c r="S86" s="262">
        <v>22.936276448906199</v>
      </c>
      <c r="T86" s="262">
        <v>29.50548512548367</v>
      </c>
      <c r="U86" s="262">
        <v>19.460586616840121</v>
      </c>
      <c r="V86" s="262">
        <v>13.380751914299831</v>
      </c>
      <c r="W86" s="262">
        <v>21.239148841258888</v>
      </c>
      <c r="X86" s="262">
        <v>20.52000351834549</v>
      </c>
      <c r="Y86" s="262">
        <v>22.809914585387521</v>
      </c>
      <c r="DA86" s="72" t="s">
        <v>1201</v>
      </c>
    </row>
    <row r="87" spans="1:105" ht="12" customHeight="1" x14ac:dyDescent="0.25">
      <c r="A87" s="59" t="s">
        <v>28</v>
      </c>
      <c r="B87" s="230">
        <v>4.927645480824081</v>
      </c>
      <c r="C87" s="230">
        <v>5.2331164293758636</v>
      </c>
      <c r="D87" s="230">
        <v>5.4581116262852278</v>
      </c>
      <c r="E87" s="230">
        <v>6.7612532709623094</v>
      </c>
      <c r="F87" s="230">
        <v>6.5972450834304617</v>
      </c>
      <c r="G87" s="230">
        <v>7.2219859184716189</v>
      </c>
      <c r="H87" s="230">
        <v>2.0494302093051209</v>
      </c>
      <c r="I87" s="230">
        <v>2.594291016128043</v>
      </c>
      <c r="J87" s="230">
        <v>2.5995833454776469</v>
      </c>
      <c r="K87" s="230">
        <v>0</v>
      </c>
      <c r="L87" s="230">
        <v>0</v>
      </c>
      <c r="M87" s="230">
        <v>0.69857183378422116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0.9675849280918658</v>
      </c>
      <c r="C88" s="295">
        <v>1.7622584032932409</v>
      </c>
      <c r="D88" s="295">
        <v>1.3333706047018721</v>
      </c>
      <c r="E88" s="295">
        <v>1.9007075008947181</v>
      </c>
      <c r="F88" s="295">
        <v>2.0080896275884399</v>
      </c>
      <c r="G88" s="295">
        <v>2.0090864177054182</v>
      </c>
      <c r="H88" s="295">
        <v>2.0299276700843039</v>
      </c>
      <c r="I88" s="295">
        <v>3.1562464789081122</v>
      </c>
      <c r="J88" s="295">
        <v>2.862617765373245</v>
      </c>
      <c r="K88" s="295">
        <v>2.944991189934095</v>
      </c>
      <c r="L88" s="295">
        <v>3.5881681876509028</v>
      </c>
      <c r="M88" s="295">
        <v>5.4751835709057817</v>
      </c>
      <c r="N88" s="295">
        <v>4.71939419353237</v>
      </c>
      <c r="O88" s="295">
        <v>15.964602181100981</v>
      </c>
      <c r="P88" s="295">
        <v>16.392709470561069</v>
      </c>
      <c r="Q88" s="295">
        <v>14.719240722860601</v>
      </c>
      <c r="R88" s="295">
        <v>16.33219728261113</v>
      </c>
      <c r="S88" s="295">
        <v>13.578662033006029</v>
      </c>
      <c r="T88" s="295">
        <v>18.058721486650121</v>
      </c>
      <c r="U88" s="295">
        <v>12.637957159140541</v>
      </c>
      <c r="V88" s="295">
        <v>8.8049513426241717</v>
      </c>
      <c r="W88" s="295">
        <v>14.34046622509346</v>
      </c>
      <c r="X88" s="295">
        <v>14.06420897936521</v>
      </c>
      <c r="Y88" s="295">
        <v>13.75672059915974</v>
      </c>
      <c r="DA88" s="122" t="s">
        <v>1203</v>
      </c>
    </row>
    <row r="89" spans="1:105" ht="12" customHeight="1" x14ac:dyDescent="0.25">
      <c r="A89" s="59" t="s">
        <v>159</v>
      </c>
      <c r="B89" s="295">
        <v>0.25057274731507839</v>
      </c>
      <c r="C89" s="295">
        <v>0.30395595758427207</v>
      </c>
      <c r="D89" s="295">
        <v>0.38467134150269638</v>
      </c>
      <c r="E89" s="295">
        <v>0.49068428222041488</v>
      </c>
      <c r="F89" s="295">
        <v>0.43059542196917638</v>
      </c>
      <c r="G89" s="295">
        <v>0.51544989140093156</v>
      </c>
      <c r="H89" s="295">
        <v>0.44001789840823219</v>
      </c>
      <c r="I89" s="295">
        <v>0.8093943814938912</v>
      </c>
      <c r="J89" s="295">
        <v>0.73294394635112203</v>
      </c>
      <c r="K89" s="295">
        <v>0.70341735907093339</v>
      </c>
      <c r="L89" s="295">
        <v>0.65898710033718666</v>
      </c>
      <c r="M89" s="295">
        <v>0.4559108066995935</v>
      </c>
      <c r="N89" s="295">
        <v>0.48982434050910312</v>
      </c>
      <c r="O89" s="295">
        <v>0.36331659089002077</v>
      </c>
      <c r="P89" s="295">
        <v>0.3719527089087164</v>
      </c>
      <c r="Q89" s="295">
        <v>0.33601741776694782</v>
      </c>
      <c r="R89" s="295">
        <v>0.47746950301519059</v>
      </c>
      <c r="S89" s="295">
        <v>0.50331481145730828</v>
      </c>
      <c r="T89" s="295">
        <v>0.55923416424053563</v>
      </c>
      <c r="U89" s="295">
        <v>0.36712314039116001</v>
      </c>
      <c r="V89" s="295">
        <v>0.105368597521246</v>
      </c>
      <c r="W89" s="295">
        <v>0.1638441504903288</v>
      </c>
      <c r="X89" s="295">
        <v>0.33474294923660092</v>
      </c>
      <c r="Y89" s="295">
        <v>0.18176786139469001</v>
      </c>
      <c r="DA89" s="122" t="s">
        <v>1204</v>
      </c>
    </row>
    <row r="90" spans="1:105" ht="12" customHeight="1" x14ac:dyDescent="0.25">
      <c r="A90" s="59" t="s">
        <v>32</v>
      </c>
      <c r="B90" s="295">
        <v>4.6022081266758716</v>
      </c>
      <c r="C90" s="295">
        <v>3.9814261805196778</v>
      </c>
      <c r="D90" s="295">
        <v>3.8756747115334069</v>
      </c>
      <c r="E90" s="295">
        <v>4.2942207518661624</v>
      </c>
      <c r="F90" s="295">
        <v>4.8552026086345261</v>
      </c>
      <c r="G90" s="295">
        <v>4.3798149305895491</v>
      </c>
      <c r="H90" s="295">
        <v>2.8965250338214181</v>
      </c>
      <c r="I90" s="295">
        <v>5.129188743215785</v>
      </c>
      <c r="J90" s="295">
        <v>3.729280717700882</v>
      </c>
      <c r="K90" s="295">
        <v>3.2294570474474011</v>
      </c>
      <c r="L90" s="295">
        <v>3.5412841861874309</v>
      </c>
      <c r="M90" s="295">
        <v>3.3753815539599561</v>
      </c>
      <c r="N90" s="295">
        <v>3.39339586893737</v>
      </c>
      <c r="O90" s="295">
        <v>2.6822736266389011</v>
      </c>
      <c r="P90" s="295">
        <v>3.1633282768865341</v>
      </c>
      <c r="Q90" s="295">
        <v>2.9354227981658099</v>
      </c>
      <c r="R90" s="295">
        <v>2.364589089002755</v>
      </c>
      <c r="S90" s="295">
        <v>2.4079696968261022</v>
      </c>
      <c r="T90" s="295">
        <v>2.4779020388747242</v>
      </c>
      <c r="U90" s="295">
        <v>1.626465726906319</v>
      </c>
      <c r="V90" s="295">
        <v>1.1167622535774759</v>
      </c>
      <c r="W90" s="295">
        <v>1.8081633854538699</v>
      </c>
      <c r="X90" s="295">
        <v>1.463205657068541</v>
      </c>
      <c r="Y90" s="295">
        <v>1.6713193870293159</v>
      </c>
      <c r="DA90" s="122" t="s">
        <v>1205</v>
      </c>
    </row>
    <row r="91" spans="1:105" ht="12" customHeight="1" x14ac:dyDescent="0.25">
      <c r="A91" s="59" t="s">
        <v>35</v>
      </c>
      <c r="B91" s="295">
        <v>2.5436139902409689</v>
      </c>
      <c r="C91" s="295">
        <v>1.2008147913192171</v>
      </c>
      <c r="D91" s="295">
        <v>1.3046989852079061</v>
      </c>
      <c r="E91" s="295">
        <v>1.4255725913103749</v>
      </c>
      <c r="F91" s="295">
        <v>1.6050827338056011</v>
      </c>
      <c r="G91" s="295">
        <v>1.6941145396217629</v>
      </c>
      <c r="H91" s="295">
        <v>2.2387428091046599</v>
      </c>
      <c r="I91" s="295">
        <v>5.6268466121808727</v>
      </c>
      <c r="J91" s="295">
        <v>4.6132144238951502</v>
      </c>
      <c r="K91" s="295">
        <v>3.012569120098942</v>
      </c>
      <c r="L91" s="295">
        <v>2.624603246824742</v>
      </c>
      <c r="M91" s="295">
        <v>3.366784328050437</v>
      </c>
      <c r="N91" s="295">
        <v>3.057931585870532</v>
      </c>
      <c r="O91" s="295">
        <v>1.433466105547426</v>
      </c>
      <c r="P91" s="295">
        <v>1.5552316647496991</v>
      </c>
      <c r="Q91" s="295">
        <v>1.5832642950154621</v>
      </c>
      <c r="R91" s="295">
        <v>3.073115257947677</v>
      </c>
      <c r="S91" s="295">
        <v>6.4463299076167582</v>
      </c>
      <c r="T91" s="295">
        <v>8.409627435718285</v>
      </c>
      <c r="U91" s="295">
        <v>4.8290405904020943</v>
      </c>
      <c r="V91" s="295">
        <v>3.3536697205769319</v>
      </c>
      <c r="W91" s="295">
        <v>4.9266750802212282</v>
      </c>
      <c r="X91" s="295">
        <v>4.6578459326751451</v>
      </c>
      <c r="Y91" s="295">
        <v>7.2001067378037771</v>
      </c>
      <c r="DA91" s="122" t="s">
        <v>1206</v>
      </c>
    </row>
    <row r="92" spans="1:105" ht="12" customHeight="1" x14ac:dyDescent="0.25">
      <c r="A92" s="60" t="s">
        <v>1019</v>
      </c>
      <c r="B92" s="262">
        <v>7.7883392418523938</v>
      </c>
      <c r="C92" s="262">
        <v>7.1543873461667022</v>
      </c>
      <c r="D92" s="262">
        <v>8.405293441276438</v>
      </c>
      <c r="E92" s="262">
        <v>7.5893553922765511</v>
      </c>
      <c r="F92" s="262">
        <v>8.6604544793148417</v>
      </c>
      <c r="G92" s="262">
        <v>7.6951295176118091</v>
      </c>
      <c r="H92" s="262">
        <v>13.2590052080629</v>
      </c>
      <c r="I92" s="262">
        <v>12.404057304779309</v>
      </c>
      <c r="J92" s="262">
        <v>10.072416469074231</v>
      </c>
      <c r="K92" s="262">
        <v>12.80089336356901</v>
      </c>
      <c r="L92" s="262">
        <v>9.7404058936732874</v>
      </c>
      <c r="M92" s="262">
        <v>9.4619955248622087</v>
      </c>
      <c r="N92" s="262">
        <v>10.913070315200841</v>
      </c>
      <c r="O92" s="262">
        <v>5.1619129866693241</v>
      </c>
      <c r="P92" s="262">
        <v>5.5520297753872248</v>
      </c>
      <c r="Q92" s="262">
        <v>5.0308938586297129</v>
      </c>
      <c r="R92" s="262">
        <v>6.4997767938159567</v>
      </c>
      <c r="S92" s="262">
        <v>5.9518106963620694</v>
      </c>
      <c r="T92" s="262">
        <v>6.5263969317466346</v>
      </c>
      <c r="U92" s="262">
        <v>4.190423607609457</v>
      </c>
      <c r="V92" s="262">
        <v>2.9732580458108369</v>
      </c>
      <c r="W92" s="262">
        <v>5.258720675126459</v>
      </c>
      <c r="X92" s="262">
        <v>4.8202322176997496</v>
      </c>
      <c r="Y92" s="262">
        <v>5.1973067707719256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10.232794688942972</v>
      </c>
      <c r="C93" s="261">
        <f t="shared" si="3"/>
        <v>9.7044342217495334</v>
      </c>
      <c r="D93" s="261">
        <f t="shared" si="3"/>
        <v>10.408670877118507</v>
      </c>
      <c r="E93" s="261">
        <f t="shared" si="3"/>
        <v>11.00412267904742</v>
      </c>
      <c r="F93" s="261">
        <f t="shared" si="3"/>
        <v>11.87463687564588</v>
      </c>
      <c r="G93" s="261">
        <f t="shared" si="3"/>
        <v>11.403784826837338</v>
      </c>
      <c r="H93" s="261">
        <f t="shared" si="3"/>
        <v>10.859419312969413</v>
      </c>
      <c r="I93" s="261">
        <f t="shared" si="3"/>
        <v>13.916426354688724</v>
      </c>
      <c r="J93" s="261">
        <f t="shared" si="3"/>
        <v>11.664390330166553</v>
      </c>
      <c r="K93" s="261">
        <f t="shared" si="3"/>
        <v>10.926143407656715</v>
      </c>
      <c r="L93" s="261">
        <f t="shared" si="3"/>
        <v>9.6544983656946304</v>
      </c>
      <c r="M93" s="261">
        <f t="shared" si="3"/>
        <v>10.789157678314714</v>
      </c>
      <c r="N93" s="261">
        <f t="shared" si="3"/>
        <v>10.80907968999135</v>
      </c>
      <c r="O93" s="261">
        <f t="shared" si="3"/>
        <v>10.844341284094863</v>
      </c>
      <c r="P93" s="261">
        <f t="shared" si="3"/>
        <v>11.503764057383641</v>
      </c>
      <c r="Q93" s="261">
        <f t="shared" si="3"/>
        <v>10.455394730185885</v>
      </c>
      <c r="R93" s="261">
        <f t="shared" si="3"/>
        <v>12.275558801983678</v>
      </c>
      <c r="S93" s="261">
        <f t="shared" si="3"/>
        <v>11.862284758785316</v>
      </c>
      <c r="T93" s="261">
        <f t="shared" si="3"/>
        <v>14.387292226547416</v>
      </c>
      <c r="U93" s="261">
        <f t="shared" si="3"/>
        <v>9.5086372161494133</v>
      </c>
      <c r="V93" s="261">
        <f t="shared" si="3"/>
        <v>6.622453465765016</v>
      </c>
      <c r="W93" s="261">
        <f t="shared" si="3"/>
        <v>10.95553262817255</v>
      </c>
      <c r="X93" s="261">
        <f t="shared" si="3"/>
        <v>10.369822543269137</v>
      </c>
      <c r="Y93" s="261">
        <f t="shared" si="3"/>
        <v>11.28587290377844</v>
      </c>
      <c r="DA93" s="70"/>
    </row>
    <row r="94" spans="1:105" ht="12" customHeight="1" x14ac:dyDescent="0.25">
      <c r="A94" s="60" t="s">
        <v>1022</v>
      </c>
      <c r="B94" s="262">
        <v>0.22908069540777259</v>
      </c>
      <c r="C94" s="262">
        <v>0.11327505393034901</v>
      </c>
      <c r="D94" s="262">
        <v>0.11341494039403691</v>
      </c>
      <c r="E94" s="262">
        <v>0.1429717640063507</v>
      </c>
      <c r="F94" s="262">
        <v>0.1525404298332238</v>
      </c>
      <c r="G94" s="262">
        <v>0.17252333207698239</v>
      </c>
      <c r="H94" s="262">
        <v>0.12879894990103061</v>
      </c>
      <c r="I94" s="262">
        <v>0.39146175973762048</v>
      </c>
      <c r="J94" s="262">
        <v>0.32297805081221548</v>
      </c>
      <c r="K94" s="262">
        <v>0.1542618569901418</v>
      </c>
      <c r="L94" s="262">
        <v>0.15848097620353069</v>
      </c>
      <c r="M94" s="262">
        <v>0.23331725186892091</v>
      </c>
      <c r="N94" s="262">
        <v>0.18314778850606939</v>
      </c>
      <c r="O94" s="262">
        <v>0.1890820498948102</v>
      </c>
      <c r="P94" s="262">
        <v>0.2070329325824353</v>
      </c>
      <c r="Q94" s="262">
        <v>0.21077391579095131</v>
      </c>
      <c r="R94" s="262">
        <v>0.36852408075821552</v>
      </c>
      <c r="S94" s="262">
        <v>0.77389941552707153</v>
      </c>
      <c r="T94" s="262">
        <v>1.0975878880364069</v>
      </c>
      <c r="U94" s="262">
        <v>0.65677737763351152</v>
      </c>
      <c r="V94" s="262">
        <v>0.44905892053293428</v>
      </c>
      <c r="W94" s="262">
        <v>0.63162912155607831</v>
      </c>
      <c r="X94" s="262">
        <v>0.61508190703943022</v>
      </c>
      <c r="Y94" s="262">
        <v>0.92968568603429991</v>
      </c>
      <c r="DA94" s="72" t="s">
        <v>1208</v>
      </c>
    </row>
    <row r="95" spans="1:105" ht="12" customHeight="1" x14ac:dyDescent="0.25">
      <c r="A95" s="60" t="s">
        <v>1024</v>
      </c>
      <c r="B95" s="262">
        <v>1.1066079325983029</v>
      </c>
      <c r="C95" s="262">
        <v>1.030694910793037</v>
      </c>
      <c r="D95" s="262">
        <v>1.027396378701984</v>
      </c>
      <c r="E95" s="262">
        <v>1.206591736889993</v>
      </c>
      <c r="F95" s="262">
        <v>1.2822323293538871</v>
      </c>
      <c r="G95" s="262">
        <v>1.291233183314072</v>
      </c>
      <c r="H95" s="262">
        <v>1.054847176092315</v>
      </c>
      <c r="I95" s="262">
        <v>2.578984567360294</v>
      </c>
      <c r="J95" s="262">
        <v>2.396632302974274</v>
      </c>
      <c r="K95" s="262">
        <v>2.4575290243364498</v>
      </c>
      <c r="L95" s="262">
        <v>2.0357026418574309</v>
      </c>
      <c r="M95" s="262">
        <v>2.2385682502548598</v>
      </c>
      <c r="N95" s="262">
        <v>2.3353027829802642</v>
      </c>
      <c r="O95" s="262">
        <v>2.0187115977891912</v>
      </c>
      <c r="P95" s="262">
        <v>1.921915173853223</v>
      </c>
      <c r="Q95" s="262">
        <v>1.749389265286807</v>
      </c>
      <c r="R95" s="262">
        <v>2.0203181193596049</v>
      </c>
      <c r="S95" s="262">
        <v>2.0250568660738351</v>
      </c>
      <c r="T95" s="262">
        <v>2.48525460109013</v>
      </c>
      <c r="U95" s="262">
        <v>1.622799044225655</v>
      </c>
      <c r="V95" s="262">
        <v>1.123500559545437</v>
      </c>
      <c r="W95" s="262">
        <v>1.7721544739176101</v>
      </c>
      <c r="X95" s="262">
        <v>1.6808583388420419</v>
      </c>
      <c r="Y95" s="262">
        <v>1.843980118526749</v>
      </c>
      <c r="DA95" s="72" t="s">
        <v>1209</v>
      </c>
    </row>
    <row r="96" spans="1:105" ht="12" customHeight="1" x14ac:dyDescent="0.25">
      <c r="A96" s="64" t="s">
        <v>28</v>
      </c>
      <c r="B96" s="229">
        <v>0.1215055890195831</v>
      </c>
      <c r="C96" s="229">
        <v>0.13193077978577319</v>
      </c>
      <c r="D96" s="229">
        <v>0.15038010149427219</v>
      </c>
      <c r="E96" s="229">
        <v>0.16702481648006379</v>
      </c>
      <c r="F96" s="229">
        <v>0.1618570798665932</v>
      </c>
      <c r="G96" s="229">
        <v>0.16939957994799659</v>
      </c>
      <c r="H96" s="229">
        <v>4.5683681178303487E-2</v>
      </c>
      <c r="I96" s="229">
        <v>2.0080221771428531E-2</v>
      </c>
      <c r="J96" s="229">
        <v>1.5791612048817211E-2</v>
      </c>
      <c r="K96" s="229">
        <v>0</v>
      </c>
      <c r="L96" s="229">
        <v>0</v>
      </c>
      <c r="M96" s="229">
        <v>4.0460449889236274E-3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0.6982318838461895</v>
      </c>
      <c r="C97" s="229">
        <v>0.65958676688199158</v>
      </c>
      <c r="D97" s="229">
        <v>0.60505812854845464</v>
      </c>
      <c r="E97" s="229">
        <v>0.75481514204946754</v>
      </c>
      <c r="F97" s="229">
        <v>0.8060732708293763</v>
      </c>
      <c r="G97" s="229">
        <v>0.79564414921348137</v>
      </c>
      <c r="H97" s="229">
        <v>0.72183170379918715</v>
      </c>
      <c r="I97" s="229">
        <v>0.81977790092298308</v>
      </c>
      <c r="J97" s="229">
        <v>0.84740359127839038</v>
      </c>
      <c r="K97" s="229">
        <v>0.9103316925517877</v>
      </c>
      <c r="L97" s="229">
        <v>0.77796891107202448</v>
      </c>
      <c r="M97" s="229">
        <v>0.79047021475397372</v>
      </c>
      <c r="N97" s="229">
        <v>0.71252855990327146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2.409646535013861E-2</v>
      </c>
      <c r="C98" s="229">
        <v>4.487069217732384E-2</v>
      </c>
      <c r="D98" s="229">
        <v>3.7102765671348098E-2</v>
      </c>
      <c r="E98" s="229">
        <v>4.7421636155948528E-2</v>
      </c>
      <c r="F98" s="229">
        <v>4.9757622667490023E-2</v>
      </c>
      <c r="G98" s="229">
        <v>4.7595046582860269E-2</v>
      </c>
      <c r="H98" s="229">
        <v>4.5699975651893203E-2</v>
      </c>
      <c r="I98" s="229">
        <v>2.467335293029032E-2</v>
      </c>
      <c r="J98" s="229">
        <v>1.7562790837999109E-2</v>
      </c>
      <c r="K98" s="229">
        <v>1.118275237488834E-2</v>
      </c>
      <c r="L98" s="229">
        <v>1.7888221595872819E-2</v>
      </c>
      <c r="M98" s="229">
        <v>3.2027701184443209E-2</v>
      </c>
      <c r="N98" s="229">
        <v>2.2472985012644071E-2</v>
      </c>
      <c r="O98" s="229">
        <v>0.19558392588632889</v>
      </c>
      <c r="P98" s="229">
        <v>0.25332587956614738</v>
      </c>
      <c r="Q98" s="229">
        <v>0.2278352381923299</v>
      </c>
      <c r="R98" s="229">
        <v>0.24963704182122831</v>
      </c>
      <c r="S98" s="229">
        <v>0.20597638186650291</v>
      </c>
      <c r="T98" s="229">
        <v>0.29465216319881488</v>
      </c>
      <c r="U98" s="229">
        <v>0.21690977618669879</v>
      </c>
      <c r="V98" s="229">
        <v>0.15238516808423919</v>
      </c>
      <c r="W98" s="229">
        <v>0.26201513629561107</v>
      </c>
      <c r="X98" s="229">
        <v>0.26085711909219828</v>
      </c>
      <c r="Y98" s="229">
        <v>0.26571140003752092</v>
      </c>
      <c r="DA98" s="73" t="s">
        <v>1212</v>
      </c>
    </row>
    <row r="99" spans="1:105" ht="12" customHeight="1" x14ac:dyDescent="0.25">
      <c r="A99" s="64" t="s">
        <v>159</v>
      </c>
      <c r="B99" s="229">
        <v>6.3588626530133724E-3</v>
      </c>
      <c r="C99" s="229">
        <v>7.8865162404401154E-3</v>
      </c>
      <c r="D99" s="229">
        <v>1.0907534670531981E-2</v>
      </c>
      <c r="E99" s="229">
        <v>1.247512067218568E-2</v>
      </c>
      <c r="F99" s="229">
        <v>1.0872447035243409E-2</v>
      </c>
      <c r="G99" s="229">
        <v>1.2443167695296501E-2</v>
      </c>
      <c r="H99" s="229">
        <v>1.0094553421238181E-2</v>
      </c>
      <c r="I99" s="229">
        <v>6.4476107164901757E-3</v>
      </c>
      <c r="J99" s="229">
        <v>4.5822870594296487E-3</v>
      </c>
      <c r="K99" s="229">
        <v>2.7218184465660931E-3</v>
      </c>
      <c r="L99" s="229">
        <v>3.3477471668524029E-3</v>
      </c>
      <c r="M99" s="229">
        <v>2.717617515336954E-3</v>
      </c>
      <c r="N99" s="229">
        <v>2.3768196747264618E-3</v>
      </c>
      <c r="O99" s="229">
        <v>4.5356721166248809E-3</v>
      </c>
      <c r="P99" s="229">
        <v>5.8573059078404124E-3</v>
      </c>
      <c r="Q99" s="229">
        <v>5.3000338136303324E-3</v>
      </c>
      <c r="R99" s="229">
        <v>7.4368909084141397E-3</v>
      </c>
      <c r="S99" s="229">
        <v>7.7862605686456216E-3</v>
      </c>
      <c r="T99" s="229">
        <v>9.2981744899846477E-3</v>
      </c>
      <c r="U99" s="229">
        <v>6.4208920747216734E-3</v>
      </c>
      <c r="V99" s="229">
        <v>1.858267796456343E-3</v>
      </c>
      <c r="W99" s="229">
        <v>3.0505307966150219E-3</v>
      </c>
      <c r="X99" s="229">
        <v>6.3267428638428139E-3</v>
      </c>
      <c r="Y99" s="229">
        <v>3.5776160606700489E-3</v>
      </c>
      <c r="DA99" s="73" t="s">
        <v>1213</v>
      </c>
    </row>
    <row r="100" spans="1:105" ht="12" customHeight="1" x14ac:dyDescent="0.25">
      <c r="A100" s="64" t="s">
        <v>32</v>
      </c>
      <c r="B100" s="229">
        <v>0.1132268055229957</v>
      </c>
      <c r="C100" s="229">
        <v>0.1001499183636359</v>
      </c>
      <c r="D100" s="229">
        <v>0.10654215553569391</v>
      </c>
      <c r="E100" s="229">
        <v>0.105843541947597</v>
      </c>
      <c r="F100" s="229">
        <v>0.11885094525422139</v>
      </c>
      <c r="G100" s="229">
        <v>0.1025032537020652</v>
      </c>
      <c r="H100" s="229">
        <v>6.4421590720521352E-2</v>
      </c>
      <c r="I100" s="229">
        <v>3.9611810554130752E-2</v>
      </c>
      <c r="J100" s="229">
        <v>2.260341170748047E-2</v>
      </c>
      <c r="K100" s="229">
        <v>1.211470864222871E-2</v>
      </c>
      <c r="L100" s="229">
        <v>1.7441101425160279E-2</v>
      </c>
      <c r="M100" s="229">
        <v>1.950602195868523E-2</v>
      </c>
      <c r="N100" s="229">
        <v>1.5963487920013029E-2</v>
      </c>
      <c r="O100" s="229">
        <v>3.2463615857308697E-2</v>
      </c>
      <c r="P100" s="229">
        <v>4.8293850535955307E-2</v>
      </c>
      <c r="Q100" s="229">
        <v>4.4887446757859821E-2</v>
      </c>
      <c r="R100" s="229">
        <v>3.5705806281658953E-2</v>
      </c>
      <c r="S100" s="229">
        <v>3.620149961946733E-2</v>
      </c>
      <c r="T100" s="229">
        <v>3.9941605662912293E-2</v>
      </c>
      <c r="U100" s="229">
        <v>2.757819997715779E-2</v>
      </c>
      <c r="V100" s="229">
        <v>1.9093925220701389E-2</v>
      </c>
      <c r="W100" s="229">
        <v>3.263769903520377E-2</v>
      </c>
      <c r="X100" s="229">
        <v>2.6810907054535531E-2</v>
      </c>
      <c r="Y100" s="229">
        <v>3.1891391921075221E-2</v>
      </c>
      <c r="DA100" s="73" t="s">
        <v>1214</v>
      </c>
    </row>
    <row r="101" spans="1:105" ht="12" customHeight="1" x14ac:dyDescent="0.25">
      <c r="A101" s="64" t="s">
        <v>33</v>
      </c>
      <c r="B101" s="229">
        <v>3.1549081763288023E-2</v>
      </c>
      <c r="C101" s="229">
        <v>2.9078666641229971E-2</v>
      </c>
      <c r="D101" s="229">
        <v>3.406151739164321E-2</v>
      </c>
      <c r="E101" s="229">
        <v>3.8116217064765867E-2</v>
      </c>
      <c r="F101" s="229">
        <v>3.6400721617349127E-2</v>
      </c>
      <c r="G101" s="229">
        <v>4.9840611029599448E-2</v>
      </c>
      <c r="H101" s="229">
        <v>5.9832932428324742E-2</v>
      </c>
      <c r="I101" s="229">
        <v>6.4405116081746747E-2</v>
      </c>
      <c r="J101" s="229">
        <v>5.907799508283669E-2</v>
      </c>
      <c r="K101" s="229">
        <v>6.3059228965448036E-2</v>
      </c>
      <c r="L101" s="229">
        <v>3.685448340005909E-2</v>
      </c>
      <c r="M101" s="229">
        <v>4.548435462355279E-2</v>
      </c>
      <c r="N101" s="229">
        <v>4.5374960279562428E-2</v>
      </c>
      <c r="O101" s="229">
        <v>0.27710719141269591</v>
      </c>
      <c r="P101" s="229">
        <v>0.29295552502237338</v>
      </c>
      <c r="Q101" s="229">
        <v>0.26922746738296183</v>
      </c>
      <c r="R101" s="229">
        <v>0.33971733783266989</v>
      </c>
      <c r="S101" s="229">
        <v>0.28945247573533828</v>
      </c>
      <c r="T101" s="229">
        <v>0.36469070139655813</v>
      </c>
      <c r="U101" s="229">
        <v>0.2226893749916436</v>
      </c>
      <c r="V101" s="229">
        <v>0.14880069360678641</v>
      </c>
      <c r="W101" s="229">
        <v>0.2002426594131636</v>
      </c>
      <c r="X101" s="229">
        <v>0.2291670081375643</v>
      </c>
      <c r="Y101" s="229">
        <v>0.17968289733823961</v>
      </c>
      <c r="DA101" s="73" t="s">
        <v>1215</v>
      </c>
    </row>
    <row r="102" spans="1:105" ht="12" customHeight="1" x14ac:dyDescent="0.25">
      <c r="A102" s="64" t="s">
        <v>35</v>
      </c>
      <c r="B102" s="229">
        <v>6.3193274434157065E-2</v>
      </c>
      <c r="C102" s="229">
        <v>3.0501740029988018E-2</v>
      </c>
      <c r="D102" s="229">
        <v>3.6217722691770808E-2</v>
      </c>
      <c r="E102" s="229">
        <v>3.5481828290215157E-2</v>
      </c>
      <c r="F102" s="229">
        <v>3.9676135063365453E-2</v>
      </c>
      <c r="G102" s="229">
        <v>4.0036980442936132E-2</v>
      </c>
      <c r="H102" s="229">
        <v>5.0279970780483282E-2</v>
      </c>
      <c r="I102" s="229">
        <v>4.3881124067714133E-2</v>
      </c>
      <c r="J102" s="229">
        <v>2.8235092561841962E-2</v>
      </c>
      <c r="K102" s="229">
        <v>1.1411878415893679E-2</v>
      </c>
      <c r="L102" s="229">
        <v>1.305309335378301E-2</v>
      </c>
      <c r="M102" s="229">
        <v>1.964706978377731E-2</v>
      </c>
      <c r="N102" s="229">
        <v>1.4526389361572471E-2</v>
      </c>
      <c r="O102" s="229">
        <v>1.7519346184794549E-2</v>
      </c>
      <c r="P102" s="229">
        <v>2.39761427050901E-2</v>
      </c>
      <c r="Q102" s="229">
        <v>2.4448054931824011E-2</v>
      </c>
      <c r="R102" s="229">
        <v>4.6859609674237593E-2</v>
      </c>
      <c r="S102" s="229">
        <v>9.7321312525529141E-2</v>
      </c>
      <c r="T102" s="229">
        <v>0.1368846649752114</v>
      </c>
      <c r="U102" s="229">
        <v>8.2683435032060285E-2</v>
      </c>
      <c r="V102" s="229">
        <v>5.7901716071508097E-2</v>
      </c>
      <c r="W102" s="229">
        <v>8.9799193929361379E-2</v>
      </c>
      <c r="X102" s="229">
        <v>8.6184250578242652E-2</v>
      </c>
      <c r="Y102" s="229">
        <v>0.13873614192035841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4.8445970008937668E-2</v>
      </c>
      <c r="C104" s="229">
        <v>2.6689830672654222E-2</v>
      </c>
      <c r="D104" s="229">
        <v>4.7126452698269289E-2</v>
      </c>
      <c r="E104" s="229">
        <v>4.5413434229749208E-2</v>
      </c>
      <c r="F104" s="229">
        <v>5.8744107020247398E-2</v>
      </c>
      <c r="G104" s="229">
        <v>7.3770394699836803E-2</v>
      </c>
      <c r="H104" s="229">
        <v>5.7002768112363669E-2</v>
      </c>
      <c r="I104" s="229">
        <v>6.8348362909881805E-2</v>
      </c>
      <c r="J104" s="229">
        <v>5.6925461579131073E-2</v>
      </c>
      <c r="K104" s="229">
        <v>5.9327742920691033E-2</v>
      </c>
      <c r="L104" s="229">
        <v>5.234903898200409E-2</v>
      </c>
      <c r="M104" s="229">
        <v>5.4090077488481138E-2</v>
      </c>
      <c r="N104" s="229">
        <v>8.9517081739796181E-2</v>
      </c>
      <c r="O104" s="229">
        <v>6.5748678352326895E-2</v>
      </c>
      <c r="P104" s="229">
        <v>6.2857577009449009E-2</v>
      </c>
      <c r="Q104" s="229">
        <v>5.7863870677574293E-2</v>
      </c>
      <c r="R104" s="229">
        <v>6.8957860796155249E-2</v>
      </c>
      <c r="S104" s="229">
        <v>7.5952692588845974E-2</v>
      </c>
      <c r="T104" s="229">
        <v>8.3678814787835551E-2</v>
      </c>
      <c r="U104" s="229">
        <v>4.9289140384506221E-2</v>
      </c>
      <c r="V104" s="229">
        <v>3.2010976331928273E-2</v>
      </c>
      <c r="W104" s="229">
        <v>5.3376329322260253E-2</v>
      </c>
      <c r="X104" s="229">
        <v>4.8653858814115172E-2</v>
      </c>
      <c r="Y104" s="229">
        <v>5.9876913006541681E-2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1.4917590674056289</v>
      </c>
      <c r="J105" s="229">
        <v>1.3444500608183469</v>
      </c>
      <c r="K105" s="229">
        <v>1.387379202018947</v>
      </c>
      <c r="L105" s="229">
        <v>1.1168000448616751</v>
      </c>
      <c r="M105" s="229">
        <v>1.270579147957686</v>
      </c>
      <c r="N105" s="229">
        <v>1.432542499088677</v>
      </c>
      <c r="O105" s="229">
        <v>1.4257531679791109</v>
      </c>
      <c r="P105" s="229">
        <v>1.2346488931063671</v>
      </c>
      <c r="Q105" s="229">
        <v>1.119827153530627</v>
      </c>
      <c r="R105" s="229">
        <v>1.2720035720452409</v>
      </c>
      <c r="S105" s="229">
        <v>1.3123662431695049</v>
      </c>
      <c r="T105" s="229">
        <v>1.556108476578814</v>
      </c>
      <c r="U105" s="229">
        <v>1.0172282255788669</v>
      </c>
      <c r="V105" s="229">
        <v>0.71144981243381711</v>
      </c>
      <c r="W105" s="229">
        <v>1.131032925125395</v>
      </c>
      <c r="X105" s="229">
        <v>1.022858452301544</v>
      </c>
      <c r="Y105" s="229">
        <v>1.1645037582423441</v>
      </c>
      <c r="DA105" s="73" t="s">
        <v>1219</v>
      </c>
    </row>
    <row r="106" spans="1:105" ht="12" customHeight="1" x14ac:dyDescent="0.25">
      <c r="A106" s="60" t="s">
        <v>1036</v>
      </c>
      <c r="B106" s="262">
        <v>8.8971060609368973</v>
      </c>
      <c r="C106" s="262">
        <v>8.5604642570261475</v>
      </c>
      <c r="D106" s="262">
        <v>9.2678595580224865</v>
      </c>
      <c r="E106" s="262">
        <v>9.6545591781510751</v>
      </c>
      <c r="F106" s="262">
        <v>10.43986411645877</v>
      </c>
      <c r="G106" s="262">
        <v>9.9400283114462837</v>
      </c>
      <c r="H106" s="262">
        <v>9.6757731869760679</v>
      </c>
      <c r="I106" s="262">
        <v>10.94598002759081</v>
      </c>
      <c r="J106" s="262">
        <v>8.9447799763800635</v>
      </c>
      <c r="K106" s="262">
        <v>8.3143525263301239</v>
      </c>
      <c r="L106" s="262">
        <v>7.4603147476336682</v>
      </c>
      <c r="M106" s="262">
        <v>8.317272176190933</v>
      </c>
      <c r="N106" s="262">
        <v>8.2906291185050165</v>
      </c>
      <c r="O106" s="262">
        <v>8.636547636410862</v>
      </c>
      <c r="P106" s="262">
        <v>9.3748159509479834</v>
      </c>
      <c r="Q106" s="262">
        <v>8.4952315491081265</v>
      </c>
      <c r="R106" s="262">
        <v>9.8867166018658565</v>
      </c>
      <c r="S106" s="262">
        <v>9.0633284771844096</v>
      </c>
      <c r="T106" s="262">
        <v>10.80444973742088</v>
      </c>
      <c r="U106" s="262">
        <v>7.2290607942902456</v>
      </c>
      <c r="V106" s="262">
        <v>5.0498939856866443</v>
      </c>
      <c r="W106" s="262">
        <v>8.5517490326988614</v>
      </c>
      <c r="X106" s="262">
        <v>8.0738822973876658</v>
      </c>
      <c r="Y106" s="262">
        <v>8.5122070992173899</v>
      </c>
      <c r="DA106" s="72" t="s">
        <v>1220</v>
      </c>
    </row>
    <row r="107" spans="1:105" ht="12" customHeight="1" x14ac:dyDescent="0.25">
      <c r="A107" s="132" t="s">
        <v>1038</v>
      </c>
      <c r="B107" s="316">
        <v>6.0984544529816374</v>
      </c>
      <c r="C107" s="316">
        <v>5.7058291873558034</v>
      </c>
      <c r="D107" s="316">
        <v>6.1757981557024646</v>
      </c>
      <c r="E107" s="316">
        <v>6.4491019416927333</v>
      </c>
      <c r="F107" s="316">
        <v>6.9768762323595279</v>
      </c>
      <c r="G107" s="316">
        <v>6.6704348298232299</v>
      </c>
      <c r="H107" s="316">
        <v>6.5033445944213533</v>
      </c>
      <c r="I107" s="316">
        <v>7.6068676874338994</v>
      </c>
      <c r="J107" s="316">
        <v>6.2078862243062636</v>
      </c>
      <c r="K107" s="316">
        <v>5.6052041003822186</v>
      </c>
      <c r="L107" s="316">
        <v>5.0461730952779327</v>
      </c>
      <c r="M107" s="316">
        <v>5.6866046653534132</v>
      </c>
      <c r="N107" s="316">
        <v>5.6172216838680242</v>
      </c>
      <c r="O107" s="316">
        <v>5.7892393184207336</v>
      </c>
      <c r="P107" s="316">
        <v>6.2934836459994541</v>
      </c>
      <c r="Q107" s="316">
        <v>5.7285800811380883</v>
      </c>
      <c r="R107" s="316">
        <v>6.8184374561308214</v>
      </c>
      <c r="S107" s="316">
        <v>6.5562605882105656</v>
      </c>
      <c r="T107" s="316">
        <v>8.0221797186494506</v>
      </c>
      <c r="U107" s="316">
        <v>5.3819831816183159</v>
      </c>
      <c r="V107" s="316">
        <v>3.75701846336657</v>
      </c>
      <c r="W107" s="316">
        <v>6.2476738149003586</v>
      </c>
      <c r="X107" s="316">
        <v>5.9092742279563586</v>
      </c>
      <c r="Y107" s="316">
        <v>6.5430805446269424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8.6173906218938683</v>
      </c>
      <c r="C110" s="223">
        <v>10.15740842900215</v>
      </c>
      <c r="D110" s="223">
        <v>10.4192746276838</v>
      </c>
      <c r="E110" s="223">
        <v>9.9215144310573482</v>
      </c>
      <c r="F110" s="223">
        <v>10.953571720723019</v>
      </c>
      <c r="G110" s="223">
        <v>12.573392440494411</v>
      </c>
      <c r="H110" s="223">
        <v>14.07567252913157</v>
      </c>
      <c r="I110" s="223">
        <v>15.39412041242567</v>
      </c>
      <c r="J110" s="223">
        <v>16.398311192510459</v>
      </c>
      <c r="K110" s="223">
        <v>17.357761750596911</v>
      </c>
      <c r="L110" s="223">
        <v>18.578628867532469</v>
      </c>
      <c r="M110" s="223">
        <v>18.98030846560598</v>
      </c>
      <c r="N110" s="223">
        <v>27.93906350886089</v>
      </c>
      <c r="O110" s="223">
        <v>24.619576365596188</v>
      </c>
      <c r="P110" s="223">
        <v>20.053518576647669</v>
      </c>
      <c r="Q110" s="223">
        <v>17.046481041528128</v>
      </c>
      <c r="R110" s="223">
        <v>19.405530755673571</v>
      </c>
      <c r="S110" s="223">
        <v>20.580119052413579</v>
      </c>
      <c r="T110" s="223">
        <v>18.52232351013031</v>
      </c>
      <c r="U110" s="223">
        <v>19.94542460161523</v>
      </c>
      <c r="V110" s="223">
        <v>17.9334951524419</v>
      </c>
      <c r="W110" s="223">
        <v>21.420685296516531</v>
      </c>
      <c r="X110" s="223">
        <v>17.57961670551456</v>
      </c>
      <c r="Y110" s="223">
        <v>13.785870842122881</v>
      </c>
      <c r="DA110" s="89" t="s">
        <v>1222</v>
      </c>
    </row>
    <row r="111" spans="1:105" ht="12" customHeight="1" x14ac:dyDescent="0.25">
      <c r="A111" s="55" t="s">
        <v>91</v>
      </c>
      <c r="B111" s="259">
        <v>5.2870225046775007E-2</v>
      </c>
      <c r="C111" s="259">
        <v>6.2226841192089218E-2</v>
      </c>
      <c r="D111" s="259">
        <v>6.5554440016229676E-2</v>
      </c>
      <c r="E111" s="259">
        <v>6.0077963103629693E-2</v>
      </c>
      <c r="F111" s="259">
        <v>6.6735217373013495E-2</v>
      </c>
      <c r="G111" s="259">
        <v>7.5274997943409611E-2</v>
      </c>
      <c r="H111" s="259">
        <v>8.8934512564002838E-2</v>
      </c>
      <c r="I111" s="259">
        <v>7.4081991866347674E-2</v>
      </c>
      <c r="J111" s="259">
        <v>7.4226085452822221E-2</v>
      </c>
      <c r="K111" s="259">
        <v>7.3563712801042458E-2</v>
      </c>
      <c r="L111" s="259">
        <v>8.2151635834304723E-2</v>
      </c>
      <c r="M111" s="259">
        <v>8.4930576908141847E-2</v>
      </c>
      <c r="N111" s="259">
        <v>0.104319634110555</v>
      </c>
      <c r="O111" s="259">
        <v>0.12203847585912141</v>
      </c>
      <c r="P111" s="259">
        <v>0.1179498203641956</v>
      </c>
      <c r="Q111" s="259">
        <v>0.1132178643114357</v>
      </c>
      <c r="R111" s="259">
        <v>0.13756562892005311</v>
      </c>
      <c r="S111" s="259">
        <v>0.13332947259085701</v>
      </c>
      <c r="T111" s="259">
        <v>0.13531637165341939</v>
      </c>
      <c r="U111" s="259">
        <v>0.12874515785396559</v>
      </c>
      <c r="V111" s="259">
        <v>0.1221821510940002</v>
      </c>
      <c r="W111" s="259">
        <v>0.12748863400366661</v>
      </c>
      <c r="X111" s="259">
        <v>0.1240606176871861</v>
      </c>
      <c r="Y111" s="259">
        <v>9.7843865762151108E-2</v>
      </c>
      <c r="DA111" s="67" t="s">
        <v>1223</v>
      </c>
    </row>
    <row r="112" spans="1:105" ht="12" customHeight="1" x14ac:dyDescent="0.25">
      <c r="A112" s="173" t="s">
        <v>92</v>
      </c>
      <c r="B112" s="224">
        <v>0.1137021817866888</v>
      </c>
      <c r="C112" s="224">
        <v>0.1338244276996117</v>
      </c>
      <c r="D112" s="224">
        <v>0.14098072873825579</v>
      </c>
      <c r="E112" s="224">
        <v>0.1292030717883158</v>
      </c>
      <c r="F112" s="224">
        <v>0.1435200968145571</v>
      </c>
      <c r="G112" s="224">
        <v>0.16188566423884099</v>
      </c>
      <c r="H112" s="224">
        <v>0.19126168095022361</v>
      </c>
      <c r="I112" s="224">
        <v>0.15931999719795531</v>
      </c>
      <c r="J112" s="224">
        <v>0.15962988343636511</v>
      </c>
      <c r="K112" s="224">
        <v>0.158205391378755</v>
      </c>
      <c r="L112" s="224">
        <v>0.17667449350635481</v>
      </c>
      <c r="M112" s="224">
        <v>0.18265085662704111</v>
      </c>
      <c r="N112" s="224">
        <v>0.22434877080748691</v>
      </c>
      <c r="O112" s="224">
        <v>0.26245473619277981</v>
      </c>
      <c r="P112" s="224">
        <v>0.25366171422368672</v>
      </c>
      <c r="Q112" s="224">
        <v>0.24348521645312651</v>
      </c>
      <c r="R112" s="224">
        <v>0.29584727761665081</v>
      </c>
      <c r="S112" s="224">
        <v>0.28673704181582033</v>
      </c>
      <c r="T112" s="224">
        <v>0.29101004724001522</v>
      </c>
      <c r="U112" s="224">
        <v>0.2768780599953295</v>
      </c>
      <c r="V112" s="224">
        <v>0.26276372272839599</v>
      </c>
      <c r="W112" s="224">
        <v>0.27417579226108763</v>
      </c>
      <c r="X112" s="224">
        <v>0.2668035343590382</v>
      </c>
      <c r="Y112" s="224">
        <v>0.21042204760350419</v>
      </c>
      <c r="DA112" s="177" t="s">
        <v>1224</v>
      </c>
    </row>
    <row r="113" spans="1:105" ht="12" customHeight="1" x14ac:dyDescent="0.25">
      <c r="A113" s="173" t="s">
        <v>93</v>
      </c>
      <c r="B113" s="224">
        <v>0.73137352631428809</v>
      </c>
      <c r="C113" s="224">
        <v>0.86080708439945586</v>
      </c>
      <c r="D113" s="224">
        <v>0.90683899903605347</v>
      </c>
      <c r="E113" s="224">
        <v>0.83108085297551659</v>
      </c>
      <c r="F113" s="224">
        <v>0.92317313225487418</v>
      </c>
      <c r="G113" s="224">
        <v>1.0413070994206111</v>
      </c>
      <c r="H113" s="224">
        <v>1.230264255683259</v>
      </c>
      <c r="I113" s="224">
        <v>1.0248038017568839</v>
      </c>
      <c r="J113" s="224">
        <v>1.0267971020382041</v>
      </c>
      <c r="K113" s="224">
        <v>1.0176342542985219</v>
      </c>
      <c r="L113" s="224">
        <v>1.1364341940944249</v>
      </c>
      <c r="M113" s="224">
        <v>1.174876321601803</v>
      </c>
      <c r="N113" s="224">
        <v>1.4430923756377461</v>
      </c>
      <c r="O113" s="224">
        <v>1.6882037168584181</v>
      </c>
      <c r="P113" s="224">
        <v>1.6316438216704829</v>
      </c>
      <c r="Q113" s="224">
        <v>1.566184910126047</v>
      </c>
      <c r="R113" s="224">
        <v>1.9029966116824599</v>
      </c>
      <c r="S113" s="224">
        <v>1.84439628248466</v>
      </c>
      <c r="T113" s="224">
        <v>1.8718817976783479</v>
      </c>
      <c r="U113" s="224">
        <v>1.780979748284391</v>
      </c>
      <c r="V113" s="224">
        <v>1.6901912299262061</v>
      </c>
      <c r="W113" s="224">
        <v>1.763597785592192</v>
      </c>
      <c r="X113" s="224">
        <v>1.7161767583612839</v>
      </c>
      <c r="Y113" s="224">
        <v>1.353510658737991</v>
      </c>
      <c r="DA113" s="177" t="s">
        <v>1225</v>
      </c>
    </row>
    <row r="114" spans="1:105" ht="12" customHeight="1" x14ac:dyDescent="0.25">
      <c r="A114" s="173" t="s">
        <v>94</v>
      </c>
      <c r="B114" s="224">
        <v>1.019995075938281</v>
      </c>
      <c r="C114" s="224">
        <v>1.2005069309043159</v>
      </c>
      <c r="D114" s="224">
        <v>1.2647043957783239</v>
      </c>
      <c r="E114" s="224">
        <v>1.1590498524242969</v>
      </c>
      <c r="F114" s="224">
        <v>1.287484459389429</v>
      </c>
      <c r="G114" s="224">
        <v>1.452237571820691</v>
      </c>
      <c r="H114" s="224">
        <v>1.715762791174035</v>
      </c>
      <c r="I114" s="224">
        <v>1.4292215864888509</v>
      </c>
      <c r="J114" s="224">
        <v>1.4320015018107219</v>
      </c>
      <c r="K114" s="224">
        <v>1.419222724291735</v>
      </c>
      <c r="L114" s="224">
        <v>1.5849046217815741</v>
      </c>
      <c r="M114" s="224">
        <v>1.6385171458275509</v>
      </c>
      <c r="N114" s="224">
        <v>2.012579160052955</v>
      </c>
      <c r="O114" s="224">
        <v>2.35441866080934</v>
      </c>
      <c r="P114" s="224">
        <v>2.2755385639619621</v>
      </c>
      <c r="Q114" s="224">
        <v>2.184247636618617</v>
      </c>
      <c r="R114" s="224">
        <v>2.6539751626301409</v>
      </c>
      <c r="S114" s="224">
        <v>2.5722494163738681</v>
      </c>
      <c r="T114" s="224">
        <v>2.6105815259574192</v>
      </c>
      <c r="U114" s="224">
        <v>2.483806848670711</v>
      </c>
      <c r="V114" s="224">
        <v>2.3571905051126518</v>
      </c>
      <c r="W114" s="224">
        <v>2.4595654511928289</v>
      </c>
      <c r="X114" s="224">
        <v>2.393430688952781</v>
      </c>
      <c r="Y114" s="224">
        <v>1.8876458573774859</v>
      </c>
      <c r="DA114" s="177" t="s">
        <v>1226</v>
      </c>
    </row>
    <row r="115" spans="1:105" ht="12" customHeight="1" x14ac:dyDescent="0.25">
      <c r="A115" s="56" t="s">
        <v>95</v>
      </c>
      <c r="B115" s="260">
        <v>0.56583456246124719</v>
      </c>
      <c r="C115" s="260">
        <v>0.67365293569850149</v>
      </c>
      <c r="D115" s="260">
        <v>0.70831737644955883</v>
      </c>
      <c r="E115" s="260">
        <v>0.64926317882206552</v>
      </c>
      <c r="F115" s="260">
        <v>0.72142486162268693</v>
      </c>
      <c r="G115" s="260">
        <v>0.81243003022337745</v>
      </c>
      <c r="H115" s="260">
        <v>0.95411067730225962</v>
      </c>
      <c r="I115" s="260">
        <v>0.79032078601626787</v>
      </c>
      <c r="J115" s="260">
        <v>0.79308646933150406</v>
      </c>
      <c r="K115" s="260">
        <v>0.79184679571544669</v>
      </c>
      <c r="L115" s="260">
        <v>0.88392971325976299</v>
      </c>
      <c r="M115" s="260">
        <v>0.91349596652624088</v>
      </c>
      <c r="N115" s="260">
        <v>1.378725891453062</v>
      </c>
      <c r="O115" s="260">
        <v>1.226014761815134</v>
      </c>
      <c r="P115" s="260">
        <v>0.99752868800553385</v>
      </c>
      <c r="Q115" s="260">
        <v>0.78584830458500665</v>
      </c>
      <c r="R115" s="260">
        <v>0.86644511649943612</v>
      </c>
      <c r="S115" s="260">
        <v>0.94719246971259996</v>
      </c>
      <c r="T115" s="260">
        <v>0.77589291701880903</v>
      </c>
      <c r="U115" s="260">
        <v>0.92666789704645636</v>
      </c>
      <c r="V115" s="260">
        <v>0.81063735647141288</v>
      </c>
      <c r="W115" s="260">
        <v>1.0932276650300501</v>
      </c>
      <c r="X115" s="260">
        <v>0.79871858183165101</v>
      </c>
      <c r="Y115" s="260">
        <v>0.62352063585486994</v>
      </c>
      <c r="DA115" s="68" t="s">
        <v>1227</v>
      </c>
    </row>
    <row r="116" spans="1:105" ht="12" customHeight="1" x14ac:dyDescent="0.25">
      <c r="A116" s="37" t="s">
        <v>159</v>
      </c>
      <c r="B116" s="226">
        <v>1.70928728768594E-3</v>
      </c>
      <c r="C116" s="226">
        <v>2.7262619952665009E-3</v>
      </c>
      <c r="D116" s="226">
        <v>3.0907037620122959E-3</v>
      </c>
      <c r="E116" s="226">
        <v>3.9824485980291882E-3</v>
      </c>
      <c r="F116" s="226">
        <v>3.4085808316166471E-3</v>
      </c>
      <c r="G116" s="226">
        <v>5.1455401236819498E-3</v>
      </c>
      <c r="H116" s="226">
        <v>3.0185168642709219E-3</v>
      </c>
      <c r="I116" s="226">
        <v>4.7690370373127912E-3</v>
      </c>
      <c r="J116" s="226">
        <v>5.3309783366800216E-3</v>
      </c>
      <c r="K116" s="226">
        <v>4.1128577939150666E-3</v>
      </c>
      <c r="L116" s="226">
        <v>5.6272399147048822E-3</v>
      </c>
      <c r="M116" s="226">
        <v>4.1150055436846049E-3</v>
      </c>
      <c r="N116" s="226">
        <v>5.8294796029996444E-3</v>
      </c>
      <c r="O116" s="226">
        <v>8.111320886983393E-3</v>
      </c>
      <c r="P116" s="226">
        <v>6.2823176488391108E-3</v>
      </c>
      <c r="Q116" s="226">
        <v>4.9178785385792321E-3</v>
      </c>
      <c r="R116" s="226">
        <v>5.8708638314711641E-3</v>
      </c>
      <c r="S116" s="226">
        <v>6.9786403351833459E-3</v>
      </c>
      <c r="T116" s="226">
        <v>5.6876019221555009E-3</v>
      </c>
      <c r="U116" s="226">
        <v>7.0279191661435578E-3</v>
      </c>
      <c r="V116" s="226">
        <v>2.503612415042664E-3</v>
      </c>
      <c r="W116" s="226">
        <v>3.0210777717904211E-3</v>
      </c>
      <c r="X116" s="226">
        <v>4.8899953093378299E-3</v>
      </c>
      <c r="Y116" s="226">
        <v>1.8578051224666481E-3</v>
      </c>
      <c r="DA116" s="69" t="s">
        <v>1228</v>
      </c>
    </row>
    <row r="117" spans="1:105" ht="12" customHeight="1" x14ac:dyDescent="0.25">
      <c r="A117" s="37" t="s">
        <v>35</v>
      </c>
      <c r="B117" s="226">
        <v>1.7776988443279969E-2</v>
      </c>
      <c r="C117" s="226">
        <v>1.1034653877359579E-2</v>
      </c>
      <c r="D117" s="226">
        <v>1.0739983901662319E-2</v>
      </c>
      <c r="E117" s="226">
        <v>1.1853950959003349E-2</v>
      </c>
      <c r="F117" s="226">
        <v>1.301749349322986E-2</v>
      </c>
      <c r="G117" s="226">
        <v>1.7326587792316151E-2</v>
      </c>
      <c r="H117" s="226">
        <v>1.5734510083617721E-2</v>
      </c>
      <c r="I117" s="226">
        <v>3.3967324751591248E-2</v>
      </c>
      <c r="J117" s="226">
        <v>3.4376808416192291E-2</v>
      </c>
      <c r="K117" s="226">
        <v>1.8046516754943721E-2</v>
      </c>
      <c r="L117" s="226">
        <v>2.2961906116325249E-2</v>
      </c>
      <c r="M117" s="226">
        <v>3.113376134129741E-2</v>
      </c>
      <c r="N117" s="226">
        <v>3.7285755429364492E-2</v>
      </c>
      <c r="O117" s="226">
        <v>3.2788348141193489E-2</v>
      </c>
      <c r="P117" s="226">
        <v>2.6912436158970231E-2</v>
      </c>
      <c r="Q117" s="226">
        <v>2.3740790919204911E-2</v>
      </c>
      <c r="R117" s="226">
        <v>3.8713369787829133E-2</v>
      </c>
      <c r="S117" s="226">
        <v>9.1573410755614454E-2</v>
      </c>
      <c r="T117" s="226">
        <v>8.7627013502506776E-2</v>
      </c>
      <c r="U117" s="226">
        <v>9.4711259257535138E-2</v>
      </c>
      <c r="V117" s="226">
        <v>8.1639802190184463E-2</v>
      </c>
      <c r="W117" s="226">
        <v>9.307019901869136E-2</v>
      </c>
      <c r="X117" s="226">
        <v>6.9712054280585509E-2</v>
      </c>
      <c r="Y117" s="226">
        <v>7.5395903554362709E-2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0.54634828673028124</v>
      </c>
      <c r="C120" s="226">
        <v>0.65989201982587542</v>
      </c>
      <c r="D120" s="226">
        <v>0.69448668878588427</v>
      </c>
      <c r="E120" s="226">
        <v>0.63342677926503299</v>
      </c>
      <c r="F120" s="226">
        <v>0.70499878729784038</v>
      </c>
      <c r="G120" s="226">
        <v>0.78995790230737939</v>
      </c>
      <c r="H120" s="226">
        <v>0.93535765035437102</v>
      </c>
      <c r="I120" s="226">
        <v>0.75158442422736382</v>
      </c>
      <c r="J120" s="226">
        <v>0.75337868257863172</v>
      </c>
      <c r="K120" s="226">
        <v>0.76968742116658795</v>
      </c>
      <c r="L120" s="226">
        <v>0.85534056722873286</v>
      </c>
      <c r="M120" s="226">
        <v>0.87824719964125886</v>
      </c>
      <c r="N120" s="226">
        <v>1.335610656420698</v>
      </c>
      <c r="O120" s="226">
        <v>1.1851150927869569</v>
      </c>
      <c r="P120" s="226">
        <v>0.96433393419772451</v>
      </c>
      <c r="Q120" s="226">
        <v>0.75718963512722248</v>
      </c>
      <c r="R120" s="226">
        <v>0.82186088288013581</v>
      </c>
      <c r="S120" s="226">
        <v>0.84864041862180217</v>
      </c>
      <c r="T120" s="226">
        <v>0.68257830159414679</v>
      </c>
      <c r="U120" s="226">
        <v>0.82492871862277772</v>
      </c>
      <c r="V120" s="226">
        <v>0.72649394186618577</v>
      </c>
      <c r="W120" s="226">
        <v>0.99713638823956818</v>
      </c>
      <c r="X120" s="226">
        <v>0.72411653224172767</v>
      </c>
      <c r="Y120" s="226">
        <v>0.5462669271780406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2.4068757197101074</v>
      </c>
      <c r="C121" s="261">
        <f t="shared" si="4"/>
        <v>2.8200793573719976</v>
      </c>
      <c r="D121" s="261">
        <f t="shared" si="4"/>
        <v>2.7364632671453744</v>
      </c>
      <c r="E121" s="261">
        <f t="shared" si="4"/>
        <v>2.8198124679889451</v>
      </c>
      <c r="F121" s="261">
        <f t="shared" si="4"/>
        <v>3.0769395685286902</v>
      </c>
      <c r="G121" s="261">
        <f t="shared" si="4"/>
        <v>3.6552636276156951</v>
      </c>
      <c r="H121" s="261">
        <f t="shared" si="4"/>
        <v>3.6198326582517795</v>
      </c>
      <c r="I121" s="261">
        <f t="shared" si="4"/>
        <v>6.2946647750220555</v>
      </c>
      <c r="J121" s="261">
        <f t="shared" si="4"/>
        <v>7.1809218066151725</v>
      </c>
      <c r="K121" s="261">
        <f t="shared" si="4"/>
        <v>8.0814729724208938</v>
      </c>
      <c r="L121" s="261">
        <f t="shared" si="4"/>
        <v>8.3046132752056554</v>
      </c>
      <c r="M121" s="261">
        <f t="shared" si="4"/>
        <v>8.3779762853699946</v>
      </c>
      <c r="N121" s="261">
        <f t="shared" si="4"/>
        <v>13.333007808569443</v>
      </c>
      <c r="O121" s="261">
        <f t="shared" si="4"/>
        <v>9.8349585865346647</v>
      </c>
      <c r="P121" s="261">
        <f t="shared" si="4"/>
        <v>7.0190152075063494</v>
      </c>
      <c r="Q121" s="261">
        <f t="shared" si="4"/>
        <v>5.5355400844414158</v>
      </c>
      <c r="R121" s="261">
        <f t="shared" si="4"/>
        <v>5.9685708560326791</v>
      </c>
      <c r="S121" s="261">
        <f t="shared" si="4"/>
        <v>6.8697962500617873</v>
      </c>
      <c r="T121" s="261">
        <f t="shared" si="4"/>
        <v>5.6603684371876462</v>
      </c>
      <c r="U121" s="261">
        <f t="shared" si="4"/>
        <v>6.6144059214356101</v>
      </c>
      <c r="V121" s="261">
        <f t="shared" si="4"/>
        <v>5.7106113104777707</v>
      </c>
      <c r="W121" s="261">
        <f t="shared" si="4"/>
        <v>7.2988349482937593</v>
      </c>
      <c r="X121" s="261">
        <f t="shared" si="4"/>
        <v>5.350373655559955</v>
      </c>
      <c r="Y121" s="261">
        <f t="shared" si="4"/>
        <v>4.1808324770044374</v>
      </c>
      <c r="DA121" s="70"/>
    </row>
    <row r="122" spans="1:105" ht="12" customHeight="1" x14ac:dyDescent="0.25">
      <c r="A122" s="60" t="s">
        <v>1052</v>
      </c>
      <c r="B122" s="262">
        <v>2.4023529369188412</v>
      </c>
      <c r="C122" s="262">
        <v>2.8147561629605979</v>
      </c>
      <c r="D122" s="262">
        <v>2.7308554133309788</v>
      </c>
      <c r="E122" s="262">
        <v>2.8146730993288149</v>
      </c>
      <c r="F122" s="262">
        <v>3.07123070512894</v>
      </c>
      <c r="G122" s="262">
        <v>3.6488242287856378</v>
      </c>
      <c r="H122" s="262">
        <v>3.6122247564011958</v>
      </c>
      <c r="I122" s="262">
        <v>6.2883274318830882</v>
      </c>
      <c r="J122" s="262">
        <v>7.1745721369920137</v>
      </c>
      <c r="K122" s="262">
        <v>8.0751799654585845</v>
      </c>
      <c r="L122" s="262">
        <v>8.2975856144666089</v>
      </c>
      <c r="M122" s="262">
        <v>8.3707109001488682</v>
      </c>
      <c r="N122" s="262">
        <v>13.322058945256879</v>
      </c>
      <c r="O122" s="262">
        <v>9.8253308258232153</v>
      </c>
      <c r="P122" s="262">
        <v>7.0111706156326434</v>
      </c>
      <c r="Q122" s="262">
        <v>5.5293534063180596</v>
      </c>
      <c r="R122" s="262">
        <v>5.9616961161799402</v>
      </c>
      <c r="S122" s="262">
        <v>6.8621563276729738</v>
      </c>
      <c r="T122" s="262">
        <v>5.6541099696285473</v>
      </c>
      <c r="U122" s="262">
        <v>6.6069499161173786</v>
      </c>
      <c r="V122" s="262">
        <v>5.7040938488479016</v>
      </c>
      <c r="W122" s="262">
        <v>7.2900534243916972</v>
      </c>
      <c r="X122" s="262">
        <v>5.3439544027218142</v>
      </c>
      <c r="Y122" s="262">
        <v>4.1757697542427952</v>
      </c>
      <c r="DA122" s="72" t="s">
        <v>1233</v>
      </c>
    </row>
    <row r="123" spans="1:105" ht="12" customHeight="1" x14ac:dyDescent="0.25">
      <c r="A123" s="64" t="s">
        <v>28</v>
      </c>
      <c r="B123" s="229">
        <v>0.26377843501254589</v>
      </c>
      <c r="C123" s="229">
        <v>0.3602937897505249</v>
      </c>
      <c r="D123" s="229">
        <v>0.39971555549157423</v>
      </c>
      <c r="E123" s="229">
        <v>0.38962661809578553</v>
      </c>
      <c r="F123" s="229">
        <v>0.38768359067913671</v>
      </c>
      <c r="G123" s="229">
        <v>0.47869687648045389</v>
      </c>
      <c r="H123" s="229">
        <v>0.1564394614271267</v>
      </c>
      <c r="I123" s="229">
        <v>4.8969644506731157E-2</v>
      </c>
      <c r="J123" s="229">
        <v>4.7281465860405381E-2</v>
      </c>
      <c r="K123" s="229">
        <v>0</v>
      </c>
      <c r="L123" s="229">
        <v>0</v>
      </c>
      <c r="M123" s="229">
        <v>1.513189790197581E-2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1.5158028127177381</v>
      </c>
      <c r="C124" s="229">
        <v>1.8012856157986219</v>
      </c>
      <c r="D124" s="229">
        <v>1.608265611967616</v>
      </c>
      <c r="E124" s="229">
        <v>1.7607926611272611</v>
      </c>
      <c r="F124" s="229">
        <v>1.9307241934871231</v>
      </c>
      <c r="G124" s="229">
        <v>2.2483666673516218</v>
      </c>
      <c r="H124" s="229">
        <v>2.4718446515426709</v>
      </c>
      <c r="I124" s="229">
        <v>1.99919268022192</v>
      </c>
      <c r="J124" s="229">
        <v>2.5372003723973888</v>
      </c>
      <c r="K124" s="229">
        <v>2.9917378059673552</v>
      </c>
      <c r="L124" s="229">
        <v>3.1715237788716211</v>
      </c>
      <c r="M124" s="229">
        <v>2.9562979692403522</v>
      </c>
      <c r="N124" s="229">
        <v>4.0654332299820162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5.2311403703159537E-2</v>
      </c>
      <c r="C125" s="229">
        <v>0.1225387416003175</v>
      </c>
      <c r="D125" s="229">
        <v>9.8620445412862606E-2</v>
      </c>
      <c r="E125" s="229">
        <v>0.1106226733810927</v>
      </c>
      <c r="F125" s="229">
        <v>0.1191805377638694</v>
      </c>
      <c r="G125" s="229">
        <v>0.13449620206939811</v>
      </c>
      <c r="H125" s="229">
        <v>0.15649526031650829</v>
      </c>
      <c r="I125" s="229">
        <v>6.0170915218904678E-2</v>
      </c>
      <c r="J125" s="229">
        <v>5.2584529866442083E-2</v>
      </c>
      <c r="K125" s="229">
        <v>3.6751288929580343E-2</v>
      </c>
      <c r="L125" s="229">
        <v>7.2924405263005601E-2</v>
      </c>
      <c r="M125" s="229">
        <v>0.119781145707654</v>
      </c>
      <c r="N125" s="229">
        <v>0.12822281826807591</v>
      </c>
      <c r="O125" s="229">
        <v>0.95212513415280609</v>
      </c>
      <c r="P125" s="229">
        <v>0.92430625210797535</v>
      </c>
      <c r="Q125" s="229">
        <v>0.72025870153142735</v>
      </c>
      <c r="R125" s="229">
        <v>0.73677947819913681</v>
      </c>
      <c r="S125" s="229">
        <v>0.68720117271303083</v>
      </c>
      <c r="T125" s="229">
        <v>0.66085377796948408</v>
      </c>
      <c r="U125" s="229">
        <v>0.87911526576474164</v>
      </c>
      <c r="V125" s="229">
        <v>0.77381106902038055</v>
      </c>
      <c r="W125" s="229">
        <v>1.078040326285028</v>
      </c>
      <c r="X125" s="229">
        <v>0.82948801731987265</v>
      </c>
      <c r="Y125" s="229">
        <v>0.60182351478660456</v>
      </c>
      <c r="DA125" s="73" t="s">
        <v>1236</v>
      </c>
    </row>
    <row r="126" spans="1:105" ht="12" customHeight="1" x14ac:dyDescent="0.25">
      <c r="A126" s="64" t="s">
        <v>159</v>
      </c>
      <c r="B126" s="229">
        <v>1.3804557079273579E-2</v>
      </c>
      <c r="C126" s="229">
        <v>2.1537527700595329E-2</v>
      </c>
      <c r="D126" s="229">
        <v>2.8992607642583341E-2</v>
      </c>
      <c r="E126" s="229">
        <v>2.9101298718808639E-2</v>
      </c>
      <c r="F126" s="229">
        <v>2.6041921116864781E-2</v>
      </c>
      <c r="G126" s="229">
        <v>3.5162457374979847E-2</v>
      </c>
      <c r="H126" s="229">
        <v>3.4567846982433252E-2</v>
      </c>
      <c r="I126" s="229">
        <v>1.5723790717967371E-2</v>
      </c>
      <c r="J126" s="229">
        <v>1.371976771549601E-2</v>
      </c>
      <c r="K126" s="229">
        <v>8.9450550982634013E-3</v>
      </c>
      <c r="L126" s="229">
        <v>1.3647665856842361E-2</v>
      </c>
      <c r="M126" s="229">
        <v>1.016368104933996E-2</v>
      </c>
      <c r="N126" s="229">
        <v>1.3561283338059839E-2</v>
      </c>
      <c r="O126" s="229">
        <v>2.2080175571404001E-2</v>
      </c>
      <c r="P126" s="229">
        <v>2.1371462246170571E-2</v>
      </c>
      <c r="Q126" s="229">
        <v>1.6755070475338599E-2</v>
      </c>
      <c r="R126" s="229">
        <v>2.194926106699014E-2</v>
      </c>
      <c r="S126" s="229">
        <v>2.5956610899143279E-2</v>
      </c>
      <c r="T126" s="229">
        <v>2.0854195242339731E-2</v>
      </c>
      <c r="U126" s="229">
        <v>2.602328185455851E-2</v>
      </c>
      <c r="V126" s="229">
        <v>9.4362739378095212E-3</v>
      </c>
      <c r="W126" s="229">
        <v>1.255116502740942E-2</v>
      </c>
      <c r="X126" s="229">
        <v>2.0118129850106851E-2</v>
      </c>
      <c r="Y126" s="229">
        <v>8.1031279496680212E-3</v>
      </c>
      <c r="DA126" s="73" t="s">
        <v>1237</v>
      </c>
    </row>
    <row r="127" spans="1:105" ht="12" customHeight="1" x14ac:dyDescent="0.25">
      <c r="A127" s="64" t="s">
        <v>32</v>
      </c>
      <c r="B127" s="229">
        <v>0.2458058909332313</v>
      </c>
      <c r="C127" s="229">
        <v>0.27350246613437479</v>
      </c>
      <c r="D127" s="229">
        <v>0.28319276593147957</v>
      </c>
      <c r="E127" s="229">
        <v>0.24690619133979999</v>
      </c>
      <c r="F127" s="229">
        <v>0.28467436364071053</v>
      </c>
      <c r="G127" s="229">
        <v>0.28965825884175961</v>
      </c>
      <c r="H127" s="229">
        <v>0.220605666983411</v>
      </c>
      <c r="I127" s="229">
        <v>9.6601337534220205E-2</v>
      </c>
      <c r="J127" s="229">
        <v>6.7676589044370059E-2</v>
      </c>
      <c r="K127" s="229">
        <v>3.9814094301866991E-2</v>
      </c>
      <c r="L127" s="229">
        <v>7.1101643153561017E-2</v>
      </c>
      <c r="M127" s="229">
        <v>7.2951025893324473E-2</v>
      </c>
      <c r="N127" s="229">
        <v>9.1081955038051679E-2</v>
      </c>
      <c r="O127" s="229">
        <v>0.15803663037825219</v>
      </c>
      <c r="P127" s="229">
        <v>0.17620903188099191</v>
      </c>
      <c r="Q127" s="229">
        <v>0.141903308607534</v>
      </c>
      <c r="R127" s="229">
        <v>0.1053822186361249</v>
      </c>
      <c r="S127" s="229">
        <v>0.1203917377002128</v>
      </c>
      <c r="T127" s="229">
        <v>8.9582104926522008E-2</v>
      </c>
      <c r="U127" s="229">
        <v>0.1117718944182791</v>
      </c>
      <c r="V127" s="229">
        <v>9.6958850212104722E-2</v>
      </c>
      <c r="W127" s="229">
        <v>0.13428520281136519</v>
      </c>
      <c r="X127" s="229">
        <v>8.5254817704836047E-2</v>
      </c>
      <c r="Y127" s="229">
        <v>7.2232465655099429E-2</v>
      </c>
      <c r="DA127" s="73" t="s">
        <v>1238</v>
      </c>
    </row>
    <row r="128" spans="1:105" ht="12" customHeight="1" x14ac:dyDescent="0.25">
      <c r="A128" s="64" t="s">
        <v>33</v>
      </c>
      <c r="B128" s="229">
        <v>6.8490408389870097E-2</v>
      </c>
      <c r="C128" s="229">
        <v>7.9411817485449981E-2</v>
      </c>
      <c r="D128" s="229">
        <v>9.0536701397326502E-2</v>
      </c>
      <c r="E128" s="229">
        <v>8.8915486108749761E-2</v>
      </c>
      <c r="F128" s="229">
        <v>8.7187798467370278E-2</v>
      </c>
      <c r="G128" s="229">
        <v>0.14084181807930549</v>
      </c>
      <c r="H128" s="229">
        <v>0.2048922390505219</v>
      </c>
      <c r="I128" s="229">
        <v>0.1570647811980575</v>
      </c>
      <c r="J128" s="229">
        <v>0.17688467769948521</v>
      </c>
      <c r="K128" s="229">
        <v>0.20723949397197339</v>
      </c>
      <c r="L128" s="229">
        <v>0.15024362644549891</v>
      </c>
      <c r="M128" s="229">
        <v>0.1701079973616314</v>
      </c>
      <c r="N128" s="229">
        <v>0.25889330156069762</v>
      </c>
      <c r="O128" s="229">
        <v>1.348989803752388</v>
      </c>
      <c r="P128" s="229">
        <v>1.068902331777156</v>
      </c>
      <c r="Q128" s="229">
        <v>0.85111253031961842</v>
      </c>
      <c r="R128" s="229">
        <v>1.0026427211182809</v>
      </c>
      <c r="S128" s="229">
        <v>0.96260339769645165</v>
      </c>
      <c r="T128" s="229">
        <v>0.81793809077056767</v>
      </c>
      <c r="U128" s="229">
        <v>0.90253944529572494</v>
      </c>
      <c r="V128" s="229">
        <v>0.75560912678318914</v>
      </c>
      <c r="W128" s="229">
        <v>0.82388240977956317</v>
      </c>
      <c r="X128" s="229">
        <v>0.72871803490235132</v>
      </c>
      <c r="Y128" s="229">
        <v>0.40697310242567702</v>
      </c>
      <c r="DA128" s="73" t="s">
        <v>1239</v>
      </c>
    </row>
    <row r="129" spans="1:105" ht="12" customHeight="1" x14ac:dyDescent="0.25">
      <c r="A129" s="64" t="s">
        <v>35</v>
      </c>
      <c r="B129" s="229">
        <v>0.1371872945768258</v>
      </c>
      <c r="C129" s="229">
        <v>8.3298131999480107E-2</v>
      </c>
      <c r="D129" s="229">
        <v>9.6267970300128861E-2</v>
      </c>
      <c r="E129" s="229">
        <v>8.2770123936774478E-2</v>
      </c>
      <c r="F129" s="229">
        <v>9.5033139843582859E-2</v>
      </c>
      <c r="G129" s="229">
        <v>0.1131382822060487</v>
      </c>
      <c r="H129" s="229">
        <v>0.17217902206195579</v>
      </c>
      <c r="I129" s="229">
        <v>0.107012914031121</v>
      </c>
      <c r="J129" s="229">
        <v>8.4538333445704647E-2</v>
      </c>
      <c r="K129" s="229">
        <v>3.7504294723859362E-2</v>
      </c>
      <c r="L129" s="229">
        <v>5.3213175192705457E-2</v>
      </c>
      <c r="M129" s="229">
        <v>7.3478533939930951E-2</v>
      </c>
      <c r="N129" s="229">
        <v>8.2882384434121575E-2</v>
      </c>
      <c r="O129" s="229">
        <v>8.5286200084569067E-2</v>
      </c>
      <c r="P129" s="229">
        <v>8.7481384222179839E-2</v>
      </c>
      <c r="Q129" s="229">
        <v>7.7287975468043224E-2</v>
      </c>
      <c r="R129" s="229">
        <v>0.13830158582444829</v>
      </c>
      <c r="S129" s="229">
        <v>0.32545792285147712</v>
      </c>
      <c r="T129" s="229">
        <v>0.30700859960738758</v>
      </c>
      <c r="U129" s="229">
        <v>0.33510831664861013</v>
      </c>
      <c r="V129" s="229">
        <v>0.29402460472163428</v>
      </c>
      <c r="W129" s="229">
        <v>0.36947160264253359</v>
      </c>
      <c r="X129" s="229">
        <v>0.27405348715469918</v>
      </c>
      <c r="Y129" s="229">
        <v>0.31423067488505613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0.1051721345061972</v>
      </c>
      <c r="C131" s="229">
        <v>7.2888072491233469E-2</v>
      </c>
      <c r="D131" s="229">
        <v>0.1252637551874082</v>
      </c>
      <c r="E131" s="229">
        <v>0.1059380466205425</v>
      </c>
      <c r="F131" s="229">
        <v>0.140705160130283</v>
      </c>
      <c r="G131" s="229">
        <v>0.20846366638207081</v>
      </c>
      <c r="H131" s="229">
        <v>0.19520060803656811</v>
      </c>
      <c r="I131" s="229">
        <v>0.16668117874456381</v>
      </c>
      <c r="J131" s="229">
        <v>0.1704398043670973</v>
      </c>
      <c r="K131" s="229">
        <v>0.19497624095784849</v>
      </c>
      <c r="L131" s="229">
        <v>0.21340984140834471</v>
      </c>
      <c r="M131" s="229">
        <v>0.20229274076445691</v>
      </c>
      <c r="N131" s="229">
        <v>0.5107524655648723</v>
      </c>
      <c r="O131" s="229">
        <v>0.32007215783653881</v>
      </c>
      <c r="P131" s="229">
        <v>0.22934747733510391</v>
      </c>
      <c r="Q131" s="229">
        <v>0.18292585769647271</v>
      </c>
      <c r="R131" s="229">
        <v>0.203522427298686</v>
      </c>
      <c r="S131" s="229">
        <v>0.2534017684202049</v>
      </c>
      <c r="T131" s="229">
        <v>0.18767709114437031</v>
      </c>
      <c r="U131" s="229">
        <v>0.19976432833135691</v>
      </c>
      <c r="V131" s="229">
        <v>0.1625515667122033</v>
      </c>
      <c r="W131" s="229">
        <v>0.2196126387658256</v>
      </c>
      <c r="X131" s="229">
        <v>0.1547122540612634</v>
      </c>
      <c r="Y131" s="229">
        <v>0.13561832211595051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3.6369101897096021</v>
      </c>
      <c r="J132" s="229">
        <v>4.0242465965956233</v>
      </c>
      <c r="K132" s="229">
        <v>4.5582116915078386</v>
      </c>
      <c r="L132" s="229">
        <v>4.5515214782750304</v>
      </c>
      <c r="M132" s="229">
        <v>4.7505059082902017</v>
      </c>
      <c r="N132" s="229">
        <v>8.1712315070709884</v>
      </c>
      <c r="O132" s="229">
        <v>6.9387407240472578</v>
      </c>
      <c r="P132" s="229">
        <v>4.503552676063066</v>
      </c>
      <c r="Q132" s="229">
        <v>3.539109962219626</v>
      </c>
      <c r="R132" s="229">
        <v>3.7531184240362729</v>
      </c>
      <c r="S132" s="229">
        <v>4.4871437173924527</v>
      </c>
      <c r="T132" s="229">
        <v>3.5701961099678758</v>
      </c>
      <c r="U132" s="229">
        <v>4.1526273838041083</v>
      </c>
      <c r="V132" s="229">
        <v>3.6117023574605809</v>
      </c>
      <c r="W132" s="229">
        <v>4.6522100790799721</v>
      </c>
      <c r="X132" s="229">
        <v>3.251609661728684</v>
      </c>
      <c r="Y132" s="229">
        <v>2.6367885464247389</v>
      </c>
      <c r="DA132" s="73" t="s">
        <v>1243</v>
      </c>
    </row>
    <row r="133" spans="1:105" ht="12" customHeight="1" x14ac:dyDescent="0.25">
      <c r="A133" s="60" t="s">
        <v>1064</v>
      </c>
      <c r="B133" s="262">
        <v>4.5227827912662968E-3</v>
      </c>
      <c r="C133" s="262">
        <v>5.3231944113997882E-3</v>
      </c>
      <c r="D133" s="262">
        <v>5.607853814395429E-3</v>
      </c>
      <c r="E133" s="262">
        <v>5.1393686601302266E-3</v>
      </c>
      <c r="F133" s="262">
        <v>5.7088633997500237E-3</v>
      </c>
      <c r="G133" s="262">
        <v>6.4393988300571036E-3</v>
      </c>
      <c r="H133" s="262">
        <v>7.6079018505835474E-3</v>
      </c>
      <c r="I133" s="262">
        <v>6.337343138967496E-3</v>
      </c>
      <c r="J133" s="262">
        <v>6.349669623158972E-3</v>
      </c>
      <c r="K133" s="262">
        <v>6.2930069623092317E-3</v>
      </c>
      <c r="L133" s="262">
        <v>7.0276607390464098E-3</v>
      </c>
      <c r="M133" s="262">
        <v>7.2653852211263378E-3</v>
      </c>
      <c r="N133" s="262">
        <v>1.094886331256327E-2</v>
      </c>
      <c r="O133" s="262">
        <v>9.6277607114497593E-3</v>
      </c>
      <c r="P133" s="262">
        <v>7.8445918737063379E-3</v>
      </c>
      <c r="Q133" s="262">
        <v>6.1866781233562707E-3</v>
      </c>
      <c r="R133" s="262">
        <v>6.8747398527391991E-3</v>
      </c>
      <c r="S133" s="262">
        <v>7.6399223888133708E-3</v>
      </c>
      <c r="T133" s="262">
        <v>6.25846755909896E-3</v>
      </c>
      <c r="U133" s="262">
        <v>7.4560053182316597E-3</v>
      </c>
      <c r="V133" s="262">
        <v>6.517461629868734E-3</v>
      </c>
      <c r="W133" s="262">
        <v>8.7815239020618639E-3</v>
      </c>
      <c r="X133" s="262">
        <v>6.4192528381404991E-3</v>
      </c>
      <c r="Y133" s="262">
        <v>5.0627227616423503E-3</v>
      </c>
      <c r="DA133" s="72" t="s">
        <v>1244</v>
      </c>
    </row>
    <row r="134" spans="1:105" ht="12" customHeight="1" x14ac:dyDescent="0.25">
      <c r="A134" s="57" t="s">
        <v>1010</v>
      </c>
      <c r="B134" s="261">
        <v>0.83213543256689637</v>
      </c>
      <c r="C134" s="261">
        <v>0.97508813785317039</v>
      </c>
      <c r="D134" s="261">
        <v>1.0034765306697919</v>
      </c>
      <c r="E134" s="261">
        <v>0.9527811549787788</v>
      </c>
      <c r="F134" s="261">
        <v>1.05211664451764</v>
      </c>
      <c r="G134" s="261">
        <v>1.2083286948862979</v>
      </c>
      <c r="H134" s="261">
        <v>1.426791719370585</v>
      </c>
      <c r="I134" s="261">
        <v>1.3179189938789591</v>
      </c>
      <c r="J134" s="261">
        <v>1.3398561904156561</v>
      </c>
      <c r="K134" s="261">
        <v>1.356016234748268</v>
      </c>
      <c r="L134" s="261">
        <v>1.4939505042962229</v>
      </c>
      <c r="M134" s="261">
        <v>1.5528250201289659</v>
      </c>
      <c r="N134" s="261">
        <v>2.34199952157587</v>
      </c>
      <c r="O134" s="261">
        <v>2.266608175506438</v>
      </c>
      <c r="P134" s="261">
        <v>1.7936919496321051</v>
      </c>
      <c r="Q134" s="261">
        <v>1.414390253309652</v>
      </c>
      <c r="R134" s="261">
        <v>1.5427812926867679</v>
      </c>
      <c r="S134" s="261">
        <v>1.7469079225073629</v>
      </c>
      <c r="T134" s="261">
        <v>1.4694803995875589</v>
      </c>
      <c r="U134" s="261">
        <v>1.743000446423344</v>
      </c>
      <c r="V134" s="261">
        <v>1.5100718246438001</v>
      </c>
      <c r="W134" s="261">
        <v>1.982442914410508</v>
      </c>
      <c r="X134" s="261">
        <v>1.465207661463346</v>
      </c>
      <c r="Y134" s="261">
        <v>1.153480072419536</v>
      </c>
      <c r="DA134" s="70" t="s">
        <v>1245</v>
      </c>
    </row>
    <row r="135" spans="1:105" ht="12" customHeight="1" x14ac:dyDescent="0.25">
      <c r="A135" s="60" t="s">
        <v>1012</v>
      </c>
      <c r="B135" s="262">
        <v>0.5246893247053388</v>
      </c>
      <c r="C135" s="262">
        <v>0.61981350133593649</v>
      </c>
      <c r="D135" s="262">
        <v>0.59722532470282519</v>
      </c>
      <c r="E135" s="262">
        <v>0.63085696388554324</v>
      </c>
      <c r="F135" s="262">
        <v>0.67492027085168105</v>
      </c>
      <c r="G135" s="262">
        <v>0.81292082799899401</v>
      </c>
      <c r="H135" s="262">
        <v>0.6011773015486207</v>
      </c>
      <c r="I135" s="262">
        <v>0.76786753941459618</v>
      </c>
      <c r="J135" s="262">
        <v>0.79147916956337117</v>
      </c>
      <c r="K135" s="262">
        <v>0.59104473731139973</v>
      </c>
      <c r="L135" s="262">
        <v>0.77190612493833222</v>
      </c>
      <c r="M135" s="262">
        <v>0.90935763318928298</v>
      </c>
      <c r="N135" s="262">
        <v>1.209774843311163</v>
      </c>
      <c r="O135" s="262">
        <v>1.809675035739571</v>
      </c>
      <c r="P135" s="262">
        <v>1.4253346970214289</v>
      </c>
      <c r="Q135" s="262">
        <v>1.125193188766848</v>
      </c>
      <c r="R135" s="262">
        <v>1.1939559389572461</v>
      </c>
      <c r="S135" s="262">
        <v>1.3869925980189439</v>
      </c>
      <c r="T135" s="262">
        <v>1.203315774717358</v>
      </c>
      <c r="U135" s="262">
        <v>1.434180224815403</v>
      </c>
      <c r="V135" s="262">
        <v>1.235531622373796</v>
      </c>
      <c r="W135" s="262">
        <v>1.589010773203005</v>
      </c>
      <c r="X135" s="262">
        <v>1.1864951329386071</v>
      </c>
      <c r="Y135" s="262">
        <v>0.93942849928773331</v>
      </c>
      <c r="DA135" s="72" t="s">
        <v>1246</v>
      </c>
    </row>
    <row r="136" spans="1:105" ht="12" customHeight="1" x14ac:dyDescent="0.25">
      <c r="A136" s="59" t="s">
        <v>28</v>
      </c>
      <c r="B136" s="230">
        <v>0.19451970143517139</v>
      </c>
      <c r="C136" s="230">
        <v>0.25986760952983962</v>
      </c>
      <c r="D136" s="230">
        <v>0.26380571314640072</v>
      </c>
      <c r="E136" s="230">
        <v>0.28679787380178567</v>
      </c>
      <c r="F136" s="230">
        <v>0.28733560433798561</v>
      </c>
      <c r="G136" s="230">
        <v>0.37109577430468771</v>
      </c>
      <c r="H136" s="230">
        <v>0.12761433475365491</v>
      </c>
      <c r="I136" s="230">
        <v>0.1150424826056904</v>
      </c>
      <c r="J136" s="230">
        <v>0.14153026484033709</v>
      </c>
      <c r="K136" s="230">
        <v>0</v>
      </c>
      <c r="L136" s="230">
        <v>0</v>
      </c>
      <c r="M136" s="230">
        <v>4.7506701022387299E-2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3.8195590989253812E-2</v>
      </c>
      <c r="C137" s="295">
        <v>8.7510737591654411E-2</v>
      </c>
      <c r="D137" s="295">
        <v>6.4445509243134594E-2</v>
      </c>
      <c r="E137" s="295">
        <v>8.0623938806854673E-2</v>
      </c>
      <c r="F137" s="295">
        <v>8.7460089690640438E-2</v>
      </c>
      <c r="G137" s="295">
        <v>0.10323524418906729</v>
      </c>
      <c r="H137" s="295">
        <v>0.12639994669722271</v>
      </c>
      <c r="I137" s="295">
        <v>0.1399621046334984</v>
      </c>
      <c r="J137" s="295">
        <v>0.15585076399829281</v>
      </c>
      <c r="K137" s="295">
        <v>0.1759903982103134</v>
      </c>
      <c r="L137" s="295">
        <v>0.265986520517276</v>
      </c>
      <c r="M137" s="295">
        <v>0.37234239396209529</v>
      </c>
      <c r="N137" s="295">
        <v>0.48963439417536408</v>
      </c>
      <c r="O137" s="295">
        <v>1.413188447495765</v>
      </c>
      <c r="P137" s="295">
        <v>1.0875974495291201</v>
      </c>
      <c r="Q137" s="295">
        <v>0.84612423338019271</v>
      </c>
      <c r="R137" s="295">
        <v>0.87650463623727981</v>
      </c>
      <c r="S137" s="295">
        <v>0.82112298274458462</v>
      </c>
      <c r="T137" s="295">
        <v>0.7364849058978884</v>
      </c>
      <c r="U137" s="295">
        <v>0.93137522504173365</v>
      </c>
      <c r="V137" s="295">
        <v>0.81301827333400889</v>
      </c>
      <c r="W137" s="295">
        <v>1.072884581898184</v>
      </c>
      <c r="X137" s="295">
        <v>0.81321211703153407</v>
      </c>
      <c r="Y137" s="295">
        <v>0.56657184485330336</v>
      </c>
      <c r="DA137" s="122" t="s">
        <v>1248</v>
      </c>
    </row>
    <row r="138" spans="1:105" ht="12" customHeight="1" x14ac:dyDescent="0.25">
      <c r="A138" s="59" t="s">
        <v>159</v>
      </c>
      <c r="B138" s="295">
        <v>9.8914047662715318E-3</v>
      </c>
      <c r="C138" s="295">
        <v>1.509393287265324E-2</v>
      </c>
      <c r="D138" s="295">
        <v>1.8592235652235532E-2</v>
      </c>
      <c r="E138" s="295">
        <v>2.0813775672796402E-2</v>
      </c>
      <c r="F138" s="295">
        <v>1.8754100269433679E-2</v>
      </c>
      <c r="G138" s="295">
        <v>2.648596642586315E-2</v>
      </c>
      <c r="H138" s="295">
        <v>2.7399123488136209E-2</v>
      </c>
      <c r="I138" s="295">
        <v>3.5892171878668958E-2</v>
      </c>
      <c r="J138" s="295">
        <v>3.9903991160989721E-2</v>
      </c>
      <c r="K138" s="295">
        <v>4.203567791783816E-2</v>
      </c>
      <c r="L138" s="295">
        <v>4.884990800813338E-2</v>
      </c>
      <c r="M138" s="295">
        <v>3.1004425514016769E-2</v>
      </c>
      <c r="N138" s="295">
        <v>5.0818989552981288E-2</v>
      </c>
      <c r="O138" s="295">
        <v>3.2160827009966482E-2</v>
      </c>
      <c r="P138" s="295">
        <v>2.46777275154576E-2</v>
      </c>
      <c r="Q138" s="295">
        <v>1.9315702852041958E-2</v>
      </c>
      <c r="R138" s="295">
        <v>2.562449043524016E-2</v>
      </c>
      <c r="S138" s="295">
        <v>3.0436235782198132E-2</v>
      </c>
      <c r="T138" s="295">
        <v>2.28071251406168E-2</v>
      </c>
      <c r="U138" s="295">
        <v>2.705574905771382E-2</v>
      </c>
      <c r="V138" s="295">
        <v>9.7293661130917787E-3</v>
      </c>
      <c r="W138" s="295">
        <v>1.225802983920308E-2</v>
      </c>
      <c r="X138" s="295">
        <v>1.935530272690545E-2</v>
      </c>
      <c r="Y138" s="295">
        <v>7.486126640655867E-3</v>
      </c>
      <c r="DA138" s="122" t="s">
        <v>1249</v>
      </c>
    </row>
    <row r="139" spans="1:105" ht="12" customHeight="1" x14ac:dyDescent="0.25">
      <c r="A139" s="59" t="s">
        <v>32</v>
      </c>
      <c r="B139" s="295">
        <v>0.1816730027002261</v>
      </c>
      <c r="C139" s="295">
        <v>0.19771081305266661</v>
      </c>
      <c r="D139" s="295">
        <v>0.18732213651984261</v>
      </c>
      <c r="E139" s="295">
        <v>0.18215164140648071</v>
      </c>
      <c r="F139" s="295">
        <v>0.21146289975480961</v>
      </c>
      <c r="G139" s="295">
        <v>0.22505316838423409</v>
      </c>
      <c r="H139" s="295">
        <v>0.18036140660469591</v>
      </c>
      <c r="I139" s="295">
        <v>0.22745120077291331</v>
      </c>
      <c r="J139" s="295">
        <v>0.20303487809243109</v>
      </c>
      <c r="K139" s="295">
        <v>0.1929898580769914</v>
      </c>
      <c r="L139" s="295">
        <v>0.26251106681359648</v>
      </c>
      <c r="M139" s="295">
        <v>0.22954438550980491</v>
      </c>
      <c r="N139" s="295">
        <v>0.35206284161669432</v>
      </c>
      <c r="O139" s="295">
        <v>0.23743517434314479</v>
      </c>
      <c r="P139" s="295">
        <v>0.20987547983715879</v>
      </c>
      <c r="Q139" s="295">
        <v>0.16874052211723639</v>
      </c>
      <c r="R139" s="295">
        <v>0.12690106930765929</v>
      </c>
      <c r="S139" s="295">
        <v>0.14561370295617429</v>
      </c>
      <c r="T139" s="295">
        <v>0.1010557392600533</v>
      </c>
      <c r="U139" s="295">
        <v>0.11986509080104039</v>
      </c>
      <c r="V139" s="295">
        <v>0.1031179030749257</v>
      </c>
      <c r="W139" s="295">
        <v>0.135278071671874</v>
      </c>
      <c r="X139" s="295">
        <v>8.4604585425531093E-2</v>
      </c>
      <c r="Y139" s="295">
        <v>6.8833447740890369E-2</v>
      </c>
      <c r="DA139" s="122" t="s">
        <v>1250</v>
      </c>
    </row>
    <row r="140" spans="1:105" ht="12" customHeight="1" x14ac:dyDescent="0.25">
      <c r="A140" s="59" t="s">
        <v>35</v>
      </c>
      <c r="B140" s="295">
        <v>0.100409624814416</v>
      </c>
      <c r="C140" s="295">
        <v>5.9630408289122597E-2</v>
      </c>
      <c r="D140" s="295">
        <v>6.3059730141211801E-2</v>
      </c>
      <c r="E140" s="295">
        <v>6.0469734197625663E-2</v>
      </c>
      <c r="F140" s="295">
        <v>6.9907576798811752E-2</v>
      </c>
      <c r="G140" s="295">
        <v>8.7050674695141758E-2</v>
      </c>
      <c r="H140" s="295">
        <v>0.13940249000491101</v>
      </c>
      <c r="I140" s="295">
        <v>0.249519579523825</v>
      </c>
      <c r="J140" s="295">
        <v>0.25115927147132039</v>
      </c>
      <c r="K140" s="295">
        <v>0.1800288031062568</v>
      </c>
      <c r="L140" s="295">
        <v>0.19455862959932629</v>
      </c>
      <c r="M140" s="295">
        <v>0.22895972718097859</v>
      </c>
      <c r="N140" s="295">
        <v>0.31725861796612381</v>
      </c>
      <c r="O140" s="295">
        <v>0.12689058689069471</v>
      </c>
      <c r="P140" s="295">
        <v>0.1031840401396931</v>
      </c>
      <c r="Q140" s="295">
        <v>9.1012730417376952E-2</v>
      </c>
      <c r="R140" s="295">
        <v>0.16492574297706619</v>
      </c>
      <c r="S140" s="295">
        <v>0.38981967653598693</v>
      </c>
      <c r="T140" s="295">
        <v>0.3429680044187991</v>
      </c>
      <c r="U140" s="295">
        <v>0.35588415991491501</v>
      </c>
      <c r="V140" s="295">
        <v>0.30966607985177008</v>
      </c>
      <c r="W140" s="295">
        <v>0.36859008979374419</v>
      </c>
      <c r="X140" s="295">
        <v>0.26932312775463602</v>
      </c>
      <c r="Y140" s="295">
        <v>0.29653708005288371</v>
      </c>
      <c r="DA140" s="122" t="s">
        <v>1251</v>
      </c>
    </row>
    <row r="141" spans="1:105" ht="12" customHeight="1" x14ac:dyDescent="0.25">
      <c r="A141" s="60" t="s">
        <v>1019</v>
      </c>
      <c r="B141" s="262">
        <v>0.30744610786155752</v>
      </c>
      <c r="C141" s="262">
        <v>0.35527463651723379</v>
      </c>
      <c r="D141" s="262">
        <v>0.4062512059669669</v>
      </c>
      <c r="E141" s="262">
        <v>0.32192419109323561</v>
      </c>
      <c r="F141" s="262">
        <v>0.37719637366595871</v>
      </c>
      <c r="G141" s="262">
        <v>0.39540786688730428</v>
      </c>
      <c r="H141" s="262">
        <v>0.82561441782196376</v>
      </c>
      <c r="I141" s="262">
        <v>0.5500514544643631</v>
      </c>
      <c r="J141" s="262">
        <v>0.54837702085228512</v>
      </c>
      <c r="K141" s="262">
        <v>0.76497149743686788</v>
      </c>
      <c r="L141" s="262">
        <v>0.7220443793578909</v>
      </c>
      <c r="M141" s="262">
        <v>0.64346738693968319</v>
      </c>
      <c r="N141" s="262">
        <v>1.132224678264707</v>
      </c>
      <c r="O141" s="262">
        <v>0.45693313976686722</v>
      </c>
      <c r="P141" s="262">
        <v>0.3683572526106757</v>
      </c>
      <c r="Q141" s="262">
        <v>0.28919706454280392</v>
      </c>
      <c r="R141" s="262">
        <v>0.34882535372952211</v>
      </c>
      <c r="S141" s="262">
        <v>0.35991532448841951</v>
      </c>
      <c r="T141" s="262">
        <v>0.26616462487020198</v>
      </c>
      <c r="U141" s="262">
        <v>0.30882022160794131</v>
      </c>
      <c r="V141" s="262">
        <v>0.27454020227000331</v>
      </c>
      <c r="W141" s="262">
        <v>0.39343214120750231</v>
      </c>
      <c r="X141" s="262">
        <v>0.27871252852473921</v>
      </c>
      <c r="Y141" s="262">
        <v>0.21405157313180251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1.577600816147696</v>
      </c>
      <c r="C142" s="261">
        <f t="shared" si="5"/>
        <v>1.8811453015825936</v>
      </c>
      <c r="D142" s="261">
        <f t="shared" si="5"/>
        <v>1.9599706273043989</v>
      </c>
      <c r="E142" s="261">
        <f t="shared" si="5"/>
        <v>1.8236972646211869</v>
      </c>
      <c r="F142" s="261">
        <f t="shared" si="5"/>
        <v>2.0197961847203625</v>
      </c>
      <c r="G142" s="261">
        <f t="shared" si="5"/>
        <v>2.2915563318746912</v>
      </c>
      <c r="H142" s="261">
        <f t="shared" si="5"/>
        <v>2.6333458098805722</v>
      </c>
      <c r="I142" s="261">
        <f t="shared" si="5"/>
        <v>2.4583979694416005</v>
      </c>
      <c r="J142" s="261">
        <f t="shared" si="5"/>
        <v>2.5428122556721373</v>
      </c>
      <c r="K142" s="261">
        <f t="shared" si="5"/>
        <v>2.6273195423235927</v>
      </c>
      <c r="L142" s="261">
        <f t="shared" si="5"/>
        <v>2.8695642059569852</v>
      </c>
      <c r="M142" s="261">
        <f t="shared" si="5"/>
        <v>2.9394063432739017</v>
      </c>
      <c r="N142" s="261">
        <f t="shared" si="5"/>
        <v>4.5023768641687747</v>
      </c>
      <c r="O142" s="261">
        <f t="shared" si="5"/>
        <v>3.8248874858169675</v>
      </c>
      <c r="P142" s="261">
        <f t="shared" si="5"/>
        <v>3.0263459001391793</v>
      </c>
      <c r="Q142" s="261">
        <f t="shared" si="5"/>
        <v>2.3832974027732523</v>
      </c>
      <c r="R142" s="261">
        <f t="shared" si="5"/>
        <v>2.6105739643319694</v>
      </c>
      <c r="S142" s="261">
        <f t="shared" si="5"/>
        <v>2.8582584685483292</v>
      </c>
      <c r="T142" s="261">
        <f t="shared" si="5"/>
        <v>2.3370464127741073</v>
      </c>
      <c r="U142" s="261">
        <f t="shared" si="5"/>
        <v>2.7838845745138077</v>
      </c>
      <c r="V142" s="261">
        <f t="shared" si="5"/>
        <v>2.4262763199871595</v>
      </c>
      <c r="W142" s="261">
        <f t="shared" si="5"/>
        <v>3.245596304725443</v>
      </c>
      <c r="X142" s="261">
        <f t="shared" si="5"/>
        <v>2.3744816672424101</v>
      </c>
      <c r="Y142" s="261">
        <f t="shared" si="5"/>
        <v>1.8413138419063515</v>
      </c>
      <c r="DA142" s="70"/>
    </row>
    <row r="143" spans="1:105" ht="12" customHeight="1" x14ac:dyDescent="0.25">
      <c r="A143" s="60" t="s">
        <v>1022</v>
      </c>
      <c r="B143" s="262">
        <v>3.4325263491569377E-2</v>
      </c>
      <c r="C143" s="262">
        <v>2.135144535914911E-2</v>
      </c>
      <c r="D143" s="262">
        <v>2.0807183619107501E-2</v>
      </c>
      <c r="E143" s="262">
        <v>2.3019731086644239E-2</v>
      </c>
      <c r="F143" s="262">
        <v>2.521813927354E-2</v>
      </c>
      <c r="G143" s="262">
        <v>3.3649487706526093E-2</v>
      </c>
      <c r="H143" s="262">
        <v>3.044247072758376E-2</v>
      </c>
      <c r="I143" s="262">
        <v>6.589161391850544E-2</v>
      </c>
      <c r="J143" s="262">
        <v>6.6745167948857279E-2</v>
      </c>
      <c r="K143" s="262">
        <v>3.4991678598500719E-2</v>
      </c>
      <c r="L143" s="262">
        <v>4.4592849221577392E-2</v>
      </c>
      <c r="M143" s="262">
        <v>6.0227093080233163E-2</v>
      </c>
      <c r="N143" s="262">
        <v>7.2125458957306474E-2</v>
      </c>
      <c r="O143" s="262">
        <v>6.3532146277874443E-2</v>
      </c>
      <c r="P143" s="262">
        <v>5.2138450471726959E-2</v>
      </c>
      <c r="Q143" s="262">
        <v>4.5990362978475037E-2</v>
      </c>
      <c r="R143" s="262">
        <v>7.5071781052965303E-2</v>
      </c>
      <c r="S143" s="262">
        <v>0.1776384582189984</v>
      </c>
      <c r="T143" s="262">
        <v>0.1699093990789298</v>
      </c>
      <c r="U143" s="262">
        <v>0.18372456822112959</v>
      </c>
      <c r="V143" s="262">
        <v>0.15739028513439571</v>
      </c>
      <c r="W143" s="262">
        <v>0.17937137031839209</v>
      </c>
      <c r="X143" s="262">
        <v>0.13499656872107141</v>
      </c>
      <c r="Y143" s="262">
        <v>0.14533742591823429</v>
      </c>
      <c r="DA143" s="72" t="s">
        <v>1253</v>
      </c>
    </row>
    <row r="144" spans="1:105" ht="12" customHeight="1" x14ac:dyDescent="0.25">
      <c r="A144" s="60" t="s">
        <v>1024</v>
      </c>
      <c r="B144" s="262">
        <v>0.21014047852654141</v>
      </c>
      <c r="C144" s="262">
        <v>0.24621453323119849</v>
      </c>
      <c r="D144" s="262">
        <v>0.23887550181539141</v>
      </c>
      <c r="E144" s="262">
        <v>0.24620726742480381</v>
      </c>
      <c r="F144" s="262">
        <v>0.26864907321609149</v>
      </c>
      <c r="G144" s="262">
        <v>0.31917278169779412</v>
      </c>
      <c r="H144" s="262">
        <v>0.31597132427557639</v>
      </c>
      <c r="I144" s="262">
        <v>0.55005745215867519</v>
      </c>
      <c r="J144" s="262">
        <v>0.627579736066743</v>
      </c>
      <c r="K144" s="262">
        <v>0.70635840223618795</v>
      </c>
      <c r="L144" s="262">
        <v>0.72581284158659187</v>
      </c>
      <c r="M144" s="262">
        <v>0.73220931326629757</v>
      </c>
      <c r="N144" s="262">
        <v>1.1653174680093421</v>
      </c>
      <c r="O144" s="262">
        <v>0.85944895510156227</v>
      </c>
      <c r="P144" s="262">
        <v>0.6132865515130772</v>
      </c>
      <c r="Q144" s="262">
        <v>0.48366788779849129</v>
      </c>
      <c r="R144" s="262">
        <v>0.52148610448998245</v>
      </c>
      <c r="S144" s="262">
        <v>0.60025185819307769</v>
      </c>
      <c r="T144" s="262">
        <v>0.49458069062213328</v>
      </c>
      <c r="U144" s="262">
        <v>0.57792824511226348</v>
      </c>
      <c r="V144" s="262">
        <v>0.49895291925529978</v>
      </c>
      <c r="W144" s="262">
        <v>0.63768120476524115</v>
      </c>
      <c r="X144" s="262">
        <v>0.46745052242501389</v>
      </c>
      <c r="Y144" s="262">
        <v>0.36526616921603611</v>
      </c>
      <c r="DA144" s="72" t="s">
        <v>1254</v>
      </c>
    </row>
    <row r="145" spans="1:105" ht="12" customHeight="1" x14ac:dyDescent="0.25">
      <c r="A145" s="64" t="s">
        <v>28</v>
      </c>
      <c r="B145" s="229">
        <v>2.3073431762117139E-2</v>
      </c>
      <c r="C145" s="229">
        <v>3.1515897695457637E-2</v>
      </c>
      <c r="D145" s="229">
        <v>3.4964228950152519E-2</v>
      </c>
      <c r="E145" s="229">
        <v>3.4081721596801472E-2</v>
      </c>
      <c r="F145" s="229">
        <v>3.3911759596276923E-2</v>
      </c>
      <c r="G145" s="229">
        <v>4.1872944290101001E-2</v>
      </c>
      <c r="H145" s="229">
        <v>1.3684193849923639E-2</v>
      </c>
      <c r="I145" s="229">
        <v>4.2835107080965683E-3</v>
      </c>
      <c r="J145" s="229">
        <v>4.1358410367816701E-3</v>
      </c>
      <c r="K145" s="229">
        <v>0</v>
      </c>
      <c r="L145" s="229">
        <v>0</v>
      </c>
      <c r="M145" s="229">
        <v>1.323629104312322E-3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0.13259147876286581</v>
      </c>
      <c r="C146" s="229">
        <v>0.15756345183500639</v>
      </c>
      <c r="D146" s="229">
        <v>0.14067945642080021</v>
      </c>
      <c r="E146" s="229">
        <v>0.15402142071175809</v>
      </c>
      <c r="F146" s="229">
        <v>0.16888580345006191</v>
      </c>
      <c r="G146" s="229">
        <v>0.19667087217682869</v>
      </c>
      <c r="H146" s="229">
        <v>0.21621911166169211</v>
      </c>
      <c r="I146" s="229">
        <v>0.17487493200204399</v>
      </c>
      <c r="J146" s="229">
        <v>0.2219359579434344</v>
      </c>
      <c r="K146" s="229">
        <v>0.2616956087136183</v>
      </c>
      <c r="L146" s="229">
        <v>0.27742198671489482</v>
      </c>
      <c r="M146" s="229">
        <v>0.25859558784063758</v>
      </c>
      <c r="N146" s="229">
        <v>0.35561472722731108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4.5758236592312986E-3</v>
      </c>
      <c r="C147" s="229">
        <v>1.0718803803639791E-2</v>
      </c>
      <c r="D147" s="229">
        <v>8.6266040568291902E-3</v>
      </c>
      <c r="E147" s="229">
        <v>9.6764722464147308E-3</v>
      </c>
      <c r="F147" s="229">
        <v>1.0425052394204531E-2</v>
      </c>
      <c r="G147" s="229">
        <v>1.176475605583365E-2</v>
      </c>
      <c r="H147" s="229">
        <v>1.3689074733633819E-2</v>
      </c>
      <c r="I147" s="229">
        <v>5.263316943636802E-3</v>
      </c>
      <c r="J147" s="229">
        <v>4.5997147627274909E-3</v>
      </c>
      <c r="K147" s="229">
        <v>3.2147372367501959E-3</v>
      </c>
      <c r="L147" s="229">
        <v>6.3789001119401827E-3</v>
      </c>
      <c r="M147" s="229">
        <v>1.047758923788563E-2</v>
      </c>
      <c r="N147" s="229">
        <v>1.121600576451248E-2</v>
      </c>
      <c r="O147" s="229">
        <v>8.3285027871313699E-2</v>
      </c>
      <c r="P147" s="229">
        <v>8.0851633054450589E-2</v>
      </c>
      <c r="Q147" s="229">
        <v>6.3003027522193208E-2</v>
      </c>
      <c r="R147" s="229">
        <v>6.4448145706632473E-2</v>
      </c>
      <c r="S147" s="229">
        <v>6.0111393733482572E-2</v>
      </c>
      <c r="T147" s="229">
        <v>5.7806713994610522E-2</v>
      </c>
      <c r="U147" s="229">
        <v>7.6898652062642917E-2</v>
      </c>
      <c r="V147" s="229">
        <v>6.7687401727754823E-2</v>
      </c>
      <c r="W147" s="229">
        <v>9.4299179173479492E-2</v>
      </c>
      <c r="X147" s="229">
        <v>7.2557618913060909E-2</v>
      </c>
      <c r="Y147" s="229">
        <v>5.2643173050161418E-2</v>
      </c>
      <c r="DA147" s="73" t="s">
        <v>1257</v>
      </c>
    </row>
    <row r="148" spans="1:105" ht="12" customHeight="1" x14ac:dyDescent="0.25">
      <c r="A148" s="64" t="s">
        <v>159</v>
      </c>
      <c r="B148" s="229">
        <v>1.2075229188455859E-3</v>
      </c>
      <c r="C148" s="229">
        <v>1.883947320033035E-3</v>
      </c>
      <c r="D148" s="229">
        <v>2.5360638522825599E-3</v>
      </c>
      <c r="E148" s="229">
        <v>2.5455713623650888E-3</v>
      </c>
      <c r="F148" s="229">
        <v>2.2779591129799422E-3</v>
      </c>
      <c r="G148" s="229">
        <v>3.0757577312616989E-3</v>
      </c>
      <c r="H148" s="229">
        <v>3.023745510032102E-3</v>
      </c>
      <c r="I148" s="229">
        <v>1.375403611578691E-3</v>
      </c>
      <c r="J148" s="229">
        <v>1.200106157884129E-3</v>
      </c>
      <c r="K148" s="229">
        <v>7.824487942251308E-4</v>
      </c>
      <c r="L148" s="229">
        <v>1.1937992082068831E-3</v>
      </c>
      <c r="M148" s="229">
        <v>8.8904538815962996E-4</v>
      </c>
      <c r="N148" s="229">
        <v>1.186243089555737E-3</v>
      </c>
      <c r="O148" s="229">
        <v>1.931414235277135E-3</v>
      </c>
      <c r="P148" s="229">
        <v>1.8694211138610541E-3</v>
      </c>
      <c r="Q148" s="229">
        <v>1.4656125140169291E-3</v>
      </c>
      <c r="R148" s="229">
        <v>1.9199627802553439E-3</v>
      </c>
      <c r="S148" s="229">
        <v>2.2704967914785098E-3</v>
      </c>
      <c r="T148" s="229">
        <v>1.8241743334898E-3</v>
      </c>
      <c r="U148" s="229">
        <v>2.276328684977368E-3</v>
      </c>
      <c r="V148" s="229">
        <v>8.2541706937618562E-4</v>
      </c>
      <c r="W148" s="229">
        <v>1.0978852375905109E-3</v>
      </c>
      <c r="X148" s="229">
        <v>1.759788650864404E-3</v>
      </c>
      <c r="Y148" s="229">
        <v>7.0880308997767986E-4</v>
      </c>
      <c r="DA148" s="73" t="s">
        <v>1258</v>
      </c>
    </row>
    <row r="149" spans="1:105" ht="12" customHeight="1" x14ac:dyDescent="0.25">
      <c r="A149" s="64" t="s">
        <v>32</v>
      </c>
      <c r="B149" s="229">
        <v>2.1501323453164651E-2</v>
      </c>
      <c r="C149" s="229">
        <v>2.3924019750978139E-2</v>
      </c>
      <c r="D149" s="229">
        <v>2.47716571672526E-2</v>
      </c>
      <c r="E149" s="229">
        <v>2.159756978333786E-2</v>
      </c>
      <c r="F149" s="229">
        <v>2.4901256630685681E-2</v>
      </c>
      <c r="G149" s="229">
        <v>2.5337211775485449E-2</v>
      </c>
      <c r="H149" s="229">
        <v>1.9296989927307641E-2</v>
      </c>
      <c r="I149" s="229">
        <v>8.4499870871516149E-3</v>
      </c>
      <c r="J149" s="229">
        <v>5.9198590632848621E-3</v>
      </c>
      <c r="K149" s="229">
        <v>3.482649322720154E-3</v>
      </c>
      <c r="L149" s="229">
        <v>6.2194580516032882E-3</v>
      </c>
      <c r="M149" s="229">
        <v>6.3812286923531254E-3</v>
      </c>
      <c r="N149" s="229">
        <v>7.9671913825356874E-3</v>
      </c>
      <c r="O149" s="229">
        <v>1.382390265062455E-2</v>
      </c>
      <c r="P149" s="229">
        <v>1.5413493043058699E-2</v>
      </c>
      <c r="Q149" s="229">
        <v>1.241267622130997E-2</v>
      </c>
      <c r="R149" s="229">
        <v>9.2180751262910775E-3</v>
      </c>
      <c r="S149" s="229">
        <v>1.0530999414021259E-2</v>
      </c>
      <c r="T149" s="229">
        <v>7.8359953308185064E-3</v>
      </c>
      <c r="U149" s="229">
        <v>9.776997799915161E-3</v>
      </c>
      <c r="V149" s="229">
        <v>8.4812597132738685E-3</v>
      </c>
      <c r="W149" s="229">
        <v>1.1746299365157449E-2</v>
      </c>
      <c r="X149" s="229">
        <v>7.4574755082260956E-3</v>
      </c>
      <c r="Y149" s="229">
        <v>6.3183742341300069E-3</v>
      </c>
      <c r="DA149" s="73" t="s">
        <v>1259</v>
      </c>
    </row>
    <row r="150" spans="1:105" ht="12" customHeight="1" x14ac:dyDescent="0.25">
      <c r="A150" s="64" t="s">
        <v>33</v>
      </c>
      <c r="B150" s="229">
        <v>5.9910460999893327E-3</v>
      </c>
      <c r="C150" s="229">
        <v>6.9463720632396706E-3</v>
      </c>
      <c r="D150" s="229">
        <v>7.9194965333653257E-3</v>
      </c>
      <c r="E150" s="229">
        <v>7.7776843327929104E-3</v>
      </c>
      <c r="F150" s="229">
        <v>7.6265587000332521E-3</v>
      </c>
      <c r="G150" s="229">
        <v>1.2319824698902349E-2</v>
      </c>
      <c r="H150" s="229">
        <v>1.7922492777299081E-2</v>
      </c>
      <c r="I150" s="229">
        <v>1.3738892305706759E-2</v>
      </c>
      <c r="J150" s="229">
        <v>1.5472593657889571E-2</v>
      </c>
      <c r="K150" s="229">
        <v>1.8127813679501829E-2</v>
      </c>
      <c r="L150" s="229">
        <v>1.314222696907864E-2</v>
      </c>
      <c r="M150" s="229">
        <v>1.487981862174337E-2</v>
      </c>
      <c r="N150" s="229">
        <v>2.2646115581608669E-2</v>
      </c>
      <c r="O150" s="229">
        <v>0.1179998819205675</v>
      </c>
      <c r="P150" s="229">
        <v>9.349985343364052E-2</v>
      </c>
      <c r="Q150" s="229">
        <v>7.4449175078616758E-2</v>
      </c>
      <c r="R150" s="229">
        <v>8.7703941402206595E-2</v>
      </c>
      <c r="S150" s="229">
        <v>8.4201590663295856E-2</v>
      </c>
      <c r="T150" s="229">
        <v>7.1547314783839092E-2</v>
      </c>
      <c r="U150" s="229">
        <v>7.8947630054213846E-2</v>
      </c>
      <c r="V150" s="229">
        <v>6.60952273252952E-2</v>
      </c>
      <c r="W150" s="229">
        <v>7.20672808645378E-2</v>
      </c>
      <c r="X150" s="229">
        <v>6.3742988888927848E-2</v>
      </c>
      <c r="Y150" s="229">
        <v>3.5599066721998487E-2</v>
      </c>
      <c r="DA150" s="73" t="s">
        <v>1260</v>
      </c>
    </row>
    <row r="151" spans="1:105" ht="12" customHeight="1" x14ac:dyDescent="0.25">
      <c r="A151" s="64" t="s">
        <v>35</v>
      </c>
      <c r="B151" s="229">
        <v>1.200015338591761E-2</v>
      </c>
      <c r="C151" s="229">
        <v>7.2863187792831397E-3</v>
      </c>
      <c r="D151" s="229">
        <v>8.4208265300076378E-3</v>
      </c>
      <c r="E151" s="229">
        <v>7.2401324486829647E-3</v>
      </c>
      <c r="F151" s="229">
        <v>8.3128124830081432E-3</v>
      </c>
      <c r="G151" s="229">
        <v>9.8965195317814881E-3</v>
      </c>
      <c r="H151" s="229">
        <v>1.5060976899895721E-2</v>
      </c>
      <c r="I151" s="229">
        <v>9.3607165780816726E-3</v>
      </c>
      <c r="J151" s="229">
        <v>7.3948026416556598E-3</v>
      </c>
      <c r="K151" s="229">
        <v>3.2806047433564462E-3</v>
      </c>
      <c r="L151" s="229">
        <v>4.6547041140648079E-3</v>
      </c>
      <c r="M151" s="229">
        <v>6.4273712851574353E-3</v>
      </c>
      <c r="N151" s="229">
        <v>7.2499521859370544E-3</v>
      </c>
      <c r="O151" s="229">
        <v>7.460220612075347E-3</v>
      </c>
      <c r="P151" s="229">
        <v>7.6522394607808353E-3</v>
      </c>
      <c r="Q151" s="229">
        <v>6.7605937077807781E-3</v>
      </c>
      <c r="R151" s="229">
        <v>1.209762353378591E-2</v>
      </c>
      <c r="S151" s="229">
        <v>2.8468707739496509E-2</v>
      </c>
      <c r="T151" s="229">
        <v>2.685489423381893E-2</v>
      </c>
      <c r="U151" s="229">
        <v>2.931285446720424E-2</v>
      </c>
      <c r="V151" s="229">
        <v>2.5719148167307242E-2</v>
      </c>
      <c r="W151" s="229">
        <v>3.2318706459863129E-2</v>
      </c>
      <c r="X151" s="229">
        <v>2.397221908884797E-2</v>
      </c>
      <c r="Y151" s="229">
        <v>2.7486629201433809E-2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9.1996984844099471E-3</v>
      </c>
      <c r="C153" s="229">
        <v>6.3757219835606851E-3</v>
      </c>
      <c r="D153" s="229">
        <v>1.0957168304701399E-2</v>
      </c>
      <c r="E153" s="229">
        <v>9.2666949426506839E-3</v>
      </c>
      <c r="F153" s="229">
        <v>1.230787084884113E-2</v>
      </c>
      <c r="G153" s="229">
        <v>1.823489543759969E-2</v>
      </c>
      <c r="H153" s="229">
        <v>1.7074738915792378E-2</v>
      </c>
      <c r="I153" s="229">
        <v>1.458006528702401E-2</v>
      </c>
      <c r="J153" s="229">
        <v>1.490884270135945E-2</v>
      </c>
      <c r="K153" s="229">
        <v>1.705511290474164E-2</v>
      </c>
      <c r="L153" s="229">
        <v>1.866755109402889E-2</v>
      </c>
      <c r="M153" s="229">
        <v>1.7695107447954741E-2</v>
      </c>
      <c r="N153" s="229">
        <v>4.4676935629645573E-2</v>
      </c>
      <c r="O153" s="229">
        <v>2.7997599926785931E-2</v>
      </c>
      <c r="P153" s="229">
        <v>2.0061660339494899E-2</v>
      </c>
      <c r="Q153" s="229">
        <v>1.6001032438021569E-2</v>
      </c>
      <c r="R153" s="229">
        <v>1.7802671541793481E-2</v>
      </c>
      <c r="S153" s="229">
        <v>2.216575593742269E-2</v>
      </c>
      <c r="T153" s="229">
        <v>1.641663601357822E-2</v>
      </c>
      <c r="U153" s="229">
        <v>1.7473940195450399E-2</v>
      </c>
      <c r="V153" s="229">
        <v>1.4218836661840321E-2</v>
      </c>
      <c r="W153" s="229">
        <v>1.9210126993212111E-2</v>
      </c>
      <c r="X153" s="229">
        <v>1.353311022819626E-2</v>
      </c>
      <c r="Y153" s="229">
        <v>1.186291101047124E-2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0.3181306276353551</v>
      </c>
      <c r="J154" s="229">
        <v>0.35201201810172578</v>
      </c>
      <c r="K154" s="229">
        <v>0.39871942684127432</v>
      </c>
      <c r="L154" s="229">
        <v>0.39813421532277432</v>
      </c>
      <c r="M154" s="229">
        <v>0.41553993564809372</v>
      </c>
      <c r="N154" s="229">
        <v>0.71476029714823597</v>
      </c>
      <c r="O154" s="229">
        <v>0.60695090788491812</v>
      </c>
      <c r="P154" s="229">
        <v>0.39393825106779062</v>
      </c>
      <c r="Q154" s="229">
        <v>0.30957577031655209</v>
      </c>
      <c r="R154" s="229">
        <v>0.32829568439901752</v>
      </c>
      <c r="S154" s="229">
        <v>0.39250291391388031</v>
      </c>
      <c r="T154" s="229">
        <v>0.31229496193197831</v>
      </c>
      <c r="U154" s="229">
        <v>0.36324184184785963</v>
      </c>
      <c r="V154" s="229">
        <v>0.31592562859045209</v>
      </c>
      <c r="W154" s="229">
        <v>0.40694172667140061</v>
      </c>
      <c r="X154" s="229">
        <v>0.28442732114689051</v>
      </c>
      <c r="Y154" s="229">
        <v>0.2306472119078635</v>
      </c>
      <c r="DA154" s="73" t="s">
        <v>1264</v>
      </c>
    </row>
    <row r="155" spans="1:105" ht="12" customHeight="1" x14ac:dyDescent="0.25">
      <c r="A155" s="60" t="s">
        <v>1036</v>
      </c>
      <c r="B155" s="262">
        <v>1.3331350741295851</v>
      </c>
      <c r="C155" s="262">
        <v>1.6135793229922459</v>
      </c>
      <c r="D155" s="262">
        <v>1.7002879418699</v>
      </c>
      <c r="E155" s="262">
        <v>1.5544702661097389</v>
      </c>
      <c r="F155" s="262">
        <v>1.7259289722307309</v>
      </c>
      <c r="G155" s="262">
        <v>1.9387340624703711</v>
      </c>
      <c r="H155" s="262">
        <v>2.2869320148774119</v>
      </c>
      <c r="I155" s="262">
        <v>1.84244890336442</v>
      </c>
      <c r="J155" s="262">
        <v>1.848487351656537</v>
      </c>
      <c r="K155" s="262">
        <v>1.885969461488904</v>
      </c>
      <c r="L155" s="262">
        <v>2.0991585151488161</v>
      </c>
      <c r="M155" s="262">
        <v>2.1469699369273711</v>
      </c>
      <c r="N155" s="262">
        <v>3.2649339372021262</v>
      </c>
      <c r="O155" s="262">
        <v>2.901906384437531</v>
      </c>
      <c r="P155" s="262">
        <v>2.360920898154375</v>
      </c>
      <c r="Q155" s="262">
        <v>1.853639151996286</v>
      </c>
      <c r="R155" s="262">
        <v>2.0140160787890218</v>
      </c>
      <c r="S155" s="262">
        <v>2.0803681521362529</v>
      </c>
      <c r="T155" s="262">
        <v>1.672556323073044</v>
      </c>
      <c r="U155" s="262">
        <v>2.0222317611804148</v>
      </c>
      <c r="V155" s="262">
        <v>1.769933115597464</v>
      </c>
      <c r="W155" s="262">
        <v>2.42854372964181</v>
      </c>
      <c r="X155" s="262">
        <v>1.772034576096325</v>
      </c>
      <c r="Y155" s="262">
        <v>1.3307102467720811</v>
      </c>
      <c r="DA155" s="72" t="s">
        <v>1265</v>
      </c>
    </row>
    <row r="156" spans="1:105" ht="12" customHeight="1" x14ac:dyDescent="0.25">
      <c r="A156" s="132" t="s">
        <v>1038</v>
      </c>
      <c r="B156" s="316">
        <v>1.317003081921891</v>
      </c>
      <c r="C156" s="316">
        <v>1.550077412300414</v>
      </c>
      <c r="D156" s="316">
        <v>1.6329682625458111</v>
      </c>
      <c r="E156" s="316">
        <v>1.496548624354612</v>
      </c>
      <c r="F156" s="316">
        <v>1.662381555501762</v>
      </c>
      <c r="G156" s="316">
        <v>1.875108422470799</v>
      </c>
      <c r="H156" s="316">
        <v>2.2153684239548612</v>
      </c>
      <c r="I156" s="316">
        <v>1.845390510756747</v>
      </c>
      <c r="J156" s="316">
        <v>1.848979897737874</v>
      </c>
      <c r="K156" s="316">
        <v>1.8324801226186469</v>
      </c>
      <c r="L156" s="316">
        <v>2.0464062235971849</v>
      </c>
      <c r="M156" s="316">
        <v>2.1156299493423449</v>
      </c>
      <c r="N156" s="316">
        <v>2.5986134824849838</v>
      </c>
      <c r="O156" s="316">
        <v>3.039991766203328</v>
      </c>
      <c r="P156" s="316">
        <v>2.938142911144169</v>
      </c>
      <c r="Q156" s="316">
        <v>2.8202693689095728</v>
      </c>
      <c r="R156" s="316">
        <v>3.4267748452734148</v>
      </c>
      <c r="S156" s="316">
        <v>3.3212517283182978</v>
      </c>
      <c r="T156" s="316">
        <v>3.3707456010329939</v>
      </c>
      <c r="U156" s="316">
        <v>3.207055947391618</v>
      </c>
      <c r="V156" s="316">
        <v>3.0435707320005032</v>
      </c>
      <c r="W156" s="316">
        <v>3.175755801006992</v>
      </c>
      <c r="X156" s="316">
        <v>3.090363540056916</v>
      </c>
      <c r="Y156" s="316">
        <v>2.4373013854565579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0.99999999999999989</v>
      </c>
      <c r="D160" s="232">
        <f t="shared" si="6"/>
        <v>1</v>
      </c>
      <c r="E160" s="232">
        <f t="shared" si="6"/>
        <v>0.99999999999999989</v>
      </c>
      <c r="F160" s="232">
        <f t="shared" si="6"/>
        <v>1</v>
      </c>
      <c r="G160" s="232">
        <f t="shared" si="6"/>
        <v>1</v>
      </c>
      <c r="H160" s="232">
        <f t="shared" si="6"/>
        <v>0.99999999999999978</v>
      </c>
      <c r="I160" s="232">
        <f t="shared" si="6"/>
        <v>1.0000000000000002</v>
      </c>
      <c r="J160" s="232">
        <f t="shared" si="6"/>
        <v>0.99999999999999989</v>
      </c>
      <c r="K160" s="232">
        <f t="shared" si="6"/>
        <v>1</v>
      </c>
      <c r="L160" s="232">
        <f t="shared" si="6"/>
        <v>1.0000000000000002</v>
      </c>
      <c r="M160" s="232">
        <f t="shared" si="6"/>
        <v>1</v>
      </c>
      <c r="N160" s="232">
        <f t="shared" si="6"/>
        <v>1</v>
      </c>
      <c r="O160" s="232">
        <f t="shared" si="6"/>
        <v>0.99999999999999989</v>
      </c>
      <c r="P160" s="232">
        <f t="shared" si="6"/>
        <v>0.99999999999999967</v>
      </c>
      <c r="Q160" s="232">
        <f t="shared" si="6"/>
        <v>1</v>
      </c>
      <c r="R160" s="232">
        <f t="shared" si="6"/>
        <v>1.0000000000000002</v>
      </c>
      <c r="S160" s="232">
        <f t="shared" si="6"/>
        <v>0.99999999999999989</v>
      </c>
      <c r="T160" s="232">
        <f t="shared" si="6"/>
        <v>1</v>
      </c>
      <c r="U160" s="232">
        <f t="shared" si="6"/>
        <v>0.99999999999999989</v>
      </c>
      <c r="V160" s="232">
        <f t="shared" si="6"/>
        <v>1</v>
      </c>
      <c r="W160" s="232">
        <f t="shared" si="6"/>
        <v>1</v>
      </c>
      <c r="X160" s="232">
        <f t="shared" si="6"/>
        <v>1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2.2347808002802058E-3</v>
      </c>
      <c r="C161" s="266">
        <f t="shared" si="7"/>
        <v>2.771132641652413E-3</v>
      </c>
      <c r="D161" s="266">
        <f t="shared" si="7"/>
        <v>2.5784009182754615E-3</v>
      </c>
      <c r="E161" s="266">
        <f t="shared" si="7"/>
        <v>2.6125124190322165E-3</v>
      </c>
      <c r="F161" s="266">
        <f t="shared" si="7"/>
        <v>2.5434938742661941E-3</v>
      </c>
      <c r="G161" s="266">
        <f t="shared" si="7"/>
        <v>2.2649519365787771E-3</v>
      </c>
      <c r="H161" s="266">
        <f t="shared" si="7"/>
        <v>2.18768022729983E-3</v>
      </c>
      <c r="I161" s="266">
        <f t="shared" si="7"/>
        <v>1.9222305935363317E-3</v>
      </c>
      <c r="J161" s="266">
        <f t="shared" si="7"/>
        <v>1.9488312982657901E-3</v>
      </c>
      <c r="K161" s="266">
        <f t="shared" si="7"/>
        <v>1.6874147597160478E-3</v>
      </c>
      <c r="L161" s="266">
        <f t="shared" si="7"/>
        <v>1.8684087782505187E-3</v>
      </c>
      <c r="M161" s="266">
        <f t="shared" si="7"/>
        <v>1.8992028314335641E-3</v>
      </c>
      <c r="N161" s="266">
        <f t="shared" si="7"/>
        <v>1.8306657749490795E-3</v>
      </c>
      <c r="O161" s="266">
        <f t="shared" si="7"/>
        <v>1.5894685180218822E-3</v>
      </c>
      <c r="P161" s="266">
        <f t="shared" si="7"/>
        <v>1.5179120011893879E-3</v>
      </c>
      <c r="Q161" s="266">
        <f t="shared" si="7"/>
        <v>1.7334539431174696E-3</v>
      </c>
      <c r="R161" s="266">
        <f t="shared" si="7"/>
        <v>1.6738692046772865E-3</v>
      </c>
      <c r="S161" s="266">
        <f t="shared" si="7"/>
        <v>1.6270428182944051E-3</v>
      </c>
      <c r="T161" s="266">
        <f t="shared" si="7"/>
        <v>1.5437119008053267E-3</v>
      </c>
      <c r="U161" s="266">
        <f t="shared" si="7"/>
        <v>1.8186599164607214E-3</v>
      </c>
      <c r="V161" s="266">
        <f t="shared" si="7"/>
        <v>1.9072818632483897E-3</v>
      </c>
      <c r="W161" s="266">
        <f t="shared" si="7"/>
        <v>1.9273727083771273E-3</v>
      </c>
      <c r="X161" s="266">
        <f t="shared" si="7"/>
        <v>1.7007722062705095E-3</v>
      </c>
      <c r="Y161" s="266">
        <f t="shared" si="7"/>
        <v>2.1484827206886305E-3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4.6330857295192925E-3</v>
      </c>
      <c r="C162" s="267">
        <f t="shared" si="8"/>
        <v>5.7450355287798696E-3</v>
      </c>
      <c r="D162" s="267">
        <f t="shared" si="8"/>
        <v>5.3454694518333245E-3</v>
      </c>
      <c r="E162" s="267">
        <f t="shared" si="8"/>
        <v>5.4161884715012926E-3</v>
      </c>
      <c r="F162" s="267">
        <f t="shared" si="8"/>
        <v>5.2731011339031044E-3</v>
      </c>
      <c r="G162" s="267">
        <f t="shared" si="8"/>
        <v>4.6956356946034564E-3</v>
      </c>
      <c r="H162" s="267">
        <f t="shared" si="8"/>
        <v>4.5354381246623865E-3</v>
      </c>
      <c r="I162" s="267">
        <f t="shared" si="8"/>
        <v>3.9851152876568124E-3</v>
      </c>
      <c r="J162" s="267">
        <f t="shared" si="8"/>
        <v>4.0402631327885411E-3</v>
      </c>
      <c r="K162" s="267">
        <f t="shared" si="8"/>
        <v>3.4983015972038073E-3</v>
      </c>
      <c r="L162" s="267">
        <f t="shared" si="8"/>
        <v>3.8735333891966785E-3</v>
      </c>
      <c r="M162" s="267">
        <f t="shared" si="8"/>
        <v>3.9373747683326271E-3</v>
      </c>
      <c r="N162" s="267">
        <f t="shared" si="8"/>
        <v>3.7952856389192563E-3</v>
      </c>
      <c r="O162" s="267">
        <f t="shared" si="8"/>
        <v>3.2952421586242443E-3</v>
      </c>
      <c r="P162" s="267">
        <f t="shared" si="8"/>
        <v>3.146893167551307E-3</v>
      </c>
      <c r="Q162" s="267">
        <f t="shared" si="8"/>
        <v>3.5937487585491631E-3</v>
      </c>
      <c r="R162" s="267">
        <f t="shared" si="8"/>
        <v>3.4702193272377153E-3</v>
      </c>
      <c r="S162" s="267">
        <f t="shared" si="8"/>
        <v>3.3731401584493146E-3</v>
      </c>
      <c r="T162" s="267">
        <f t="shared" si="8"/>
        <v>3.2003808056761053E-3</v>
      </c>
      <c r="U162" s="267">
        <f t="shared" si="8"/>
        <v>3.7703954252454783E-3</v>
      </c>
      <c r="V162" s="267">
        <f t="shared" si="8"/>
        <v>3.9679405580032318E-3</v>
      </c>
      <c r="W162" s="267">
        <f t="shared" si="8"/>
        <v>3.9957757778871983E-3</v>
      </c>
      <c r="X162" s="267">
        <f t="shared" si="8"/>
        <v>3.5921105139164484E-3</v>
      </c>
      <c r="Y162" s="267">
        <f t="shared" si="8"/>
        <v>4.5317356373623689E-3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2.7714252498589068E-2</v>
      </c>
      <c r="C163" s="267">
        <f t="shared" si="9"/>
        <v>3.4365728275546126E-2</v>
      </c>
      <c r="D163" s="267">
        <f t="shared" si="9"/>
        <v>3.1975598717655096E-2</v>
      </c>
      <c r="E163" s="267">
        <f t="shared" si="9"/>
        <v>3.2398626669640385E-2</v>
      </c>
      <c r="F163" s="267">
        <f t="shared" si="9"/>
        <v>3.154270497186544E-2</v>
      </c>
      <c r="G163" s="267">
        <f t="shared" si="9"/>
        <v>2.8088414693576185E-2</v>
      </c>
      <c r="H163" s="267">
        <f t="shared" si="9"/>
        <v>2.7130142785348869E-2</v>
      </c>
      <c r="I163" s="267">
        <f t="shared" si="9"/>
        <v>2.3838214478618669E-2</v>
      </c>
      <c r="J163" s="267">
        <f t="shared" si="9"/>
        <v>2.416809857616424E-2</v>
      </c>
      <c r="K163" s="267">
        <f t="shared" si="9"/>
        <v>2.0926186011063316E-2</v>
      </c>
      <c r="L163" s="267">
        <f t="shared" si="9"/>
        <v>2.3170752426601566E-2</v>
      </c>
      <c r="M163" s="267">
        <f t="shared" si="9"/>
        <v>2.3552639618966434E-2</v>
      </c>
      <c r="N163" s="267">
        <f t="shared" si="9"/>
        <v>2.2702689015899266E-2</v>
      </c>
      <c r="O163" s="267">
        <f t="shared" si="9"/>
        <v>1.9702714815937012E-2</v>
      </c>
      <c r="P163" s="267">
        <f t="shared" si="9"/>
        <v>1.8824126494341942E-2</v>
      </c>
      <c r="Q163" s="267">
        <f t="shared" si="9"/>
        <v>2.149713308267583E-2</v>
      </c>
      <c r="R163" s="267">
        <f t="shared" si="9"/>
        <v>2.0758203123197681E-2</v>
      </c>
      <c r="S163" s="267">
        <f t="shared" si="9"/>
        <v>2.0177493688228056E-2</v>
      </c>
      <c r="T163" s="267">
        <f t="shared" si="9"/>
        <v>1.9144079544012281E-2</v>
      </c>
      <c r="U163" s="267">
        <f t="shared" si="9"/>
        <v>2.2553800411895253E-2</v>
      </c>
      <c r="V163" s="267">
        <f t="shared" si="9"/>
        <v>2.3600122353636479E-2</v>
      </c>
      <c r="W163" s="267">
        <f t="shared" si="9"/>
        <v>2.3901983537783961E-2</v>
      </c>
      <c r="X163" s="267">
        <f t="shared" si="9"/>
        <v>2.1045742438450789E-2</v>
      </c>
      <c r="Y163" s="267">
        <f t="shared" si="9"/>
        <v>2.6534968467586649E-2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3.2008624123788076E-2</v>
      </c>
      <c r="C164" s="267">
        <f t="shared" si="10"/>
        <v>3.9690757640610863E-2</v>
      </c>
      <c r="D164" s="267">
        <f t="shared" si="10"/>
        <v>3.6930273350818624E-2</v>
      </c>
      <c r="E164" s="267">
        <f t="shared" si="10"/>
        <v>3.7418850219692962E-2</v>
      </c>
      <c r="F164" s="267">
        <f t="shared" si="10"/>
        <v>3.6430301966231371E-2</v>
      </c>
      <c r="G164" s="267">
        <f t="shared" si="10"/>
        <v>3.2440763401630199E-2</v>
      </c>
      <c r="H164" s="267">
        <f t="shared" si="10"/>
        <v>3.1334005594599507E-2</v>
      </c>
      <c r="I164" s="267">
        <f t="shared" si="10"/>
        <v>2.7531987271429872E-2</v>
      </c>
      <c r="J164" s="267">
        <f t="shared" si="10"/>
        <v>2.7912987483623544E-2</v>
      </c>
      <c r="K164" s="267">
        <f t="shared" si="10"/>
        <v>2.4168734928235885E-2</v>
      </c>
      <c r="L164" s="267">
        <f t="shared" si="10"/>
        <v>2.6761100813604787E-2</v>
      </c>
      <c r="M164" s="267">
        <f t="shared" si="10"/>
        <v>2.7202162090603613E-2</v>
      </c>
      <c r="N164" s="267">
        <f t="shared" si="10"/>
        <v>2.6220510163359714E-2</v>
      </c>
      <c r="O164" s="267">
        <f t="shared" si="10"/>
        <v>2.2765857100426931E-2</v>
      </c>
      <c r="P164" s="267">
        <f t="shared" si="10"/>
        <v>2.1740957633503092E-2</v>
      </c>
      <c r="Q164" s="267">
        <f t="shared" si="10"/>
        <v>2.4828151241584155E-2</v>
      </c>
      <c r="R164" s="267">
        <f t="shared" si="10"/>
        <v>2.3974722799740132E-2</v>
      </c>
      <c r="S164" s="267">
        <f t="shared" si="10"/>
        <v>2.3304031427853925E-2</v>
      </c>
      <c r="T164" s="267">
        <f t="shared" si="10"/>
        <v>2.2110487964681211E-2</v>
      </c>
      <c r="U164" s="267">
        <f t="shared" si="10"/>
        <v>2.6048551011218699E-2</v>
      </c>
      <c r="V164" s="267">
        <f t="shared" si="10"/>
        <v>2.7413332124945854E-2</v>
      </c>
      <c r="W164" s="267">
        <f t="shared" si="10"/>
        <v>2.7605637457219789E-2</v>
      </c>
      <c r="X164" s="267">
        <f t="shared" si="10"/>
        <v>2.4847423552329172E-2</v>
      </c>
      <c r="Y164" s="267">
        <f t="shared" si="10"/>
        <v>3.1308426200815746E-2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1.0748999397338635E-2</v>
      </c>
      <c r="C165" s="268">
        <f t="shared" si="11"/>
        <v>1.3482504054881874E-2</v>
      </c>
      <c r="D165" s="268">
        <f t="shared" si="11"/>
        <v>1.2520769650428606E-2</v>
      </c>
      <c r="E165" s="268">
        <f t="shared" si="11"/>
        <v>1.2688746819698707E-2</v>
      </c>
      <c r="F165" s="268">
        <f t="shared" si="11"/>
        <v>1.2357240975349943E-2</v>
      </c>
      <c r="G165" s="268">
        <f t="shared" si="11"/>
        <v>1.0986237937153498E-2</v>
      </c>
      <c r="H165" s="268">
        <f t="shared" si="11"/>
        <v>1.0547925722236303E-2</v>
      </c>
      <c r="I165" s="268">
        <f t="shared" si="11"/>
        <v>9.2161817960250188E-3</v>
      </c>
      <c r="J165" s="268">
        <f t="shared" si="11"/>
        <v>9.3582151034207403E-3</v>
      </c>
      <c r="K165" s="268">
        <f t="shared" si="11"/>
        <v>8.1630820425815237E-3</v>
      </c>
      <c r="L165" s="268">
        <f t="shared" si="11"/>
        <v>9.0350011188731465E-3</v>
      </c>
      <c r="M165" s="268">
        <f t="shared" si="11"/>
        <v>9.1805500676140801E-3</v>
      </c>
      <c r="N165" s="268">
        <f t="shared" si="11"/>
        <v>8.8627260664520882E-3</v>
      </c>
      <c r="O165" s="268">
        <f t="shared" si="11"/>
        <v>7.7816502694282802E-3</v>
      </c>
      <c r="P165" s="268">
        <f t="shared" si="11"/>
        <v>7.4208046969242514E-3</v>
      </c>
      <c r="Q165" s="268">
        <f t="shared" si="11"/>
        <v>8.4653101195624747E-3</v>
      </c>
      <c r="R165" s="268">
        <f t="shared" si="11"/>
        <v>8.1106502768255248E-3</v>
      </c>
      <c r="S165" s="268">
        <f t="shared" si="11"/>
        <v>7.7552827899206589E-3</v>
      </c>
      <c r="T165" s="268">
        <f t="shared" si="11"/>
        <v>7.3578240900110167E-3</v>
      </c>
      <c r="U165" s="268">
        <f t="shared" si="11"/>
        <v>8.6899798639912453E-3</v>
      </c>
      <c r="V165" s="268">
        <f t="shared" si="11"/>
        <v>9.1522368257243181E-3</v>
      </c>
      <c r="W165" s="268">
        <f t="shared" si="11"/>
        <v>9.2247753171736096E-3</v>
      </c>
      <c r="X165" s="268">
        <f t="shared" si="11"/>
        <v>8.3958542910228008E-3</v>
      </c>
      <c r="Y165" s="268">
        <f t="shared" si="11"/>
        <v>1.0350115927409895E-2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0.75595789118712231</v>
      </c>
      <c r="C166" s="317">
        <f t="shared" si="12"/>
        <v>0.69903352600249824</v>
      </c>
      <c r="D166" s="317">
        <f t="shared" si="12"/>
        <v>0.72832610019851085</v>
      </c>
      <c r="E166" s="317">
        <f t="shared" si="12"/>
        <v>0.71100688574408299</v>
      </c>
      <c r="F166" s="317">
        <f t="shared" si="12"/>
        <v>0.72172983108769861</v>
      </c>
      <c r="G166" s="317">
        <f t="shared" si="12"/>
        <v>0.74661400483761464</v>
      </c>
      <c r="H166" s="317">
        <f t="shared" si="12"/>
        <v>0.77259873042874594</v>
      </c>
      <c r="I166" s="317">
        <f t="shared" si="12"/>
        <v>0.71321537124132128</v>
      </c>
      <c r="J166" s="317">
        <f t="shared" si="12"/>
        <v>0.68599879194796343</v>
      </c>
      <c r="K166" s="317">
        <f t="shared" si="12"/>
        <v>0.70466791745090862</v>
      </c>
      <c r="L166" s="317">
        <f t="shared" si="12"/>
        <v>0.69020755414500357</v>
      </c>
      <c r="M166" s="317">
        <f t="shared" si="12"/>
        <v>0.68975333007858408</v>
      </c>
      <c r="N166" s="317">
        <f t="shared" si="12"/>
        <v>0.69070939493338723</v>
      </c>
      <c r="O166" s="317">
        <f t="shared" si="12"/>
        <v>0.75580857656178468</v>
      </c>
      <c r="P166" s="317">
        <f t="shared" si="12"/>
        <v>0.78430754790010682</v>
      </c>
      <c r="Q166" s="317">
        <f t="shared" si="12"/>
        <v>0.75370298838309302</v>
      </c>
      <c r="R166" s="317">
        <f t="shared" si="12"/>
        <v>0.76687347638507486</v>
      </c>
      <c r="S166" s="317">
        <f t="shared" si="12"/>
        <v>0.7687718282237983</v>
      </c>
      <c r="T166" s="317">
        <f t="shared" si="12"/>
        <v>0.7790031846179698</v>
      </c>
      <c r="U166" s="317">
        <f t="shared" si="12"/>
        <v>0.74250599450637245</v>
      </c>
      <c r="V166" s="317">
        <f t="shared" si="12"/>
        <v>0.73202837771992801</v>
      </c>
      <c r="W166" s="317">
        <f t="shared" si="12"/>
        <v>0.73801735887614084</v>
      </c>
      <c r="X166" s="317">
        <f t="shared" si="12"/>
        <v>0.76521839510818679</v>
      </c>
      <c r="Y166" s="317">
        <f t="shared" si="12"/>
        <v>0.70687854060166466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9.8091937967509826E-2</v>
      </c>
      <c r="C167" s="269">
        <f t="shared" si="13"/>
        <v>0.12108575894239602</v>
      </c>
      <c r="D167" s="269">
        <f t="shared" si="13"/>
        <v>0.10375756548091658</v>
      </c>
      <c r="E167" s="269">
        <f t="shared" si="13"/>
        <v>0.11823440148758313</v>
      </c>
      <c r="F167" s="269">
        <f t="shared" si="13"/>
        <v>0.11307348788525358</v>
      </c>
      <c r="G167" s="269">
        <f t="shared" si="13"/>
        <v>0.10605567495863695</v>
      </c>
      <c r="H167" s="269">
        <f t="shared" si="13"/>
        <v>8.5834327379388134E-2</v>
      </c>
      <c r="I167" s="269">
        <f t="shared" si="13"/>
        <v>0.15623965134844772</v>
      </c>
      <c r="J167" s="269">
        <f t="shared" si="13"/>
        <v>0.18042322204185757</v>
      </c>
      <c r="K167" s="269">
        <f t="shared" si="13"/>
        <v>0.17740487706507072</v>
      </c>
      <c r="L167" s="269">
        <f t="shared" si="13"/>
        <v>0.18078731718268104</v>
      </c>
      <c r="M167" s="269">
        <f t="shared" si="13"/>
        <v>0.17926876616555362</v>
      </c>
      <c r="N167" s="269">
        <f t="shared" si="13"/>
        <v>0.18236336963125951</v>
      </c>
      <c r="O167" s="269">
        <f t="shared" si="13"/>
        <v>0.13245445835714806</v>
      </c>
      <c r="P167" s="269">
        <f t="shared" si="13"/>
        <v>0.11101998118475427</v>
      </c>
      <c r="Q167" s="269">
        <f t="shared" si="13"/>
        <v>0.12678813458987773</v>
      </c>
      <c r="R167" s="269">
        <f t="shared" si="13"/>
        <v>0.11881033462067253</v>
      </c>
      <c r="S167" s="269">
        <f t="shared" si="13"/>
        <v>0.11957171954412041</v>
      </c>
      <c r="T167" s="269">
        <f t="shared" si="13"/>
        <v>0.11414820430323071</v>
      </c>
      <c r="U167" s="269">
        <f t="shared" si="13"/>
        <v>0.13190830840726281</v>
      </c>
      <c r="V167" s="269">
        <f t="shared" si="13"/>
        <v>0.13650229070172082</v>
      </c>
      <c r="W167" s="269">
        <f t="shared" si="13"/>
        <v>0.13094489972243961</v>
      </c>
      <c r="X167" s="269">
        <f t="shared" si="13"/>
        <v>0.11658226511852957</v>
      </c>
      <c r="Y167" s="269">
        <f t="shared" si="13"/>
        <v>0.1454056172943122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3.4941862023476787E-2</v>
      </c>
      <c r="C168" s="269">
        <f t="shared" si="14"/>
        <v>4.3137173858895657E-2</v>
      </c>
      <c r="D168" s="269">
        <f t="shared" si="14"/>
        <v>3.9208823594804265E-2</v>
      </c>
      <c r="E168" s="269">
        <f t="shared" si="14"/>
        <v>4.1158977730528845E-2</v>
      </c>
      <c r="F168" s="269">
        <f t="shared" si="14"/>
        <v>3.9835269986198123E-2</v>
      </c>
      <c r="G168" s="269">
        <f t="shared" si="14"/>
        <v>3.6117824583134055E-2</v>
      </c>
      <c r="H168" s="269">
        <f t="shared" si="14"/>
        <v>3.4866017981331897E-2</v>
      </c>
      <c r="I168" s="269">
        <f t="shared" si="14"/>
        <v>3.3971115542130864E-2</v>
      </c>
      <c r="J168" s="269">
        <f t="shared" si="14"/>
        <v>3.4946535926983026E-2</v>
      </c>
      <c r="K168" s="269">
        <f t="shared" si="14"/>
        <v>3.0899492717636864E-2</v>
      </c>
      <c r="L168" s="269">
        <f t="shared" si="14"/>
        <v>3.3753603907992293E-2</v>
      </c>
      <c r="M168" s="269">
        <f t="shared" si="14"/>
        <v>3.4495151143208641E-2</v>
      </c>
      <c r="N168" s="269">
        <f t="shared" si="14"/>
        <v>3.3277420878006767E-2</v>
      </c>
      <c r="O168" s="269">
        <f t="shared" si="14"/>
        <v>3.1799912336490592E-2</v>
      </c>
      <c r="P168" s="269">
        <f t="shared" si="14"/>
        <v>2.9494900071496657E-2</v>
      </c>
      <c r="Q168" s="269">
        <f t="shared" si="14"/>
        <v>3.3678044766603105E-2</v>
      </c>
      <c r="R168" s="269">
        <f t="shared" si="14"/>
        <v>3.1922172790893835E-2</v>
      </c>
      <c r="S168" s="269">
        <f t="shared" si="14"/>
        <v>3.1615705619183518E-2</v>
      </c>
      <c r="T168" s="269">
        <f t="shared" si="14"/>
        <v>3.0802422511948986E-2</v>
      </c>
      <c r="U168" s="269">
        <f t="shared" si="14"/>
        <v>3.6129804650770467E-2</v>
      </c>
      <c r="V168" s="269">
        <f t="shared" si="14"/>
        <v>3.7685276262582779E-2</v>
      </c>
      <c r="W168" s="269">
        <f t="shared" si="14"/>
        <v>3.6975949663698049E-2</v>
      </c>
      <c r="X168" s="269">
        <f t="shared" si="14"/>
        <v>3.4044248216182148E-2</v>
      </c>
      <c r="Y168" s="269">
        <f t="shared" si="14"/>
        <v>4.2323145908481782E-2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2.2032016990901657E-2</v>
      </c>
      <c r="C169" s="318">
        <f t="shared" si="15"/>
        <v>2.7420088225137685E-2</v>
      </c>
      <c r="D169" s="318">
        <f t="shared" si="15"/>
        <v>2.3335376251393654E-2</v>
      </c>
      <c r="E169" s="318">
        <f t="shared" si="15"/>
        <v>2.7252247372894823E-2</v>
      </c>
      <c r="F169" s="318">
        <f t="shared" si="15"/>
        <v>2.555385027756199E-2</v>
      </c>
      <c r="G169" s="318">
        <f t="shared" si="15"/>
        <v>2.429879550978185E-2</v>
      </c>
      <c r="H169" s="318">
        <f t="shared" si="15"/>
        <v>1.4690762723945016E-2</v>
      </c>
      <c r="I169" s="318">
        <f t="shared" si="15"/>
        <v>1.9792807466663398E-2</v>
      </c>
      <c r="J169" s="318">
        <f t="shared" si="15"/>
        <v>2.0643599986670508E-2</v>
      </c>
      <c r="K169" s="318">
        <f t="shared" si="15"/>
        <v>1.3468114974111317E-2</v>
      </c>
      <c r="L169" s="318">
        <f t="shared" si="15"/>
        <v>1.7440078182239114E-2</v>
      </c>
      <c r="M169" s="318">
        <f t="shared" si="15"/>
        <v>2.0200878137247923E-2</v>
      </c>
      <c r="N169" s="318">
        <f t="shared" si="15"/>
        <v>1.7189664753390562E-2</v>
      </c>
      <c r="O169" s="318">
        <f t="shared" si="15"/>
        <v>2.5389261415328542E-2</v>
      </c>
      <c r="P169" s="318">
        <f t="shared" si="15"/>
        <v>2.3437750537770238E-2</v>
      </c>
      <c r="Q169" s="318">
        <f t="shared" si="15"/>
        <v>2.6791973780712009E-2</v>
      </c>
      <c r="R169" s="318">
        <f t="shared" si="15"/>
        <v>2.47045177231387E-2</v>
      </c>
      <c r="S169" s="318">
        <f t="shared" si="15"/>
        <v>2.5101923867866964E-2</v>
      </c>
      <c r="T169" s="318">
        <f t="shared" si="15"/>
        <v>2.5223229189406234E-2</v>
      </c>
      <c r="U169" s="318">
        <f t="shared" si="15"/>
        <v>2.9728421161857366E-2</v>
      </c>
      <c r="V169" s="318">
        <f t="shared" si="15"/>
        <v>3.0833864827122807E-2</v>
      </c>
      <c r="W169" s="318">
        <f t="shared" si="15"/>
        <v>2.9637767593675955E-2</v>
      </c>
      <c r="X169" s="318">
        <f t="shared" si="15"/>
        <v>2.7568334424836374E-2</v>
      </c>
      <c r="Y169" s="318">
        <f t="shared" si="15"/>
        <v>3.4469229591926338E-2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1.2909845032575126E-2</v>
      </c>
      <c r="C170" s="318">
        <f t="shared" si="16"/>
        <v>1.5717085633757975E-2</v>
      </c>
      <c r="D170" s="318">
        <f t="shared" si="16"/>
        <v>1.5873447343410594E-2</v>
      </c>
      <c r="E170" s="318">
        <f t="shared" si="16"/>
        <v>1.390673035763402E-2</v>
      </c>
      <c r="F170" s="318">
        <f t="shared" si="16"/>
        <v>1.4281419708636131E-2</v>
      </c>
      <c r="G170" s="318">
        <f t="shared" si="16"/>
        <v>1.1819029073352198E-2</v>
      </c>
      <c r="H170" s="318">
        <f t="shared" si="16"/>
        <v>2.0175255257386882E-2</v>
      </c>
      <c r="I170" s="318">
        <f t="shared" si="16"/>
        <v>1.417830807546747E-2</v>
      </c>
      <c r="J170" s="318">
        <f t="shared" si="16"/>
        <v>1.4302935940312515E-2</v>
      </c>
      <c r="K170" s="318">
        <f t="shared" si="16"/>
        <v>1.7431377743525545E-2</v>
      </c>
      <c r="L170" s="318">
        <f t="shared" si="16"/>
        <v>1.6313525725753182E-2</v>
      </c>
      <c r="M170" s="318">
        <f t="shared" si="16"/>
        <v>1.4294273005960714E-2</v>
      </c>
      <c r="N170" s="318">
        <f t="shared" si="16"/>
        <v>1.6087756124616208E-2</v>
      </c>
      <c r="O170" s="318">
        <f t="shared" si="16"/>
        <v>6.4106509211620481E-3</v>
      </c>
      <c r="P170" s="318">
        <f t="shared" si="16"/>
        <v>6.057149533726415E-3</v>
      </c>
      <c r="Q170" s="318">
        <f t="shared" si="16"/>
        <v>6.8860709858911007E-3</v>
      </c>
      <c r="R170" s="318">
        <f t="shared" si="16"/>
        <v>7.2176550677551347E-3</v>
      </c>
      <c r="S170" s="318">
        <f t="shared" si="16"/>
        <v>6.5137817513165547E-3</v>
      </c>
      <c r="T170" s="318">
        <f t="shared" si="16"/>
        <v>5.5791933225427508E-3</v>
      </c>
      <c r="U170" s="318">
        <f t="shared" si="16"/>
        <v>6.401383488913101E-3</v>
      </c>
      <c r="V170" s="318">
        <f t="shared" si="16"/>
        <v>6.8514114354599632E-3</v>
      </c>
      <c r="W170" s="318">
        <f t="shared" si="16"/>
        <v>7.3381820700221066E-3</v>
      </c>
      <c r="X170" s="318">
        <f t="shared" si="16"/>
        <v>6.47591379134577E-3</v>
      </c>
      <c r="Y170" s="318">
        <f t="shared" si="16"/>
        <v>7.8539163165554336E-3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1.3235771660367797E-2</v>
      </c>
      <c r="C171" s="269">
        <f t="shared" si="17"/>
        <v>1.6622887610127073E-2</v>
      </c>
      <c r="D171" s="269">
        <f t="shared" si="17"/>
        <v>1.5279910689851251E-2</v>
      </c>
      <c r="E171" s="269">
        <f t="shared" si="17"/>
        <v>1.5744197621344103E-2</v>
      </c>
      <c r="F171" s="269">
        <f t="shared" si="17"/>
        <v>1.5279218509426149E-2</v>
      </c>
      <c r="G171" s="269">
        <f t="shared" si="17"/>
        <v>1.3695938837373623E-2</v>
      </c>
      <c r="H171" s="269">
        <f t="shared" si="17"/>
        <v>1.2836401181865643E-2</v>
      </c>
      <c r="I171" s="269">
        <f t="shared" si="17"/>
        <v>1.2774795062462556E-2</v>
      </c>
      <c r="J171" s="269">
        <f t="shared" si="17"/>
        <v>1.3405880328622131E-2</v>
      </c>
      <c r="K171" s="269">
        <f t="shared" si="17"/>
        <v>1.2131143057016573E-2</v>
      </c>
      <c r="L171" s="269">
        <f t="shared" si="17"/>
        <v>1.3114638372898167E-2</v>
      </c>
      <c r="M171" s="269">
        <f t="shared" si="17"/>
        <v>1.3201717093504602E-2</v>
      </c>
      <c r="N171" s="269">
        <f t="shared" si="17"/>
        <v>1.294578438140831E-2</v>
      </c>
      <c r="O171" s="269">
        <f t="shared" si="17"/>
        <v>1.0810909454792706E-2</v>
      </c>
      <c r="P171" s="269">
        <f t="shared" si="17"/>
        <v>1.0006318474746931E-2</v>
      </c>
      <c r="Q171" s="269">
        <f t="shared" si="17"/>
        <v>1.1411165387128759E-2</v>
      </c>
      <c r="R171" s="269">
        <f t="shared" si="17"/>
        <v>1.0858233178336703E-2</v>
      </c>
      <c r="S171" s="269">
        <f t="shared" si="17"/>
        <v>1.0409500148358307E-2</v>
      </c>
      <c r="T171" s="269">
        <f t="shared" si="17"/>
        <v>9.86044403656401E-3</v>
      </c>
      <c r="U171" s="269">
        <f t="shared" si="17"/>
        <v>1.1610111737191847E-2</v>
      </c>
      <c r="V171" s="269">
        <f t="shared" si="17"/>
        <v>1.216764892299901E-2</v>
      </c>
      <c r="W171" s="269">
        <f t="shared" si="17"/>
        <v>1.2164003734033648E-2</v>
      </c>
      <c r="X171" s="269">
        <f t="shared" si="17"/>
        <v>1.102697148892505E-2</v>
      </c>
      <c r="Y171" s="269">
        <f t="shared" si="17"/>
        <v>1.3535796432366055E-2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2.8326382161686429E-4</v>
      </c>
      <c r="C172" s="318">
        <f t="shared" si="18"/>
        <v>1.8563518521980848E-4</v>
      </c>
      <c r="D172" s="318">
        <f t="shared" si="18"/>
        <v>1.5977730550048992E-4</v>
      </c>
      <c r="E172" s="318">
        <f t="shared" si="18"/>
        <v>1.9543253599304744E-4</v>
      </c>
      <c r="F172" s="318">
        <f t="shared" si="18"/>
        <v>1.8764721077684104E-4</v>
      </c>
      <c r="G172" s="318">
        <f t="shared" si="18"/>
        <v>1.97669722588001E-4</v>
      </c>
      <c r="H172" s="318">
        <f t="shared" si="18"/>
        <v>1.4619982993587067E-4</v>
      </c>
      <c r="I172" s="318">
        <f t="shared" si="18"/>
        <v>3.3379239460765327E-4</v>
      </c>
      <c r="J172" s="318">
        <f t="shared" si="18"/>
        <v>3.421298575641249E-4</v>
      </c>
      <c r="K172" s="318">
        <f t="shared" si="18"/>
        <v>1.5670268499480341E-4</v>
      </c>
      <c r="L172" s="318">
        <f t="shared" si="18"/>
        <v>1.980041821494409E-4</v>
      </c>
      <c r="M172" s="318">
        <f t="shared" si="18"/>
        <v>2.629375638601447E-4</v>
      </c>
      <c r="N172" s="318">
        <f t="shared" si="18"/>
        <v>2.0140796801163728E-4</v>
      </c>
      <c r="O172" s="318">
        <f t="shared" si="18"/>
        <v>1.7517341625085194E-4</v>
      </c>
      <c r="P172" s="318">
        <f t="shared" si="18"/>
        <v>1.6849320482773656E-4</v>
      </c>
      <c r="Q172" s="318">
        <f t="shared" si="18"/>
        <v>2.1521357060482979E-4</v>
      </c>
      <c r="R172" s="318">
        <f t="shared" si="18"/>
        <v>3.0527412853334089E-4</v>
      </c>
      <c r="S172" s="318">
        <f t="shared" si="18"/>
        <v>6.318224605823485E-4</v>
      </c>
      <c r="T172" s="318">
        <f t="shared" si="18"/>
        <v>6.999446214335591E-4</v>
      </c>
      <c r="U172" s="318">
        <f t="shared" si="18"/>
        <v>7.4844613696546972E-4</v>
      </c>
      <c r="V172" s="318">
        <f t="shared" si="18"/>
        <v>7.7192875977063406E-4</v>
      </c>
      <c r="W172" s="318">
        <f t="shared" si="18"/>
        <v>6.5750184099902834E-4</v>
      </c>
      <c r="X172" s="318">
        <f t="shared" si="18"/>
        <v>6.1644239350878939E-4</v>
      </c>
      <c r="Y172" s="318">
        <f t="shared" si="18"/>
        <v>1.0480222678392621E-3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1.9510209624104958E-3</v>
      </c>
      <c r="C173" s="318">
        <f t="shared" si="19"/>
        <v>2.4083615722246912E-3</v>
      </c>
      <c r="D173" s="318">
        <f t="shared" si="19"/>
        <v>2.0637086946839415E-3</v>
      </c>
      <c r="E173" s="318">
        <f t="shared" si="19"/>
        <v>2.3516488771660204E-3</v>
      </c>
      <c r="F173" s="318">
        <f t="shared" si="19"/>
        <v>2.2489997621422198E-3</v>
      </c>
      <c r="G173" s="318">
        <f t="shared" si="19"/>
        <v>2.1094174436173336E-3</v>
      </c>
      <c r="H173" s="318">
        <f t="shared" si="19"/>
        <v>1.7072205471876738E-3</v>
      </c>
      <c r="I173" s="318">
        <f t="shared" si="19"/>
        <v>3.1075625709576066E-3</v>
      </c>
      <c r="J173" s="318">
        <f t="shared" si="19"/>
        <v>3.588566966898959E-3</v>
      </c>
      <c r="K173" s="318">
        <f t="shared" si="19"/>
        <v>3.5285329371558829E-3</v>
      </c>
      <c r="L173" s="318">
        <f t="shared" si="19"/>
        <v>3.595808716494054E-3</v>
      </c>
      <c r="M173" s="318">
        <f t="shared" si="19"/>
        <v>3.5656051653328302E-3</v>
      </c>
      <c r="N173" s="318">
        <f t="shared" si="19"/>
        <v>3.6271559548986393E-3</v>
      </c>
      <c r="O173" s="318">
        <f t="shared" si="19"/>
        <v>2.634481795080028E-3</v>
      </c>
      <c r="P173" s="318">
        <f t="shared" si="19"/>
        <v>2.2081560934153195E-3</v>
      </c>
      <c r="Q173" s="318">
        <f t="shared" si="19"/>
        <v>2.5217802145137331E-3</v>
      </c>
      <c r="R173" s="318">
        <f t="shared" si="19"/>
        <v>2.3631040246418129E-3</v>
      </c>
      <c r="S173" s="318">
        <f t="shared" si="19"/>
        <v>2.3782477558891473E-3</v>
      </c>
      <c r="T173" s="318">
        <f t="shared" si="19"/>
        <v>2.2703755683865074E-3</v>
      </c>
      <c r="U173" s="318">
        <f t="shared" si="19"/>
        <v>2.6236190267126757E-3</v>
      </c>
      <c r="V173" s="318">
        <f t="shared" si="19"/>
        <v>2.7149920380237485E-3</v>
      </c>
      <c r="W173" s="318">
        <f t="shared" si="19"/>
        <v>2.6044570998672609E-3</v>
      </c>
      <c r="X173" s="318">
        <f t="shared" si="19"/>
        <v>2.3187883510557912E-3</v>
      </c>
      <c r="Y173" s="318">
        <f t="shared" si="19"/>
        <v>2.8920766912302756E-3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1.1001486876340436E-2</v>
      </c>
      <c r="C174" s="318">
        <f t="shared" si="20"/>
        <v>1.4028890852682574E-2</v>
      </c>
      <c r="D174" s="318">
        <f t="shared" si="20"/>
        <v>1.3056424689666819E-2</v>
      </c>
      <c r="E174" s="318">
        <f t="shared" si="20"/>
        <v>1.3197116208185034E-2</v>
      </c>
      <c r="F174" s="318">
        <f t="shared" si="20"/>
        <v>1.2842571536507089E-2</v>
      </c>
      <c r="G174" s="318">
        <f t="shared" si="20"/>
        <v>1.1388851671168288E-2</v>
      </c>
      <c r="H174" s="318">
        <f t="shared" si="20"/>
        <v>1.0982980804742097E-2</v>
      </c>
      <c r="I174" s="318">
        <f t="shared" si="20"/>
        <v>9.3334400968972959E-3</v>
      </c>
      <c r="J174" s="318">
        <f t="shared" si="20"/>
        <v>9.4751835041590494E-3</v>
      </c>
      <c r="K174" s="318">
        <f t="shared" si="20"/>
        <v>8.4459074348658871E-3</v>
      </c>
      <c r="L174" s="318">
        <f t="shared" si="20"/>
        <v>9.3208254742546733E-3</v>
      </c>
      <c r="M174" s="318">
        <f t="shared" si="20"/>
        <v>9.3731743643116257E-3</v>
      </c>
      <c r="N174" s="318">
        <f t="shared" si="20"/>
        <v>9.1172204584980317E-3</v>
      </c>
      <c r="O174" s="318">
        <f t="shared" si="20"/>
        <v>8.0012542434618247E-3</v>
      </c>
      <c r="P174" s="318">
        <f t="shared" si="20"/>
        <v>7.6296691765038744E-3</v>
      </c>
      <c r="Q174" s="318">
        <f t="shared" si="20"/>
        <v>8.6741716020101965E-3</v>
      </c>
      <c r="R174" s="318">
        <f t="shared" si="20"/>
        <v>8.1898550251615493E-3</v>
      </c>
      <c r="S174" s="318">
        <f t="shared" si="20"/>
        <v>7.3994299318868115E-3</v>
      </c>
      <c r="T174" s="318">
        <f t="shared" si="20"/>
        <v>6.8901238467439438E-3</v>
      </c>
      <c r="U174" s="318">
        <f t="shared" si="20"/>
        <v>8.2380465735137007E-3</v>
      </c>
      <c r="V174" s="318">
        <f t="shared" si="20"/>
        <v>8.6807281252046266E-3</v>
      </c>
      <c r="W174" s="318">
        <f t="shared" si="20"/>
        <v>8.902044793167356E-3</v>
      </c>
      <c r="X174" s="318">
        <f t="shared" si="20"/>
        <v>8.0917407443604691E-3</v>
      </c>
      <c r="Y174" s="318">
        <f t="shared" si="20"/>
        <v>9.5956974732965168E-3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2.0432794612007959E-2</v>
      </c>
      <c r="C175" s="319">
        <f t="shared" si="21"/>
        <v>2.4065495444611836E-2</v>
      </c>
      <c r="D175" s="319">
        <f t="shared" si="21"/>
        <v>2.4077087946905908E-2</v>
      </c>
      <c r="E175" s="319">
        <f t="shared" si="21"/>
        <v>2.3320612816895347E-2</v>
      </c>
      <c r="F175" s="319">
        <f t="shared" si="21"/>
        <v>2.1935349609807493E-2</v>
      </c>
      <c r="G175" s="319">
        <f t="shared" si="21"/>
        <v>1.9040553119698513E-2</v>
      </c>
      <c r="H175" s="319">
        <f t="shared" si="21"/>
        <v>1.8129330574521367E-2</v>
      </c>
      <c r="I175" s="319">
        <f t="shared" si="21"/>
        <v>1.7305337378371054E-2</v>
      </c>
      <c r="J175" s="319">
        <f t="shared" si="21"/>
        <v>1.7797174160310902E-2</v>
      </c>
      <c r="K175" s="319">
        <f t="shared" si="21"/>
        <v>1.6452850370566804E-2</v>
      </c>
      <c r="L175" s="319">
        <f t="shared" si="21"/>
        <v>1.7428089864898362E-2</v>
      </c>
      <c r="M175" s="319">
        <f t="shared" si="21"/>
        <v>1.7509106142198718E-2</v>
      </c>
      <c r="N175" s="319">
        <f t="shared" si="21"/>
        <v>1.729215351635888E-2</v>
      </c>
      <c r="O175" s="319">
        <f t="shared" si="21"/>
        <v>1.3991210427345474E-2</v>
      </c>
      <c r="P175" s="319">
        <f t="shared" si="21"/>
        <v>1.2520558375385146E-2</v>
      </c>
      <c r="Q175" s="319">
        <f t="shared" si="21"/>
        <v>1.4301869727808277E-2</v>
      </c>
      <c r="R175" s="319">
        <f t="shared" si="21"/>
        <v>1.3548118293343783E-2</v>
      </c>
      <c r="S175" s="319">
        <f t="shared" si="21"/>
        <v>1.3394255581793114E-2</v>
      </c>
      <c r="T175" s="319">
        <f t="shared" si="21"/>
        <v>1.2829260225100655E-2</v>
      </c>
      <c r="U175" s="319">
        <f t="shared" si="21"/>
        <v>1.4964394069590933E-2</v>
      </c>
      <c r="V175" s="319">
        <f t="shared" si="21"/>
        <v>1.5575492667211182E-2</v>
      </c>
      <c r="W175" s="319">
        <f t="shared" si="21"/>
        <v>1.524224320524609E-2</v>
      </c>
      <c r="X175" s="319">
        <f t="shared" si="21"/>
        <v>1.3546217066186727E-2</v>
      </c>
      <c r="Y175" s="319">
        <f t="shared" si="21"/>
        <v>1.6983170809312137E-2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1.0000000000000009</v>
      </c>
      <c r="C178" s="232">
        <f t="shared" si="22"/>
        <v>1.0000000000000004</v>
      </c>
      <c r="D178" s="232">
        <f t="shared" si="22"/>
        <v>1</v>
      </c>
      <c r="E178" s="232">
        <f t="shared" si="22"/>
        <v>1.0000000000000004</v>
      </c>
      <c r="F178" s="232">
        <f t="shared" si="22"/>
        <v>0.99999999999999989</v>
      </c>
      <c r="G178" s="232">
        <f t="shared" si="22"/>
        <v>1.0000000000000002</v>
      </c>
      <c r="H178" s="232">
        <f t="shared" si="22"/>
        <v>1</v>
      </c>
      <c r="I178" s="232">
        <f t="shared" si="22"/>
        <v>1.0000000000000004</v>
      </c>
      <c r="J178" s="232">
        <f t="shared" si="22"/>
        <v>1.0000000000000002</v>
      </c>
      <c r="K178" s="232">
        <f t="shared" si="22"/>
        <v>1</v>
      </c>
      <c r="L178" s="232">
        <f t="shared" si="22"/>
        <v>1.0000000000000007</v>
      </c>
      <c r="M178" s="232">
        <f t="shared" si="22"/>
        <v>1.0000000000000004</v>
      </c>
      <c r="N178" s="232">
        <f t="shared" si="22"/>
        <v>1.0000000000000004</v>
      </c>
      <c r="O178" s="232">
        <f t="shared" si="22"/>
        <v>1.0000000000000002</v>
      </c>
      <c r="P178" s="232">
        <f t="shared" si="22"/>
        <v>0.99999999999999967</v>
      </c>
      <c r="Q178" s="232">
        <f t="shared" si="22"/>
        <v>1</v>
      </c>
      <c r="R178" s="232">
        <f t="shared" si="22"/>
        <v>1</v>
      </c>
      <c r="S178" s="232">
        <f t="shared" si="22"/>
        <v>0.99999999999999989</v>
      </c>
      <c r="T178" s="232">
        <f t="shared" si="22"/>
        <v>1</v>
      </c>
      <c r="U178" s="232">
        <f t="shared" si="22"/>
        <v>1</v>
      </c>
      <c r="V178" s="232">
        <f t="shared" si="22"/>
        <v>1.0000000000000004</v>
      </c>
      <c r="W178" s="232">
        <f t="shared" si="22"/>
        <v>0.99999999999999956</v>
      </c>
      <c r="X178" s="232">
        <f t="shared" si="22"/>
        <v>1</v>
      </c>
      <c r="Y178" s="232">
        <f t="shared" si="22"/>
        <v>0.99999999999999967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9.9382205627245711E-3</v>
      </c>
      <c r="C179" s="266">
        <f t="shared" si="23"/>
        <v>9.9482114572631945E-3</v>
      </c>
      <c r="D179" s="266">
        <f t="shared" si="23"/>
        <v>1.0320823628877488E-2</v>
      </c>
      <c r="E179" s="266">
        <f t="shared" si="23"/>
        <v>9.7881241336001245E-3</v>
      </c>
      <c r="F179" s="266">
        <f t="shared" si="23"/>
        <v>9.8701389984022312E-3</v>
      </c>
      <c r="G179" s="266">
        <f t="shared" si="23"/>
        <v>9.6328689750516342E-3</v>
      </c>
      <c r="H179" s="266">
        <f t="shared" si="23"/>
        <v>1.0364779298152566E-2</v>
      </c>
      <c r="I179" s="266">
        <f t="shared" si="23"/>
        <v>7.2041805721023066E-3</v>
      </c>
      <c r="J179" s="266">
        <f t="shared" si="23"/>
        <v>6.6696437826463083E-3</v>
      </c>
      <c r="K179" s="266">
        <f t="shared" si="23"/>
        <v>6.1543274448701826E-3</v>
      </c>
      <c r="L179" s="266">
        <f t="shared" si="23"/>
        <v>6.4866134757686914E-3</v>
      </c>
      <c r="M179" s="266">
        <f t="shared" si="23"/>
        <v>6.5805320013863433E-3</v>
      </c>
      <c r="N179" s="266">
        <f t="shared" si="23"/>
        <v>6.3648270633259521E-3</v>
      </c>
      <c r="O179" s="266">
        <f t="shared" si="23"/>
        <v>6.9787424774326937E-3</v>
      </c>
      <c r="P179" s="266">
        <f t="shared" si="23"/>
        <v>7.5326200785639438E-3</v>
      </c>
      <c r="Q179" s="266">
        <f t="shared" si="23"/>
        <v>7.53370902765544E-3</v>
      </c>
      <c r="R179" s="266">
        <f t="shared" si="23"/>
        <v>7.6788059330055083E-3</v>
      </c>
      <c r="S179" s="266">
        <f t="shared" si="23"/>
        <v>7.4532376439961755E-3</v>
      </c>
      <c r="T179" s="266">
        <f t="shared" si="23"/>
        <v>7.4284936757955831E-3</v>
      </c>
      <c r="U179" s="266">
        <f t="shared" si="23"/>
        <v>7.5837854186542077E-3</v>
      </c>
      <c r="V179" s="266">
        <f t="shared" si="23"/>
        <v>7.623396335157271E-3</v>
      </c>
      <c r="W179" s="266">
        <f t="shared" si="23"/>
        <v>7.8612477675662866E-3</v>
      </c>
      <c r="X179" s="266">
        <f t="shared" si="23"/>
        <v>7.8386679566744537E-3</v>
      </c>
      <c r="Y179" s="266">
        <f t="shared" si="23"/>
        <v>7.8876747289204126E-3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2.0979577148988616E-2</v>
      </c>
      <c r="C180" s="267">
        <f t="shared" si="24"/>
        <v>2.1000667920866491E-2</v>
      </c>
      <c r="D180" s="267">
        <f t="shared" si="24"/>
        <v>2.1787251972980867E-2</v>
      </c>
      <c r="E180" s="267">
        <f t="shared" si="24"/>
        <v>2.0662723684655687E-2</v>
      </c>
      <c r="F180" s="267">
        <f t="shared" si="24"/>
        <v>2.0835857010950871E-2</v>
      </c>
      <c r="G180" s="267">
        <f t="shared" si="24"/>
        <v>2.0334980145861294E-2</v>
      </c>
      <c r="H180" s="267">
        <f t="shared" si="24"/>
        <v>2.1880042362253452E-2</v>
      </c>
      <c r="I180" s="267">
        <f t="shared" si="24"/>
        <v>1.5208020505657801E-2</v>
      </c>
      <c r="J180" s="267">
        <f t="shared" si="24"/>
        <v>1.4079613690515594E-2</v>
      </c>
      <c r="K180" s="267">
        <f t="shared" si="24"/>
        <v>1.2991781236378086E-2</v>
      </c>
      <c r="L180" s="267">
        <f t="shared" si="24"/>
        <v>1.3693236831649695E-2</v>
      </c>
      <c r="M180" s="267">
        <f t="shared" si="24"/>
        <v>1.3891498778190221E-2</v>
      </c>
      <c r="N180" s="267">
        <f t="shared" si="24"/>
        <v>1.3436145794132957E-2</v>
      </c>
      <c r="O180" s="267">
        <f t="shared" si="24"/>
        <v>1.4732120834324137E-2</v>
      </c>
      <c r="P180" s="267">
        <f t="shared" si="24"/>
        <v>1.5901356090343061E-2</v>
      </c>
      <c r="Q180" s="267">
        <f t="shared" si="24"/>
        <v>1.5903654861167488E-2</v>
      </c>
      <c r="R180" s="267">
        <f t="shared" si="24"/>
        <v>1.620995433406194E-2</v>
      </c>
      <c r="S180" s="267">
        <f t="shared" si="24"/>
        <v>1.6010600086234617E-2</v>
      </c>
      <c r="T180" s="267">
        <f t="shared" si="24"/>
        <v>1.5966422112907538E-2</v>
      </c>
      <c r="U180" s="267">
        <f t="shared" si="24"/>
        <v>1.6017800249986957E-2</v>
      </c>
      <c r="V180" s="267">
        <f t="shared" si="24"/>
        <v>1.6092984709015417E-2</v>
      </c>
      <c r="W180" s="267">
        <f t="shared" si="24"/>
        <v>1.6595088928249447E-2</v>
      </c>
      <c r="X180" s="267">
        <f t="shared" si="24"/>
        <v>1.6547422962131565E-2</v>
      </c>
      <c r="Y180" s="267">
        <f t="shared" si="24"/>
        <v>1.6650876226492924E-2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0.12489385842206345</v>
      </c>
      <c r="C181" s="267">
        <f t="shared" si="25"/>
        <v>0.12501941423561591</v>
      </c>
      <c r="D181" s="267">
        <f t="shared" si="25"/>
        <v>0.1297020404174577</v>
      </c>
      <c r="E181" s="267">
        <f t="shared" si="25"/>
        <v>0.12300759296333158</v>
      </c>
      <c r="F181" s="267">
        <f t="shared" si="25"/>
        <v>0.12403827575492896</v>
      </c>
      <c r="G181" s="267">
        <f t="shared" si="25"/>
        <v>0.12105649762703186</v>
      </c>
      <c r="H181" s="267">
        <f t="shared" si="25"/>
        <v>0.13025443237743095</v>
      </c>
      <c r="I181" s="267">
        <f t="shared" si="25"/>
        <v>9.0535111667159038E-2</v>
      </c>
      <c r="J181" s="267">
        <f t="shared" si="25"/>
        <v>8.3817574892607979E-2</v>
      </c>
      <c r="K181" s="267">
        <f t="shared" si="25"/>
        <v>7.7341581999656628E-2</v>
      </c>
      <c r="L181" s="267">
        <f t="shared" si="25"/>
        <v>8.1517428594803029E-2</v>
      </c>
      <c r="M181" s="267">
        <f t="shared" si="25"/>
        <v>8.2697704980064179E-2</v>
      </c>
      <c r="N181" s="267">
        <f t="shared" si="25"/>
        <v>7.9986935801112768E-2</v>
      </c>
      <c r="O181" s="267">
        <f t="shared" si="25"/>
        <v>8.7702025673454059E-2</v>
      </c>
      <c r="P181" s="267">
        <f t="shared" si="25"/>
        <v>9.466261889658073E-2</v>
      </c>
      <c r="Q181" s="267">
        <f t="shared" si="25"/>
        <v>9.4676303746177623E-2</v>
      </c>
      <c r="R181" s="267">
        <f t="shared" si="25"/>
        <v>9.6499740068595408E-2</v>
      </c>
      <c r="S181" s="267">
        <f t="shared" si="25"/>
        <v>9.3493185756308661E-2</v>
      </c>
      <c r="T181" s="267">
        <f t="shared" si="25"/>
        <v>9.3035036908378416E-2</v>
      </c>
      <c r="U181" s="267">
        <f t="shared" si="25"/>
        <v>9.4849123247079975E-2</v>
      </c>
      <c r="V181" s="267">
        <f t="shared" si="25"/>
        <v>9.5803406310936909E-2</v>
      </c>
      <c r="W181" s="267">
        <f t="shared" si="25"/>
        <v>9.879249102054731E-2</v>
      </c>
      <c r="X181" s="267">
        <f t="shared" si="25"/>
        <v>9.8508729990398905E-2</v>
      </c>
      <c r="Y181" s="267">
        <f t="shared" si="25"/>
        <v>9.9124599283697309E-2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0.14780797975166007</v>
      </c>
      <c r="C182" s="267">
        <f t="shared" si="26"/>
        <v>0.14795657113462907</v>
      </c>
      <c r="D182" s="267">
        <f t="shared" si="26"/>
        <v>0.15349831293534513</v>
      </c>
      <c r="E182" s="267">
        <f t="shared" si="26"/>
        <v>0.1455756435082852</v>
      </c>
      <c r="F182" s="267">
        <f t="shared" si="26"/>
        <v>0.14679542439355497</v>
      </c>
      <c r="G182" s="267">
        <f t="shared" si="26"/>
        <v>0.14326658313009769</v>
      </c>
      <c r="H182" s="267">
        <f t="shared" si="26"/>
        <v>0.15415205156321893</v>
      </c>
      <c r="I182" s="267">
        <f t="shared" si="26"/>
        <v>0.10714547633632666</v>
      </c>
      <c r="J182" s="267">
        <f t="shared" si="26"/>
        <v>9.9195481419855513E-2</v>
      </c>
      <c r="K182" s="267">
        <f t="shared" si="26"/>
        <v>9.1531346141413644E-2</v>
      </c>
      <c r="L182" s="267">
        <f t="shared" si="26"/>
        <v>9.6473330133097321E-2</v>
      </c>
      <c r="M182" s="267">
        <f t="shared" si="26"/>
        <v>9.7870150363156147E-2</v>
      </c>
      <c r="N182" s="267">
        <f t="shared" si="26"/>
        <v>9.4662039724442079E-2</v>
      </c>
      <c r="O182" s="267">
        <f t="shared" si="26"/>
        <v>0.10379260756853555</v>
      </c>
      <c r="P182" s="267">
        <f t="shared" si="26"/>
        <v>0.1120302521987994</v>
      </c>
      <c r="Q182" s="267">
        <f t="shared" si="26"/>
        <v>0.11204644779078192</v>
      </c>
      <c r="R182" s="267">
        <f t="shared" si="26"/>
        <v>0.11420442771411463</v>
      </c>
      <c r="S182" s="267">
        <f t="shared" si="26"/>
        <v>0.11269970362114605</v>
      </c>
      <c r="T182" s="267">
        <f t="shared" si="26"/>
        <v>0.11248866359944078</v>
      </c>
      <c r="U182" s="267">
        <f t="shared" si="26"/>
        <v>0.11285063937193524</v>
      </c>
      <c r="V182" s="267">
        <f t="shared" si="26"/>
        <v>0.11338033846542979</v>
      </c>
      <c r="W182" s="267">
        <f t="shared" si="26"/>
        <v>0.11691782684008674</v>
      </c>
      <c r="X182" s="267">
        <f t="shared" si="26"/>
        <v>0.11658200452561586</v>
      </c>
      <c r="Y182" s="267">
        <f t="shared" si="26"/>
        <v>0.11731086659444466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4.765899691901624E-2</v>
      </c>
      <c r="C183" s="268">
        <f t="shared" si="27"/>
        <v>4.8257121505457821E-2</v>
      </c>
      <c r="D183" s="268">
        <f t="shared" si="27"/>
        <v>4.9968705031503934E-2</v>
      </c>
      <c r="E183" s="268">
        <f t="shared" si="27"/>
        <v>4.7398325195974068E-2</v>
      </c>
      <c r="F183" s="268">
        <f t="shared" si="27"/>
        <v>4.7809835353325107E-2</v>
      </c>
      <c r="G183" s="268">
        <f t="shared" si="27"/>
        <v>4.6585292078786505E-2</v>
      </c>
      <c r="H183" s="268">
        <f t="shared" si="27"/>
        <v>4.9824900455355599E-2</v>
      </c>
      <c r="I183" s="268">
        <f t="shared" si="27"/>
        <v>3.4437633299815598E-2</v>
      </c>
      <c r="J183" s="268">
        <f t="shared" si="27"/>
        <v>3.1931886475488579E-2</v>
      </c>
      <c r="K183" s="268">
        <f t="shared" si="27"/>
        <v>2.9683566245893488E-2</v>
      </c>
      <c r="L183" s="268">
        <f t="shared" si="27"/>
        <v>3.1273572206167589E-2</v>
      </c>
      <c r="M183" s="268">
        <f t="shared" si="27"/>
        <v>3.1714766579115358E-2</v>
      </c>
      <c r="N183" s="268">
        <f t="shared" si="27"/>
        <v>3.0721897186098041E-2</v>
      </c>
      <c r="O183" s="268">
        <f t="shared" si="27"/>
        <v>3.4064350303452749E-2</v>
      </c>
      <c r="P183" s="268">
        <f t="shared" si="27"/>
        <v>3.6715853662281646E-2</v>
      </c>
      <c r="Q183" s="268">
        <f t="shared" si="27"/>
        <v>3.6681118305693497E-2</v>
      </c>
      <c r="R183" s="268">
        <f t="shared" si="27"/>
        <v>3.709633521387954E-2</v>
      </c>
      <c r="S183" s="268">
        <f t="shared" si="27"/>
        <v>3.6329273414275477E-2</v>
      </c>
      <c r="T183" s="268">
        <f t="shared" si="27"/>
        <v>3.594229587845469E-2</v>
      </c>
      <c r="U183" s="268">
        <f t="shared" si="27"/>
        <v>3.6148077817965842E-2</v>
      </c>
      <c r="V183" s="268">
        <f t="shared" si="27"/>
        <v>3.6345375100211789E-2</v>
      </c>
      <c r="W183" s="268">
        <f t="shared" si="27"/>
        <v>3.7513253851645993E-2</v>
      </c>
      <c r="X183" s="268">
        <f t="shared" si="27"/>
        <v>3.7385578102986983E-2</v>
      </c>
      <c r="Y183" s="268">
        <f t="shared" si="27"/>
        <v>3.7236444370867199E-2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0.41087389294683951</v>
      </c>
      <c r="C184" s="269">
        <f t="shared" si="28"/>
        <v>0.40943497259166051</v>
      </c>
      <c r="D184" s="269">
        <f t="shared" si="28"/>
        <v>0.39123539131449964</v>
      </c>
      <c r="E184" s="269">
        <f t="shared" si="28"/>
        <v>0.41722365628714392</v>
      </c>
      <c r="F184" s="269">
        <f t="shared" si="28"/>
        <v>0.4132829739690782</v>
      </c>
      <c r="G184" s="269">
        <f t="shared" si="28"/>
        <v>0.42481085125499213</v>
      </c>
      <c r="H184" s="269">
        <f t="shared" si="28"/>
        <v>0.38309631871316696</v>
      </c>
      <c r="I184" s="269">
        <f t="shared" si="28"/>
        <v>0.55613764189680825</v>
      </c>
      <c r="J184" s="269">
        <f t="shared" si="28"/>
        <v>0.58624219872594552</v>
      </c>
      <c r="K184" s="269">
        <f t="shared" si="28"/>
        <v>0.61428772474461413</v>
      </c>
      <c r="L184" s="269">
        <f t="shared" si="28"/>
        <v>0.5957652886774939</v>
      </c>
      <c r="M184" s="269">
        <f t="shared" si="28"/>
        <v>0.58977966533260562</v>
      </c>
      <c r="N184" s="269">
        <f t="shared" si="28"/>
        <v>0.60242840317621804</v>
      </c>
      <c r="O184" s="269">
        <f t="shared" si="28"/>
        <v>0.55408463932103602</v>
      </c>
      <c r="P184" s="269">
        <f t="shared" si="28"/>
        <v>0.52381556900902693</v>
      </c>
      <c r="Q184" s="269">
        <f t="shared" si="28"/>
        <v>0.52388690796159765</v>
      </c>
      <c r="R184" s="269">
        <f t="shared" si="28"/>
        <v>0.51811771745390534</v>
      </c>
      <c r="S184" s="269">
        <f t="shared" si="28"/>
        <v>0.52421233970452441</v>
      </c>
      <c r="T184" s="269">
        <f t="shared" si="28"/>
        <v>0.52402445860880409</v>
      </c>
      <c r="U184" s="269">
        <f t="shared" si="28"/>
        <v>0.52068706566576439</v>
      </c>
      <c r="V184" s="269">
        <f t="shared" si="28"/>
        <v>0.51912870693453461</v>
      </c>
      <c r="W184" s="269">
        <f t="shared" si="28"/>
        <v>0.50779743474985217</v>
      </c>
      <c r="X184" s="269">
        <f t="shared" si="28"/>
        <v>0.50775473888158196</v>
      </c>
      <c r="Y184" s="269">
        <f t="shared" si="28"/>
        <v>0.50622218347354908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0.41032223306036014</v>
      </c>
      <c r="C185" s="318">
        <f t="shared" si="29"/>
        <v>0.40888275812141911</v>
      </c>
      <c r="D185" s="318">
        <f t="shared" si="29"/>
        <v>0.39066249354517107</v>
      </c>
      <c r="E185" s="318">
        <f t="shared" si="29"/>
        <v>0.41668032809128558</v>
      </c>
      <c r="F185" s="318">
        <f t="shared" si="29"/>
        <v>0.412735093216681</v>
      </c>
      <c r="G185" s="318">
        <f t="shared" si="29"/>
        <v>0.42427614110525169</v>
      </c>
      <c r="H185" s="318">
        <f t="shared" si="29"/>
        <v>0.38252098101212534</v>
      </c>
      <c r="I185" s="318">
        <f t="shared" si="29"/>
        <v>0.55573774561643297</v>
      </c>
      <c r="J185" s="318">
        <f t="shared" si="29"/>
        <v>0.58587197400525526</v>
      </c>
      <c r="K185" s="318">
        <f t="shared" si="29"/>
        <v>0.61394610467710142</v>
      </c>
      <c r="L185" s="318">
        <f t="shared" si="29"/>
        <v>0.59540522377139804</v>
      </c>
      <c r="M185" s="318">
        <f t="shared" si="29"/>
        <v>0.58941438711061944</v>
      </c>
      <c r="N185" s="318">
        <f t="shared" si="29"/>
        <v>0.60207509850230234</v>
      </c>
      <c r="O185" s="318">
        <f t="shared" si="29"/>
        <v>0.55369725686573923</v>
      </c>
      <c r="P185" s="318">
        <f t="shared" si="29"/>
        <v>0.52339744140648425</v>
      </c>
      <c r="Q185" s="318">
        <f t="shared" si="29"/>
        <v>0.5234687199126673</v>
      </c>
      <c r="R185" s="318">
        <f t="shared" si="29"/>
        <v>0.51769147523251735</v>
      </c>
      <c r="S185" s="318">
        <f t="shared" si="29"/>
        <v>0.52379172471626811</v>
      </c>
      <c r="T185" s="318">
        <f t="shared" si="29"/>
        <v>0.52360462008928876</v>
      </c>
      <c r="U185" s="318">
        <f t="shared" si="29"/>
        <v>0.52026587615346842</v>
      </c>
      <c r="V185" s="318">
        <f t="shared" si="29"/>
        <v>0.51870554044006023</v>
      </c>
      <c r="W185" s="318">
        <f t="shared" si="29"/>
        <v>0.50736106537933245</v>
      </c>
      <c r="X185" s="318">
        <f t="shared" si="29"/>
        <v>0.50731962289197041</v>
      </c>
      <c r="Y185" s="318">
        <f t="shared" si="29"/>
        <v>0.50578434717095555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5.5165988647937843E-4</v>
      </c>
      <c r="C186" s="318">
        <f t="shared" si="30"/>
        <v>5.5221447024135267E-4</v>
      </c>
      <c r="D186" s="318">
        <f t="shared" si="30"/>
        <v>5.7289776932857085E-4</v>
      </c>
      <c r="E186" s="318">
        <f t="shared" si="30"/>
        <v>5.4332819585839129E-4</v>
      </c>
      <c r="F186" s="318">
        <f t="shared" si="30"/>
        <v>5.4788075239713954E-4</v>
      </c>
      <c r="G186" s="318">
        <f t="shared" si="30"/>
        <v>5.3471014974041308E-4</v>
      </c>
      <c r="H186" s="318">
        <f t="shared" si="30"/>
        <v>5.7533770104163499E-4</v>
      </c>
      <c r="I186" s="318">
        <f t="shared" si="30"/>
        <v>3.9989628037530257E-4</v>
      </c>
      <c r="J186" s="318">
        <f t="shared" si="30"/>
        <v>3.7022472069022494E-4</v>
      </c>
      <c r="K186" s="318">
        <f t="shared" si="30"/>
        <v>3.4162006751269351E-4</v>
      </c>
      <c r="L186" s="318">
        <f t="shared" si="30"/>
        <v>3.6006490609593992E-4</v>
      </c>
      <c r="M186" s="318">
        <f t="shared" si="30"/>
        <v>3.6527822198619833E-4</v>
      </c>
      <c r="N186" s="318">
        <f t="shared" si="30"/>
        <v>3.5330467391565579E-4</v>
      </c>
      <c r="O186" s="318">
        <f t="shared" si="30"/>
        <v>3.8738245529679481E-4</v>
      </c>
      <c r="P186" s="318">
        <f t="shared" si="30"/>
        <v>4.1812760254272867E-4</v>
      </c>
      <c r="Q186" s="318">
        <f t="shared" si="30"/>
        <v>4.1818804893032946E-4</v>
      </c>
      <c r="R186" s="318">
        <f t="shared" si="30"/>
        <v>4.262422213879373E-4</v>
      </c>
      <c r="S186" s="318">
        <f t="shared" si="30"/>
        <v>4.2061498825623757E-4</v>
      </c>
      <c r="T186" s="318">
        <f t="shared" si="30"/>
        <v>4.1983851951530075E-4</v>
      </c>
      <c r="U186" s="318">
        <f t="shared" si="30"/>
        <v>4.21189512295921E-4</v>
      </c>
      <c r="V186" s="318">
        <f t="shared" si="30"/>
        <v>4.2316649447426058E-4</v>
      </c>
      <c r="W186" s="318">
        <f t="shared" si="30"/>
        <v>4.3636937051968252E-4</v>
      </c>
      <c r="X186" s="318">
        <f t="shared" si="30"/>
        <v>4.3511598961163187E-4</v>
      </c>
      <c r="Y186" s="318">
        <f t="shared" si="30"/>
        <v>4.3783630259354813E-4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0.13401907682343103</v>
      </c>
      <c r="C187" s="269">
        <f t="shared" si="31"/>
        <v>0.13356302939334164</v>
      </c>
      <c r="D187" s="269">
        <f t="shared" si="31"/>
        <v>0.1353613258426804</v>
      </c>
      <c r="E187" s="269">
        <f t="shared" si="31"/>
        <v>0.13300028223580765</v>
      </c>
      <c r="F187" s="269">
        <f t="shared" si="31"/>
        <v>0.13332365644771038</v>
      </c>
      <c r="G187" s="269">
        <f t="shared" si="31"/>
        <v>0.1324845164961381</v>
      </c>
      <c r="H187" s="269">
        <f t="shared" si="31"/>
        <v>0.14247066296833633</v>
      </c>
      <c r="I187" s="269">
        <f t="shared" si="31"/>
        <v>0.10980845759604195</v>
      </c>
      <c r="J187" s="269">
        <f t="shared" si="31"/>
        <v>0.10315241605206657</v>
      </c>
      <c r="K187" s="269">
        <f t="shared" si="31"/>
        <v>9.7197922759342054E-2</v>
      </c>
      <c r="L187" s="269">
        <f t="shared" si="31"/>
        <v>0.10106787830747124</v>
      </c>
      <c r="M187" s="269">
        <f t="shared" si="31"/>
        <v>0.10308478908280588</v>
      </c>
      <c r="N187" s="269">
        <f t="shared" si="31"/>
        <v>9.9787026933673889E-2</v>
      </c>
      <c r="O187" s="269">
        <f t="shared" si="31"/>
        <v>0.12041983925852741</v>
      </c>
      <c r="P187" s="269">
        <f t="shared" si="31"/>
        <v>0.12623892165839576</v>
      </c>
      <c r="Q187" s="269">
        <f t="shared" si="31"/>
        <v>0.1262380517454211</v>
      </c>
      <c r="R187" s="269">
        <f t="shared" si="31"/>
        <v>0.12630236841961082</v>
      </c>
      <c r="S187" s="269">
        <f t="shared" si="31"/>
        <v>0.12811667860210316</v>
      </c>
      <c r="T187" s="269">
        <f t="shared" si="31"/>
        <v>0.13016223785915002</v>
      </c>
      <c r="U187" s="269">
        <f t="shared" si="31"/>
        <v>0.1300097042706394</v>
      </c>
      <c r="V187" s="269">
        <f t="shared" si="31"/>
        <v>0.12946051423042187</v>
      </c>
      <c r="W187" s="269">
        <f t="shared" si="31"/>
        <v>0.1300744488438326</v>
      </c>
      <c r="X187" s="269">
        <f t="shared" si="31"/>
        <v>0.13113743195286123</v>
      </c>
      <c r="Y187" s="269">
        <f t="shared" si="31"/>
        <v>0.13171785524006352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8.4503526906920881E-2</v>
      </c>
      <c r="C188" s="318">
        <f t="shared" si="32"/>
        <v>8.4899165197092577E-2</v>
      </c>
      <c r="D188" s="318">
        <f t="shared" si="32"/>
        <v>8.0561138509777128E-2</v>
      </c>
      <c r="E188" s="318">
        <f t="shared" si="32"/>
        <v>8.8062357036302608E-2</v>
      </c>
      <c r="F188" s="318">
        <f t="shared" si="32"/>
        <v>8.552553444478514E-2</v>
      </c>
      <c r="G188" s="318">
        <f t="shared" si="32"/>
        <v>8.9130898987068483E-2</v>
      </c>
      <c r="H188" s="318">
        <f t="shared" si="32"/>
        <v>6.0029875103936814E-2</v>
      </c>
      <c r="I188" s="318">
        <f t="shared" si="32"/>
        <v>6.3978401201287172E-2</v>
      </c>
      <c r="J188" s="318">
        <f t="shared" si="32"/>
        <v>6.0934142917246498E-2</v>
      </c>
      <c r="K188" s="318">
        <f t="shared" si="32"/>
        <v>4.2365511011137585E-2</v>
      </c>
      <c r="L188" s="318">
        <f t="shared" si="32"/>
        <v>5.222054818798072E-2</v>
      </c>
      <c r="M188" s="318">
        <f t="shared" si="32"/>
        <v>6.0367999357951709E-2</v>
      </c>
      <c r="N188" s="318">
        <f t="shared" si="32"/>
        <v>5.1545627469617508E-2</v>
      </c>
      <c r="O188" s="318">
        <f t="shared" si="32"/>
        <v>9.6144000215316397E-2</v>
      </c>
      <c r="P188" s="318">
        <f t="shared" si="32"/>
        <v>0.10031416776508727</v>
      </c>
      <c r="Q188" s="318">
        <f t="shared" si="32"/>
        <v>0.10042645278046007</v>
      </c>
      <c r="R188" s="318">
        <f t="shared" si="32"/>
        <v>9.7745197970570227E-2</v>
      </c>
      <c r="S188" s="318">
        <f t="shared" si="32"/>
        <v>0.10172080772799867</v>
      </c>
      <c r="T188" s="318">
        <f t="shared" si="32"/>
        <v>0.10658616074932914</v>
      </c>
      <c r="U188" s="318">
        <f t="shared" si="32"/>
        <v>0.10697492779285411</v>
      </c>
      <c r="V188" s="318">
        <f t="shared" si="32"/>
        <v>0.10592380876862548</v>
      </c>
      <c r="W188" s="318">
        <f t="shared" si="32"/>
        <v>0.10426010203312902</v>
      </c>
      <c r="X188" s="318">
        <f t="shared" si="32"/>
        <v>0.10619240456519409</v>
      </c>
      <c r="Y188" s="318">
        <f t="shared" si="32"/>
        <v>0.10727494131564512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4.9515549916510172E-2</v>
      </c>
      <c r="C189" s="318">
        <f t="shared" si="33"/>
        <v>4.8663864196249081E-2</v>
      </c>
      <c r="D189" s="318">
        <f t="shared" si="33"/>
        <v>5.4800187332903261E-2</v>
      </c>
      <c r="E189" s="318">
        <f t="shared" si="33"/>
        <v>4.4937925199505041E-2</v>
      </c>
      <c r="F189" s="318">
        <f t="shared" si="33"/>
        <v>4.7798122002925242E-2</v>
      </c>
      <c r="G189" s="318">
        <f t="shared" si="33"/>
        <v>4.3353617509069596E-2</v>
      </c>
      <c r="H189" s="318">
        <f t="shared" si="33"/>
        <v>8.2440787864399526E-2</v>
      </c>
      <c r="I189" s="318">
        <f t="shared" si="33"/>
        <v>4.5830056394754813E-2</v>
      </c>
      <c r="J189" s="318">
        <f t="shared" si="33"/>
        <v>4.2218273134820107E-2</v>
      </c>
      <c r="K189" s="318">
        <f t="shared" si="33"/>
        <v>5.4832411748204489E-2</v>
      </c>
      <c r="L189" s="318">
        <f t="shared" si="33"/>
        <v>4.8847330119490502E-2</v>
      </c>
      <c r="M189" s="318">
        <f t="shared" si="33"/>
        <v>4.2716789724854161E-2</v>
      </c>
      <c r="N189" s="318">
        <f t="shared" si="33"/>
        <v>4.8241399464056436E-2</v>
      </c>
      <c r="O189" s="318">
        <f t="shared" si="33"/>
        <v>2.427583904321097E-2</v>
      </c>
      <c r="P189" s="318">
        <f t="shared" si="33"/>
        <v>2.5924753893308474E-2</v>
      </c>
      <c r="Q189" s="318">
        <f t="shared" si="33"/>
        <v>2.5811598964961019E-2</v>
      </c>
      <c r="R189" s="318">
        <f t="shared" si="33"/>
        <v>2.8557170449040565E-2</v>
      </c>
      <c r="S189" s="318">
        <f t="shared" si="33"/>
        <v>2.6395870874104492E-2</v>
      </c>
      <c r="T189" s="318">
        <f t="shared" si="33"/>
        <v>2.3576077109820855E-2</v>
      </c>
      <c r="U189" s="318">
        <f t="shared" si="33"/>
        <v>2.3034776477785335E-2</v>
      </c>
      <c r="V189" s="318">
        <f t="shared" si="33"/>
        <v>2.3536705461796453E-2</v>
      </c>
      <c r="W189" s="318">
        <f t="shared" si="33"/>
        <v>2.5814346810703569E-2</v>
      </c>
      <c r="X189" s="318">
        <f t="shared" si="33"/>
        <v>2.494502738766715E-2</v>
      </c>
      <c r="Y189" s="318">
        <f t="shared" si="33"/>
        <v>2.4442913924418417E-2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6.505654677739045E-2</v>
      </c>
      <c r="C190" s="269">
        <f t="shared" si="34"/>
        <v>6.6009183766333857E-2</v>
      </c>
      <c r="D190" s="269">
        <f t="shared" si="34"/>
        <v>6.7861653842034991E-2</v>
      </c>
      <c r="E190" s="269">
        <f t="shared" si="34"/>
        <v>6.5157370590452207E-2</v>
      </c>
      <c r="F190" s="269">
        <f t="shared" si="34"/>
        <v>6.5537593145742215E-2</v>
      </c>
      <c r="G190" s="269">
        <f t="shared" si="34"/>
        <v>6.42478238224473E-2</v>
      </c>
      <c r="H190" s="269">
        <f t="shared" si="34"/>
        <v>6.752083356650776E-2</v>
      </c>
      <c r="I190" s="269">
        <f t="shared" si="34"/>
        <v>5.1417902141027219E-2</v>
      </c>
      <c r="J190" s="269">
        <f t="shared" si="34"/>
        <v>4.8890990401570217E-2</v>
      </c>
      <c r="K190" s="269">
        <f t="shared" si="34"/>
        <v>4.6801951796083589E-2</v>
      </c>
      <c r="L190" s="269">
        <f t="shared" si="34"/>
        <v>4.8416510970398528E-2</v>
      </c>
      <c r="M190" s="269">
        <f t="shared" si="34"/>
        <v>4.8708348956820809E-2</v>
      </c>
      <c r="N190" s="269">
        <f t="shared" si="34"/>
        <v>4.7781707265037034E-2</v>
      </c>
      <c r="O190" s="269">
        <f t="shared" si="34"/>
        <v>5.0999597285385043E-2</v>
      </c>
      <c r="P190" s="269">
        <f t="shared" si="34"/>
        <v>5.3715895645310825E-2</v>
      </c>
      <c r="Q190" s="269">
        <f t="shared" si="34"/>
        <v>5.3642645497877929E-2</v>
      </c>
      <c r="R190" s="269">
        <f t="shared" si="34"/>
        <v>5.3933425129151315E-2</v>
      </c>
      <c r="S190" s="269">
        <f t="shared" si="34"/>
        <v>5.2608416621204149E-2</v>
      </c>
      <c r="T190" s="269">
        <f t="shared" si="34"/>
        <v>5.1972920814031813E-2</v>
      </c>
      <c r="U190" s="269">
        <f t="shared" si="34"/>
        <v>5.2269019410021905E-2</v>
      </c>
      <c r="V190" s="269">
        <f t="shared" si="34"/>
        <v>5.242422092417371E-2</v>
      </c>
      <c r="W190" s="269">
        <f t="shared" si="34"/>
        <v>5.3779224307787386E-2</v>
      </c>
      <c r="X190" s="269">
        <f t="shared" si="34"/>
        <v>5.3664532259928899E-2</v>
      </c>
      <c r="Y190" s="269">
        <f t="shared" si="34"/>
        <v>5.3077417230849883E-2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1.4564153224628376E-3</v>
      </c>
      <c r="C191" s="318">
        <f t="shared" si="35"/>
        <v>7.7049250684516285E-4</v>
      </c>
      <c r="D191" s="318">
        <f t="shared" si="35"/>
        <v>7.3943402730261348E-4</v>
      </c>
      <c r="E191" s="318">
        <f t="shared" si="35"/>
        <v>8.465612828063169E-4</v>
      </c>
      <c r="F191" s="318">
        <f t="shared" si="35"/>
        <v>8.4188954436071543E-4</v>
      </c>
      <c r="G191" s="318">
        <f t="shared" si="35"/>
        <v>9.7197981309312201E-4</v>
      </c>
      <c r="H191" s="318">
        <f t="shared" si="35"/>
        <v>8.0083586508369626E-4</v>
      </c>
      <c r="I191" s="318">
        <f t="shared" si="35"/>
        <v>1.4463585651327579E-3</v>
      </c>
      <c r="J191" s="318">
        <f t="shared" si="35"/>
        <v>1.3537541470418552E-3</v>
      </c>
      <c r="K191" s="318">
        <f t="shared" si="35"/>
        <v>6.6077807378654458E-4</v>
      </c>
      <c r="L191" s="318">
        <f t="shared" si="35"/>
        <v>7.9476899081805798E-4</v>
      </c>
      <c r="M191" s="318">
        <f t="shared" si="35"/>
        <v>1.0533257980388517E-3</v>
      </c>
      <c r="N191" s="318">
        <f t="shared" si="35"/>
        <v>8.0960768794581105E-4</v>
      </c>
      <c r="O191" s="318">
        <f t="shared" si="35"/>
        <v>8.8922952034659031E-4</v>
      </c>
      <c r="P191" s="318">
        <f t="shared" si="35"/>
        <v>9.6672353033899598E-4</v>
      </c>
      <c r="Q191" s="318">
        <f t="shared" si="35"/>
        <v>1.0814006296989E-3</v>
      </c>
      <c r="R191" s="318">
        <f t="shared" si="35"/>
        <v>1.6191332906694798E-3</v>
      </c>
      <c r="S191" s="318">
        <f t="shared" si="35"/>
        <v>3.432190653221479E-3</v>
      </c>
      <c r="T191" s="318">
        <f t="shared" si="35"/>
        <v>3.9649468081351339E-3</v>
      </c>
      <c r="U191" s="318">
        <f t="shared" si="35"/>
        <v>3.6103080514298036E-3</v>
      </c>
      <c r="V191" s="318">
        <f t="shared" si="35"/>
        <v>3.554810038256724E-3</v>
      </c>
      <c r="W191" s="318">
        <f t="shared" si="35"/>
        <v>3.1005817207046369E-3</v>
      </c>
      <c r="X191" s="318">
        <f t="shared" si="35"/>
        <v>3.1830904246515804E-3</v>
      </c>
      <c r="Y191" s="318">
        <f t="shared" si="35"/>
        <v>4.3723082363147057E-3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7.0354280448041984E-3</v>
      </c>
      <c r="C192" s="318">
        <f t="shared" si="36"/>
        <v>7.0107466565214266E-3</v>
      </c>
      <c r="D192" s="318">
        <f t="shared" si="36"/>
        <v>6.6983400890600108E-3</v>
      </c>
      <c r="E192" s="318">
        <f t="shared" si="36"/>
        <v>7.1444446090748537E-3</v>
      </c>
      <c r="F192" s="318">
        <f t="shared" si="36"/>
        <v>7.0767991981179317E-3</v>
      </c>
      <c r="G192" s="318">
        <f t="shared" si="36"/>
        <v>7.274683215701086E-3</v>
      </c>
      <c r="H192" s="318">
        <f t="shared" si="36"/>
        <v>6.5587448612438089E-3</v>
      </c>
      <c r="I192" s="318">
        <f t="shared" si="36"/>
        <v>9.5287376750334603E-3</v>
      </c>
      <c r="J192" s="318">
        <f t="shared" si="36"/>
        <v>1.0045422315624383E-2</v>
      </c>
      <c r="K192" s="318">
        <f t="shared" si="36"/>
        <v>1.0526784304686159E-2</v>
      </c>
      <c r="L192" s="318">
        <f t="shared" si="36"/>
        <v>1.0208880416011978E-2</v>
      </c>
      <c r="M192" s="318">
        <f t="shared" si="36"/>
        <v>1.0106160902275854E-2</v>
      </c>
      <c r="N192" s="318">
        <f t="shared" si="36"/>
        <v>1.032324278771957E-2</v>
      </c>
      <c r="O192" s="318">
        <f t="shared" si="36"/>
        <v>9.4937512408968857E-3</v>
      </c>
      <c r="P192" s="318">
        <f t="shared" si="36"/>
        <v>8.9742274270286915E-3</v>
      </c>
      <c r="Q192" s="318">
        <f t="shared" si="36"/>
        <v>8.9754495757717705E-3</v>
      </c>
      <c r="R192" s="318">
        <f t="shared" si="36"/>
        <v>8.8763923325381449E-3</v>
      </c>
      <c r="S192" s="318">
        <f t="shared" si="36"/>
        <v>8.9809878500127487E-3</v>
      </c>
      <c r="T192" s="318">
        <f t="shared" si="36"/>
        <v>8.977779734454041E-3</v>
      </c>
      <c r="U192" s="318">
        <f t="shared" si="36"/>
        <v>8.9205332807454664E-3</v>
      </c>
      <c r="V192" s="318">
        <f t="shared" si="36"/>
        <v>8.893779600947168E-3</v>
      </c>
      <c r="W192" s="318">
        <f t="shared" si="36"/>
        <v>8.6992660416877945E-3</v>
      </c>
      <c r="X192" s="318">
        <f t="shared" si="36"/>
        <v>8.6985554644527681E-3</v>
      </c>
      <c r="Y192" s="318">
        <f t="shared" si="36"/>
        <v>8.6722314659124656E-3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5.6564703410123422E-2</v>
      </c>
      <c r="C193" s="318">
        <f t="shared" si="37"/>
        <v>5.8227944602967263E-2</v>
      </c>
      <c r="D193" s="318">
        <f t="shared" si="37"/>
        <v>6.0423879725672369E-2</v>
      </c>
      <c r="E193" s="318">
        <f t="shared" si="37"/>
        <v>5.7166364698571025E-2</v>
      </c>
      <c r="F193" s="318">
        <f t="shared" si="37"/>
        <v>5.7618904403263567E-2</v>
      </c>
      <c r="G193" s="318">
        <f t="shared" si="37"/>
        <v>5.6001160793653096E-2</v>
      </c>
      <c r="H193" s="318">
        <f t="shared" si="37"/>
        <v>6.0161252840180257E-2</v>
      </c>
      <c r="I193" s="318">
        <f t="shared" si="37"/>
        <v>4.0442805900861002E-2</v>
      </c>
      <c r="J193" s="318">
        <f t="shared" si="37"/>
        <v>3.7491813938903981E-2</v>
      </c>
      <c r="K193" s="318">
        <f t="shared" si="37"/>
        <v>3.5614389417610887E-2</v>
      </c>
      <c r="L193" s="318">
        <f t="shared" si="37"/>
        <v>3.7412861563568489E-2</v>
      </c>
      <c r="M193" s="318">
        <f t="shared" si="37"/>
        <v>3.7548862256506103E-2</v>
      </c>
      <c r="N193" s="318">
        <f t="shared" si="37"/>
        <v>3.6648856789371652E-2</v>
      </c>
      <c r="O193" s="318">
        <f t="shared" si="37"/>
        <v>4.0616616524141572E-2</v>
      </c>
      <c r="P193" s="318">
        <f t="shared" si="37"/>
        <v>4.3774944687943136E-2</v>
      </c>
      <c r="Q193" s="318">
        <f t="shared" si="37"/>
        <v>4.3585795292407255E-2</v>
      </c>
      <c r="R193" s="318">
        <f t="shared" si="37"/>
        <v>4.3437899505943692E-2</v>
      </c>
      <c r="S193" s="318">
        <f t="shared" si="37"/>
        <v>4.019523811796992E-2</v>
      </c>
      <c r="T193" s="318">
        <f t="shared" si="37"/>
        <v>3.9030194271442643E-2</v>
      </c>
      <c r="U193" s="318">
        <f t="shared" si="37"/>
        <v>3.9738178077846631E-2</v>
      </c>
      <c r="V193" s="318">
        <f t="shared" si="37"/>
        <v>3.9975631284969816E-2</v>
      </c>
      <c r="W193" s="318">
        <f t="shared" si="37"/>
        <v>4.197937654539495E-2</v>
      </c>
      <c r="X193" s="318">
        <f t="shared" si="37"/>
        <v>4.1782886370824557E-2</v>
      </c>
      <c r="Y193" s="318">
        <f t="shared" si="37"/>
        <v>4.0032877528622703E-2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3.8771850647886685E-2</v>
      </c>
      <c r="C194" s="319">
        <f t="shared" si="38"/>
        <v>3.8810827994831806E-2</v>
      </c>
      <c r="D194" s="319">
        <f t="shared" si="38"/>
        <v>4.0264495014620025E-2</v>
      </c>
      <c r="E194" s="319">
        <f t="shared" si="38"/>
        <v>3.8186281400749866E-2</v>
      </c>
      <c r="F194" s="319">
        <f t="shared" si="38"/>
        <v>3.8506244926307033E-2</v>
      </c>
      <c r="G194" s="319">
        <f t="shared" si="38"/>
        <v>3.7580586469593516E-2</v>
      </c>
      <c r="H194" s="319">
        <f t="shared" si="38"/>
        <v>4.0435978695577322E-2</v>
      </c>
      <c r="I194" s="319">
        <f t="shared" si="38"/>
        <v>2.8105575985061637E-2</v>
      </c>
      <c r="J194" s="319">
        <f t="shared" si="38"/>
        <v>2.6020194559303964E-2</v>
      </c>
      <c r="K194" s="319">
        <f t="shared" si="38"/>
        <v>2.4009797631748313E-2</v>
      </c>
      <c r="L194" s="319">
        <f t="shared" si="38"/>
        <v>2.5306140803150419E-2</v>
      </c>
      <c r="M194" s="319">
        <f t="shared" si="38"/>
        <v>2.5672543925855836E-2</v>
      </c>
      <c r="N194" s="319">
        <f t="shared" si="38"/>
        <v>2.483101705595947E-2</v>
      </c>
      <c r="O194" s="319">
        <f t="shared" si="38"/>
        <v>2.7226077277852635E-2</v>
      </c>
      <c r="P194" s="319">
        <f t="shared" si="38"/>
        <v>2.9386912760697187E-2</v>
      </c>
      <c r="Q194" s="319">
        <f t="shared" si="38"/>
        <v>2.939116106362747E-2</v>
      </c>
      <c r="R194" s="319">
        <f t="shared" si="38"/>
        <v>2.9957225733675534E-2</v>
      </c>
      <c r="S194" s="319">
        <f t="shared" si="38"/>
        <v>2.9076564550207379E-2</v>
      </c>
      <c r="T194" s="319">
        <f t="shared" si="38"/>
        <v>2.8979470543037268E-2</v>
      </c>
      <c r="U194" s="319">
        <f t="shared" si="38"/>
        <v>2.9584784547952075E-2</v>
      </c>
      <c r="V194" s="319">
        <f t="shared" si="38"/>
        <v>2.9741056990119041E-2</v>
      </c>
      <c r="W194" s="319">
        <f t="shared" si="38"/>
        <v>3.0668983690431684E-2</v>
      </c>
      <c r="X194" s="319">
        <f t="shared" si="38"/>
        <v>3.0580893367820092E-2</v>
      </c>
      <c r="Y194" s="319">
        <f t="shared" si="38"/>
        <v>3.0772082851114709E-2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1.0000000000000004</v>
      </c>
      <c r="C197" s="232">
        <f t="shared" si="39"/>
        <v>1</v>
      </c>
      <c r="D197" s="232">
        <f t="shared" si="39"/>
        <v>0.99999999999999978</v>
      </c>
      <c r="E197" s="232">
        <f t="shared" si="39"/>
        <v>0.99999999999999989</v>
      </c>
      <c r="F197" s="232">
        <f t="shared" si="39"/>
        <v>0.99999999999999978</v>
      </c>
      <c r="G197" s="232">
        <f t="shared" si="39"/>
        <v>1.0000000000000002</v>
      </c>
      <c r="H197" s="232">
        <f t="shared" si="39"/>
        <v>1.0000000000000007</v>
      </c>
      <c r="I197" s="232">
        <f t="shared" si="39"/>
        <v>1</v>
      </c>
      <c r="J197" s="232">
        <f t="shared" si="39"/>
        <v>0.99999999999999989</v>
      </c>
      <c r="K197" s="232">
        <f t="shared" si="39"/>
        <v>0.99999999999999956</v>
      </c>
      <c r="L197" s="232">
        <f t="shared" si="39"/>
        <v>1.0000000000000002</v>
      </c>
      <c r="M197" s="232">
        <f t="shared" si="39"/>
        <v>1.0000000000000004</v>
      </c>
      <c r="N197" s="232">
        <f t="shared" si="39"/>
        <v>0.99999999999999944</v>
      </c>
      <c r="O197" s="232">
        <f t="shared" si="39"/>
        <v>1.0000000000000002</v>
      </c>
      <c r="P197" s="232">
        <f t="shared" si="39"/>
        <v>0.99999999999999978</v>
      </c>
      <c r="Q197" s="232">
        <f t="shared" si="39"/>
        <v>0.99999999999999956</v>
      </c>
      <c r="R197" s="232">
        <f t="shared" si="39"/>
        <v>1.0000000000000004</v>
      </c>
      <c r="S197" s="232">
        <f t="shared" si="39"/>
        <v>1</v>
      </c>
      <c r="T197" s="232">
        <f t="shared" si="39"/>
        <v>1.0000000000000004</v>
      </c>
      <c r="U197" s="232">
        <f t="shared" si="39"/>
        <v>1.0000000000000002</v>
      </c>
      <c r="V197" s="232">
        <f t="shared" si="39"/>
        <v>1</v>
      </c>
      <c r="W197" s="232">
        <f t="shared" si="39"/>
        <v>0.99999999999999967</v>
      </c>
      <c r="X197" s="232">
        <f t="shared" si="39"/>
        <v>1.0000000000000004</v>
      </c>
      <c r="Y197" s="232">
        <f t="shared" si="39"/>
        <v>1.0000000000000004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6.1352940079621885E-3</v>
      </c>
      <c r="C198" s="266">
        <f t="shared" si="40"/>
        <v>6.1262517528009163E-3</v>
      </c>
      <c r="D198" s="266">
        <f t="shared" si="40"/>
        <v>6.291651037016806E-3</v>
      </c>
      <c r="E198" s="266">
        <f t="shared" si="40"/>
        <v>6.0553218484032494E-3</v>
      </c>
      <c r="F198" s="266">
        <f t="shared" si="40"/>
        <v>6.0925531027251501E-3</v>
      </c>
      <c r="G198" s="266">
        <f t="shared" si="40"/>
        <v>5.9868486806293978E-3</v>
      </c>
      <c r="H198" s="266">
        <f t="shared" si="40"/>
        <v>6.3183135569501525E-3</v>
      </c>
      <c r="I198" s="266">
        <f t="shared" si="40"/>
        <v>4.8123562686018051E-3</v>
      </c>
      <c r="J198" s="266">
        <f t="shared" si="40"/>
        <v>4.5264469359944355E-3</v>
      </c>
      <c r="K198" s="266">
        <f t="shared" si="40"/>
        <v>4.2380874825933531E-3</v>
      </c>
      <c r="L198" s="266">
        <f t="shared" si="40"/>
        <v>4.4218352398368212E-3</v>
      </c>
      <c r="M198" s="266">
        <f t="shared" si="40"/>
        <v>4.4746678939409056E-3</v>
      </c>
      <c r="N198" s="266">
        <f t="shared" si="40"/>
        <v>3.7338271584324927E-3</v>
      </c>
      <c r="O198" s="266">
        <f t="shared" si="40"/>
        <v>4.9569689602644842E-3</v>
      </c>
      <c r="P198" s="266">
        <f t="shared" si="40"/>
        <v>5.8817518687991352E-3</v>
      </c>
      <c r="Q198" s="266">
        <f t="shared" si="40"/>
        <v>6.6417147348838577E-3</v>
      </c>
      <c r="R198" s="266">
        <f t="shared" si="40"/>
        <v>7.0889907960818453E-3</v>
      </c>
      <c r="S198" s="266">
        <f t="shared" si="40"/>
        <v>6.4785569146268126E-3</v>
      </c>
      <c r="T198" s="266">
        <f t="shared" si="40"/>
        <v>7.3055829944559374E-3</v>
      </c>
      <c r="U198" s="266">
        <f t="shared" si="40"/>
        <v>6.4548717525692327E-3</v>
      </c>
      <c r="V198" s="266">
        <f t="shared" si="40"/>
        <v>6.813069625045365E-3</v>
      </c>
      <c r="W198" s="266">
        <f t="shared" si="40"/>
        <v>5.9516599137189622E-3</v>
      </c>
      <c r="X198" s="266">
        <f t="shared" si="40"/>
        <v>7.057071821609708E-3</v>
      </c>
      <c r="Y198" s="266">
        <f t="shared" si="40"/>
        <v>7.097401889417685E-3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1.3194502463171403E-2</v>
      </c>
      <c r="C199" s="267">
        <f t="shared" si="41"/>
        <v>1.3175056278873925E-2</v>
      </c>
      <c r="D199" s="267">
        <f t="shared" si="41"/>
        <v>1.3530762339604032E-2</v>
      </c>
      <c r="E199" s="267">
        <f t="shared" si="41"/>
        <v>1.3022515129733724E-2</v>
      </c>
      <c r="F199" s="267">
        <f t="shared" si="41"/>
        <v>1.3102584296137122E-2</v>
      </c>
      <c r="G199" s="267">
        <f t="shared" si="41"/>
        <v>1.2875257414018593E-2</v>
      </c>
      <c r="H199" s="267">
        <f t="shared" si="41"/>
        <v>1.3588102490618538E-2</v>
      </c>
      <c r="I199" s="267">
        <f t="shared" si="41"/>
        <v>1.0349405677596039E-2</v>
      </c>
      <c r="J199" s="267">
        <f t="shared" si="41"/>
        <v>9.734531901630962E-3</v>
      </c>
      <c r="K199" s="267">
        <f t="shared" si="41"/>
        <v>9.1143889201794424E-3</v>
      </c>
      <c r="L199" s="267">
        <f t="shared" si="41"/>
        <v>9.5095550250808101E-3</v>
      </c>
      <c r="M199" s="267">
        <f t="shared" si="41"/>
        <v>9.6231764071706659E-3</v>
      </c>
      <c r="N199" s="267">
        <f t="shared" si="41"/>
        <v>8.0299316666907813E-3</v>
      </c>
      <c r="O199" s="267">
        <f t="shared" si="41"/>
        <v>1.0660408298476594E-2</v>
      </c>
      <c r="P199" s="267">
        <f t="shared" si="41"/>
        <v>1.2649237252512678E-2</v>
      </c>
      <c r="Q199" s="267">
        <f t="shared" si="41"/>
        <v>1.428360585741744E-2</v>
      </c>
      <c r="R199" s="267">
        <f t="shared" si="41"/>
        <v>1.5245513319967005E-2</v>
      </c>
      <c r="S199" s="267">
        <f t="shared" si="41"/>
        <v>1.393272026685349E-2</v>
      </c>
      <c r="T199" s="267">
        <f t="shared" si="41"/>
        <v>1.571131435431709E-2</v>
      </c>
      <c r="U199" s="267">
        <f t="shared" si="41"/>
        <v>1.3881783192166651E-2</v>
      </c>
      <c r="V199" s="267">
        <f t="shared" si="41"/>
        <v>1.4652119985245429E-2</v>
      </c>
      <c r="W199" s="267">
        <f t="shared" si="41"/>
        <v>1.27995808007914E-2</v>
      </c>
      <c r="X199" s="267">
        <f t="shared" si="41"/>
        <v>1.5176868689938184E-2</v>
      </c>
      <c r="Y199" s="267">
        <f t="shared" si="41"/>
        <v>1.5263602133900551E-2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8.4871808463238968E-2</v>
      </c>
      <c r="C200" s="267">
        <f t="shared" si="42"/>
        <v>8.4746723577799499E-2</v>
      </c>
      <c r="D200" s="267">
        <f t="shared" si="42"/>
        <v>8.7034753516007798E-2</v>
      </c>
      <c r="E200" s="267">
        <f t="shared" si="42"/>
        <v>8.3765523776690942E-2</v>
      </c>
      <c r="F200" s="267">
        <f t="shared" si="42"/>
        <v>8.4280557592764607E-2</v>
      </c>
      <c r="G200" s="267">
        <f t="shared" si="42"/>
        <v>8.281830892885618E-2</v>
      </c>
      <c r="H200" s="267">
        <f t="shared" si="42"/>
        <v>8.7403586090615229E-2</v>
      </c>
      <c r="I200" s="267">
        <f t="shared" si="42"/>
        <v>6.6571117693070211E-2</v>
      </c>
      <c r="J200" s="267">
        <f t="shared" si="42"/>
        <v>6.2616027344765193E-2</v>
      </c>
      <c r="K200" s="267">
        <f t="shared" si="42"/>
        <v>5.8627043562429745E-2</v>
      </c>
      <c r="L200" s="267">
        <f t="shared" si="42"/>
        <v>6.1168894765987164E-2</v>
      </c>
      <c r="M200" s="267">
        <f t="shared" si="42"/>
        <v>6.1899748559449609E-2</v>
      </c>
      <c r="N200" s="267">
        <f t="shared" si="42"/>
        <v>5.1651422574706861E-2</v>
      </c>
      <c r="O200" s="267">
        <f t="shared" si="42"/>
        <v>6.8571598949912979E-2</v>
      </c>
      <c r="P200" s="267">
        <f t="shared" si="42"/>
        <v>8.136446556418947E-2</v>
      </c>
      <c r="Q200" s="267">
        <f t="shared" si="42"/>
        <v>9.1877315107473156E-2</v>
      </c>
      <c r="R200" s="267">
        <f t="shared" si="42"/>
        <v>9.806465154920245E-2</v>
      </c>
      <c r="S200" s="267">
        <f t="shared" si="42"/>
        <v>8.9620292175537949E-2</v>
      </c>
      <c r="T200" s="267">
        <f t="shared" si="42"/>
        <v>0.10106085214711698</v>
      </c>
      <c r="U200" s="267">
        <f t="shared" si="42"/>
        <v>8.9292646502003414E-2</v>
      </c>
      <c r="V200" s="267">
        <f t="shared" si="42"/>
        <v>9.424773116221366E-2</v>
      </c>
      <c r="W200" s="267">
        <f t="shared" si="42"/>
        <v>8.2331529602322831E-2</v>
      </c>
      <c r="X200" s="267">
        <f t="shared" si="42"/>
        <v>9.7623104480027451E-2</v>
      </c>
      <c r="Y200" s="267">
        <f t="shared" si="42"/>
        <v>9.818100533789452E-2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0.11836472555239858</v>
      </c>
      <c r="C201" s="267">
        <f t="shared" si="43"/>
        <v>0.11819027848447482</v>
      </c>
      <c r="D201" s="267">
        <f t="shared" si="43"/>
        <v>0.12138123247255909</v>
      </c>
      <c r="E201" s="267">
        <f t="shared" si="43"/>
        <v>0.11682186832245282</v>
      </c>
      <c r="F201" s="267">
        <f t="shared" si="43"/>
        <v>0.11754014966220035</v>
      </c>
      <c r="G201" s="267">
        <f t="shared" si="43"/>
        <v>0.11550085457792218</v>
      </c>
      <c r="H201" s="267">
        <f t="shared" si="43"/>
        <v>0.12189561725189502</v>
      </c>
      <c r="I201" s="267">
        <f t="shared" si="43"/>
        <v>9.2842042818843118E-2</v>
      </c>
      <c r="J201" s="267">
        <f t="shared" si="43"/>
        <v>8.732615724872661E-2</v>
      </c>
      <c r="K201" s="267">
        <f t="shared" si="43"/>
        <v>8.1763002896553166E-2</v>
      </c>
      <c r="L201" s="267">
        <f t="shared" si="43"/>
        <v>8.5307943502295397E-2</v>
      </c>
      <c r="M201" s="267">
        <f t="shared" si="43"/>
        <v>8.6327213743480027E-2</v>
      </c>
      <c r="N201" s="267">
        <f t="shared" si="43"/>
        <v>7.2034596271083468E-2</v>
      </c>
      <c r="O201" s="267">
        <f t="shared" si="43"/>
        <v>9.563197294082787E-2</v>
      </c>
      <c r="P201" s="267">
        <f t="shared" si="43"/>
        <v>0.11347328177170005</v>
      </c>
      <c r="Q201" s="267">
        <f t="shared" si="43"/>
        <v>0.12813481159527401</v>
      </c>
      <c r="R201" s="267">
        <f t="shared" si="43"/>
        <v>0.13676385335939351</v>
      </c>
      <c r="S201" s="267">
        <f t="shared" si="43"/>
        <v>0.12498710089202335</v>
      </c>
      <c r="T201" s="267">
        <f t="shared" si="43"/>
        <v>0.14094244302177469</v>
      </c>
      <c r="U201" s="267">
        <f t="shared" si="43"/>
        <v>0.12453015657884597</v>
      </c>
      <c r="V201" s="267">
        <f t="shared" si="43"/>
        <v>0.13144066368968166</v>
      </c>
      <c r="W201" s="267">
        <f t="shared" si="43"/>
        <v>0.11482197778204639</v>
      </c>
      <c r="X201" s="267">
        <f t="shared" si="43"/>
        <v>0.13614805880278291</v>
      </c>
      <c r="Y201" s="267">
        <f t="shared" si="43"/>
        <v>0.13692612378245725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6.56619372717831E-2</v>
      </c>
      <c r="C202" s="268">
        <f t="shared" si="44"/>
        <v>6.6321339779450053E-2</v>
      </c>
      <c r="D202" s="268">
        <f t="shared" si="44"/>
        <v>6.7981448014391904E-2</v>
      </c>
      <c r="E202" s="268">
        <f t="shared" si="44"/>
        <v>6.5439926871413395E-2</v>
      </c>
      <c r="F202" s="268">
        <f t="shared" si="44"/>
        <v>6.5862065818935209E-2</v>
      </c>
      <c r="G202" s="268">
        <f t="shared" si="44"/>
        <v>6.4615022084797913E-2</v>
      </c>
      <c r="H202" s="268">
        <f t="shared" si="44"/>
        <v>6.7784375867483024E-2</v>
      </c>
      <c r="I202" s="268">
        <f t="shared" si="44"/>
        <v>5.1339132398779005E-2</v>
      </c>
      <c r="J202" s="268">
        <f t="shared" si="44"/>
        <v>4.8363911382150591E-2</v>
      </c>
      <c r="K202" s="268">
        <f t="shared" si="44"/>
        <v>4.5619176429139326E-2</v>
      </c>
      <c r="L202" s="268">
        <f t="shared" si="44"/>
        <v>4.7577769035716928E-2</v>
      </c>
      <c r="M202" s="268">
        <f t="shared" si="44"/>
        <v>4.8128615411155061E-2</v>
      </c>
      <c r="N202" s="268">
        <f t="shared" si="44"/>
        <v>4.9347605764087199E-2</v>
      </c>
      <c r="O202" s="268">
        <f t="shared" si="44"/>
        <v>4.9798369541743527E-2</v>
      </c>
      <c r="P202" s="268">
        <f t="shared" si="44"/>
        <v>4.9743324803217151E-2</v>
      </c>
      <c r="Q202" s="268">
        <f t="shared" si="44"/>
        <v>4.6100324323275078E-2</v>
      </c>
      <c r="R202" s="268">
        <f t="shared" si="44"/>
        <v>4.4649390290245713E-2</v>
      </c>
      <c r="S202" s="268">
        <f t="shared" si="44"/>
        <v>4.6024635100520267E-2</v>
      </c>
      <c r="T202" s="268">
        <f t="shared" si="44"/>
        <v>4.1889610479724872E-2</v>
      </c>
      <c r="U202" s="268">
        <f t="shared" si="44"/>
        <v>4.646017397751525E-2</v>
      </c>
      <c r="V202" s="268">
        <f t="shared" si="44"/>
        <v>4.5202418690872596E-2</v>
      </c>
      <c r="W202" s="268">
        <f t="shared" si="44"/>
        <v>5.1036073304705741E-2</v>
      </c>
      <c r="X202" s="268">
        <f t="shared" si="44"/>
        <v>4.5434357029018754E-2</v>
      </c>
      <c r="Y202" s="268">
        <f t="shared" si="44"/>
        <v>4.5228962536751453E-2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0.27930446991634011</v>
      </c>
      <c r="C203" s="269">
        <f t="shared" si="45"/>
        <v>0.27763768456134025</v>
      </c>
      <c r="D203" s="269">
        <f t="shared" si="45"/>
        <v>0.26263471929942678</v>
      </c>
      <c r="E203" s="269">
        <f t="shared" si="45"/>
        <v>0.28421190006659441</v>
      </c>
      <c r="F203" s="269">
        <f t="shared" si="45"/>
        <v>0.28090741969648497</v>
      </c>
      <c r="G203" s="269">
        <f t="shared" si="45"/>
        <v>0.29071419228460532</v>
      </c>
      <c r="H203" s="269">
        <f t="shared" si="45"/>
        <v>0.25716942837083134</v>
      </c>
      <c r="I203" s="269">
        <f t="shared" si="45"/>
        <v>0.40890058063604545</v>
      </c>
      <c r="J203" s="269">
        <f t="shared" si="45"/>
        <v>0.4379061796250634</v>
      </c>
      <c r="K203" s="269">
        <f t="shared" si="45"/>
        <v>0.46558266489301148</v>
      </c>
      <c r="L203" s="269">
        <f t="shared" si="45"/>
        <v>0.44699817916695578</v>
      </c>
      <c r="M203" s="269">
        <f t="shared" si="45"/>
        <v>0.44140358943858254</v>
      </c>
      <c r="N203" s="269">
        <f t="shared" si="45"/>
        <v>0.47721742013080976</v>
      </c>
      <c r="O203" s="269">
        <f t="shared" si="45"/>
        <v>0.39947716567041347</v>
      </c>
      <c r="P203" s="269">
        <f t="shared" si="45"/>
        <v>0.35001414742647685</v>
      </c>
      <c r="Q203" s="269">
        <f t="shared" si="45"/>
        <v>0.32473212922690015</v>
      </c>
      <c r="R203" s="269">
        <f t="shared" si="45"/>
        <v>0.30757060609061959</v>
      </c>
      <c r="S203" s="269">
        <f t="shared" si="45"/>
        <v>0.33380741056773028</v>
      </c>
      <c r="T203" s="269">
        <f t="shared" si="45"/>
        <v>0.30559710470945251</v>
      </c>
      <c r="U203" s="269">
        <f t="shared" si="45"/>
        <v>0.33162522501024916</v>
      </c>
      <c r="V203" s="269">
        <f t="shared" si="45"/>
        <v>0.31843270159750148</v>
      </c>
      <c r="W203" s="269">
        <f t="shared" si="45"/>
        <v>0.34073769570204687</v>
      </c>
      <c r="X203" s="269">
        <f t="shared" si="45"/>
        <v>0.30435098473344946</v>
      </c>
      <c r="Y203" s="269">
        <f t="shared" si="45"/>
        <v>0.30326937811065641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0.27877962626125791</v>
      </c>
      <c r="C204" s="318">
        <f t="shared" si="46"/>
        <v>0.2771136144258714</v>
      </c>
      <c r="D204" s="318">
        <f t="shared" si="46"/>
        <v>0.26209650008409913</v>
      </c>
      <c r="E204" s="318">
        <f t="shared" si="46"/>
        <v>0.2836938976289784</v>
      </c>
      <c r="F204" s="318">
        <f t="shared" si="46"/>
        <v>0.28038623231164778</v>
      </c>
      <c r="G204" s="318">
        <f t="shared" si="46"/>
        <v>0.29020204738333599</v>
      </c>
      <c r="H204" s="318">
        <f t="shared" si="46"/>
        <v>0.25662892831054374</v>
      </c>
      <c r="I204" s="318">
        <f t="shared" si="46"/>
        <v>0.40848890767460411</v>
      </c>
      <c r="J204" s="318">
        <f t="shared" si="46"/>
        <v>0.43751896477417929</v>
      </c>
      <c r="K204" s="318">
        <f t="shared" si="46"/>
        <v>0.46522011774823963</v>
      </c>
      <c r="L204" s="318">
        <f t="shared" si="46"/>
        <v>0.4466199133224118</v>
      </c>
      <c r="M204" s="318">
        <f t="shared" si="46"/>
        <v>0.44102080402525318</v>
      </c>
      <c r="N204" s="318">
        <f t="shared" si="46"/>
        <v>0.47682553644046732</v>
      </c>
      <c r="O204" s="318">
        <f t="shared" si="46"/>
        <v>0.39908610448526233</v>
      </c>
      <c r="P204" s="318">
        <f t="shared" si="46"/>
        <v>0.34962296461016845</v>
      </c>
      <c r="Q204" s="318">
        <f t="shared" si="46"/>
        <v>0.32436919929970376</v>
      </c>
      <c r="R204" s="318">
        <f t="shared" si="46"/>
        <v>0.30721633905513906</v>
      </c>
      <c r="S204" s="318">
        <f t="shared" si="46"/>
        <v>0.33343618227845961</v>
      </c>
      <c r="T204" s="318">
        <f t="shared" si="46"/>
        <v>0.30525921688691904</v>
      </c>
      <c r="U204" s="318">
        <f t="shared" si="46"/>
        <v>0.33125140467465064</v>
      </c>
      <c r="V204" s="318">
        <f t="shared" si="46"/>
        <v>0.318069277648379</v>
      </c>
      <c r="W204" s="318">
        <f t="shared" si="46"/>
        <v>0.34032774038173363</v>
      </c>
      <c r="X204" s="318">
        <f t="shared" si="46"/>
        <v>0.30398583155942566</v>
      </c>
      <c r="Y204" s="318">
        <f t="shared" si="46"/>
        <v>0.30290213814303879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5.2484365508225178E-4</v>
      </c>
      <c r="C205" s="318">
        <f t="shared" si="47"/>
        <v>5.2407013546886894E-4</v>
      </c>
      <c r="D205" s="318">
        <f t="shared" si="47"/>
        <v>5.3821921532766557E-4</v>
      </c>
      <c r="E205" s="318">
        <f t="shared" si="47"/>
        <v>5.1800243761602007E-4</v>
      </c>
      <c r="F205" s="318">
        <f t="shared" si="47"/>
        <v>5.2118738483717124E-4</v>
      </c>
      <c r="G205" s="318">
        <f t="shared" si="47"/>
        <v>5.1214490126929451E-4</v>
      </c>
      <c r="H205" s="318">
        <f t="shared" si="47"/>
        <v>5.4050006028755876E-4</v>
      </c>
      <c r="I205" s="318">
        <f t="shared" si="47"/>
        <v>4.1167296144131651E-4</v>
      </c>
      <c r="J205" s="318">
        <f t="shared" si="47"/>
        <v>3.8721485088409797E-4</v>
      </c>
      <c r="K205" s="318">
        <f t="shared" si="47"/>
        <v>3.6254714477186687E-4</v>
      </c>
      <c r="L205" s="318">
        <f t="shared" si="47"/>
        <v>3.7826584454398398E-4</v>
      </c>
      <c r="M205" s="318">
        <f t="shared" si="47"/>
        <v>3.8278541332939172E-4</v>
      </c>
      <c r="N205" s="318">
        <f t="shared" si="47"/>
        <v>3.9188369034240649E-4</v>
      </c>
      <c r="O205" s="318">
        <f t="shared" si="47"/>
        <v>3.9106118515116914E-4</v>
      </c>
      <c r="P205" s="318">
        <f t="shared" si="47"/>
        <v>3.9118281630842424E-4</v>
      </c>
      <c r="Q205" s="318">
        <f t="shared" si="47"/>
        <v>3.6292992719637969E-4</v>
      </c>
      <c r="R205" s="318">
        <f t="shared" si="47"/>
        <v>3.5426703548055444E-4</v>
      </c>
      <c r="S205" s="318">
        <f t="shared" si="47"/>
        <v>3.7122828927062897E-4</v>
      </c>
      <c r="T205" s="318">
        <f t="shared" si="47"/>
        <v>3.3788782253349865E-4</v>
      </c>
      <c r="U205" s="318">
        <f t="shared" si="47"/>
        <v>3.7382033559856399E-4</v>
      </c>
      <c r="V205" s="318">
        <f t="shared" si="47"/>
        <v>3.6342394912244918E-4</v>
      </c>
      <c r="W205" s="318">
        <f t="shared" si="47"/>
        <v>4.0995532031320818E-4</v>
      </c>
      <c r="X205" s="318">
        <f t="shared" si="47"/>
        <v>3.6515317402380221E-4</v>
      </c>
      <c r="Y205" s="318">
        <f t="shared" si="47"/>
        <v>3.6723996761765278E-4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9.6564664302523584E-2</v>
      </c>
      <c r="C206" s="269">
        <f t="shared" si="48"/>
        <v>9.5997728620327002E-2</v>
      </c>
      <c r="D206" s="269">
        <f t="shared" si="48"/>
        <v>9.6309634454165863E-2</v>
      </c>
      <c r="E206" s="269">
        <f t="shared" si="48"/>
        <v>9.6031826753815414E-2</v>
      </c>
      <c r="F206" s="269">
        <f t="shared" si="48"/>
        <v>9.6052381026286118E-2</v>
      </c>
      <c r="G206" s="269">
        <f t="shared" si="48"/>
        <v>9.6102042515964298E-2</v>
      </c>
      <c r="H206" s="269">
        <f t="shared" si="48"/>
        <v>0.10136579381323631</v>
      </c>
      <c r="I206" s="269">
        <f t="shared" si="48"/>
        <v>8.5611841311516224E-2</v>
      </c>
      <c r="J206" s="269">
        <f t="shared" si="48"/>
        <v>8.1706962057629673E-2</v>
      </c>
      <c r="K206" s="269">
        <f t="shared" si="48"/>
        <v>7.8121606589146575E-2</v>
      </c>
      <c r="L206" s="269">
        <f t="shared" si="48"/>
        <v>8.041231217590078E-2</v>
      </c>
      <c r="M206" s="269">
        <f t="shared" si="48"/>
        <v>8.1812422750811672E-2</v>
      </c>
      <c r="N206" s="269">
        <f t="shared" si="48"/>
        <v>8.3825269262625915E-2</v>
      </c>
      <c r="O206" s="269">
        <f t="shared" si="48"/>
        <v>9.2065279347122914E-2</v>
      </c>
      <c r="P206" s="269">
        <f t="shared" si="48"/>
        <v>8.94452483625921E-2</v>
      </c>
      <c r="Q206" s="269">
        <f t="shared" si="48"/>
        <v>8.2972564828128259E-2</v>
      </c>
      <c r="R206" s="269">
        <f t="shared" si="48"/>
        <v>7.9502143595619357E-2</v>
      </c>
      <c r="S206" s="269">
        <f t="shared" si="48"/>
        <v>8.4883275847837739E-2</v>
      </c>
      <c r="T206" s="269">
        <f t="shared" si="48"/>
        <v>7.9335640519606745E-2</v>
      </c>
      <c r="U206" s="269">
        <f t="shared" si="48"/>
        <v>8.7388485391391046E-2</v>
      </c>
      <c r="V206" s="269">
        <f t="shared" si="48"/>
        <v>8.420398878230842E-2</v>
      </c>
      <c r="W206" s="269">
        <f t="shared" si="48"/>
        <v>9.2548062163673922E-2</v>
      </c>
      <c r="X206" s="269">
        <f t="shared" si="48"/>
        <v>8.3346962906405364E-2</v>
      </c>
      <c r="Y206" s="269">
        <f t="shared" si="48"/>
        <v>8.3671179400220758E-2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6.0887262482018756E-2</v>
      </c>
      <c r="C207" s="318">
        <f t="shared" si="49"/>
        <v>6.1020830821984201E-2</v>
      </c>
      <c r="D207" s="318">
        <f t="shared" si="49"/>
        <v>5.7319280472367021E-2</v>
      </c>
      <c r="E207" s="318">
        <f t="shared" si="49"/>
        <v>6.3584744876323485E-2</v>
      </c>
      <c r="F207" s="318">
        <f t="shared" si="49"/>
        <v>6.1616456080239294E-2</v>
      </c>
      <c r="G207" s="318">
        <f t="shared" si="49"/>
        <v>6.4654056719081324E-2</v>
      </c>
      <c r="H207" s="318">
        <f t="shared" si="49"/>
        <v>4.2710378513310845E-2</v>
      </c>
      <c r="I207" s="318">
        <f t="shared" si="49"/>
        <v>4.9880572507072028E-2</v>
      </c>
      <c r="J207" s="318">
        <f t="shared" si="49"/>
        <v>4.8265895205407527E-2</v>
      </c>
      <c r="K207" s="318">
        <f t="shared" si="49"/>
        <v>3.4050746046855637E-2</v>
      </c>
      <c r="L207" s="318">
        <f t="shared" si="49"/>
        <v>4.1548067429631227E-2</v>
      </c>
      <c r="M207" s="318">
        <f t="shared" si="49"/>
        <v>4.791058242478622E-2</v>
      </c>
      <c r="N207" s="318">
        <f t="shared" si="49"/>
        <v>4.330047937818253E-2</v>
      </c>
      <c r="O207" s="318">
        <f t="shared" si="49"/>
        <v>7.3505531080885755E-2</v>
      </c>
      <c r="P207" s="318">
        <f t="shared" si="49"/>
        <v>7.107653909081231E-2</v>
      </c>
      <c r="Q207" s="318">
        <f t="shared" si="49"/>
        <v>6.6007358705042166E-2</v>
      </c>
      <c r="R207" s="318">
        <f t="shared" si="49"/>
        <v>6.1526579921457221E-2</v>
      </c>
      <c r="S207" s="318">
        <f t="shared" si="49"/>
        <v>6.7394780102415452E-2</v>
      </c>
      <c r="T207" s="318">
        <f t="shared" si="49"/>
        <v>6.4965703361094806E-2</v>
      </c>
      <c r="U207" s="318">
        <f t="shared" si="49"/>
        <v>7.190522405320264E-2</v>
      </c>
      <c r="V207" s="318">
        <f t="shared" si="49"/>
        <v>6.8895193707154231E-2</v>
      </c>
      <c r="W207" s="318">
        <f t="shared" si="49"/>
        <v>7.4181136187151428E-2</v>
      </c>
      <c r="X207" s="318">
        <f t="shared" si="49"/>
        <v>6.7492662258467492E-2</v>
      </c>
      <c r="Y207" s="318">
        <f t="shared" si="49"/>
        <v>6.8144298611684306E-2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3.5677401820504828E-2</v>
      </c>
      <c r="C208" s="318">
        <f t="shared" si="50"/>
        <v>3.4976897798342788E-2</v>
      </c>
      <c r="D208" s="318">
        <f t="shared" si="50"/>
        <v>3.8990353981798863E-2</v>
      </c>
      <c r="E208" s="318">
        <f t="shared" si="50"/>
        <v>3.2447081877491936E-2</v>
      </c>
      <c r="F208" s="318">
        <f t="shared" si="50"/>
        <v>3.443592494604681E-2</v>
      </c>
      <c r="G208" s="318">
        <f t="shared" si="50"/>
        <v>3.1447985796882995E-2</v>
      </c>
      <c r="H208" s="318">
        <f t="shared" si="50"/>
        <v>5.865541529992542E-2</v>
      </c>
      <c r="I208" s="318">
        <f t="shared" si="50"/>
        <v>3.5731268804444202E-2</v>
      </c>
      <c r="J208" s="318">
        <f t="shared" si="50"/>
        <v>3.3441066852222159E-2</v>
      </c>
      <c r="K208" s="318">
        <f t="shared" si="50"/>
        <v>4.4070860542290917E-2</v>
      </c>
      <c r="L208" s="318">
        <f t="shared" si="50"/>
        <v>3.8864244746269566E-2</v>
      </c>
      <c r="M208" s="318">
        <f t="shared" si="50"/>
        <v>3.3901840326025459E-2</v>
      </c>
      <c r="N208" s="318">
        <f t="shared" si="50"/>
        <v>4.0524789884443378E-2</v>
      </c>
      <c r="O208" s="318">
        <f t="shared" si="50"/>
        <v>1.8559748266237162E-2</v>
      </c>
      <c r="P208" s="318">
        <f t="shared" si="50"/>
        <v>1.8368709271779762E-2</v>
      </c>
      <c r="Q208" s="318">
        <f t="shared" si="50"/>
        <v>1.6965206123086086E-2</v>
      </c>
      <c r="R208" s="318">
        <f t="shared" si="50"/>
        <v>1.7975563674162146E-2</v>
      </c>
      <c r="S208" s="318">
        <f t="shared" si="50"/>
        <v>1.748849574542231E-2</v>
      </c>
      <c r="T208" s="318">
        <f t="shared" si="50"/>
        <v>1.4369937158512001E-2</v>
      </c>
      <c r="U208" s="318">
        <f t="shared" si="50"/>
        <v>1.5483261338188423E-2</v>
      </c>
      <c r="V208" s="318">
        <f t="shared" si="50"/>
        <v>1.5308795075154147E-2</v>
      </c>
      <c r="W208" s="318">
        <f t="shared" si="50"/>
        <v>1.8366925976522466E-2</v>
      </c>
      <c r="X208" s="318">
        <f t="shared" si="50"/>
        <v>1.5854300647937889E-2</v>
      </c>
      <c r="Y208" s="318">
        <f t="shared" si="50"/>
        <v>1.5526880788536446E-2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0.18307175401095863</v>
      </c>
      <c r="C209" s="269">
        <f t="shared" si="51"/>
        <v>0.18519933649723239</v>
      </c>
      <c r="D209" s="269">
        <f t="shared" si="51"/>
        <v>0.18811008417964115</v>
      </c>
      <c r="E209" s="269">
        <f t="shared" si="51"/>
        <v>0.18381238845074513</v>
      </c>
      <c r="F209" s="269">
        <f t="shared" si="51"/>
        <v>0.18439612541168815</v>
      </c>
      <c r="G209" s="269">
        <f t="shared" si="51"/>
        <v>0.18225441882291099</v>
      </c>
      <c r="H209" s="269">
        <f t="shared" si="51"/>
        <v>0.18708490158679775</v>
      </c>
      <c r="I209" s="269">
        <f t="shared" si="51"/>
        <v>0.15969720280070407</v>
      </c>
      <c r="J209" s="269">
        <f t="shared" si="51"/>
        <v>0.15506549581968579</v>
      </c>
      <c r="K209" s="269">
        <f t="shared" si="51"/>
        <v>0.15136280702972793</v>
      </c>
      <c r="L209" s="269">
        <f t="shared" si="51"/>
        <v>0.15445511218385774</v>
      </c>
      <c r="M209" s="269">
        <f t="shared" si="51"/>
        <v>0.15486609970540624</v>
      </c>
      <c r="N209" s="269">
        <f t="shared" si="51"/>
        <v>0.16114988473900863</v>
      </c>
      <c r="O209" s="269">
        <f t="shared" si="51"/>
        <v>0.15535959794831927</v>
      </c>
      <c r="P209" s="269">
        <f t="shared" si="51"/>
        <v>0.15091346132460567</v>
      </c>
      <c r="Q209" s="269">
        <f t="shared" si="51"/>
        <v>0.13981169468156707</v>
      </c>
      <c r="R209" s="269">
        <f t="shared" si="51"/>
        <v>0.13452731580499128</v>
      </c>
      <c r="S209" s="269">
        <f t="shared" si="51"/>
        <v>0.1388844477171827</v>
      </c>
      <c r="T209" s="269">
        <f t="shared" si="51"/>
        <v>0.12617458125574363</v>
      </c>
      <c r="U209" s="269">
        <f t="shared" si="51"/>
        <v>0.13957509705200069</v>
      </c>
      <c r="V209" s="269">
        <f t="shared" si="51"/>
        <v>0.13529299778781759</v>
      </c>
      <c r="W209" s="269">
        <f t="shared" si="51"/>
        <v>0.15151692206846656</v>
      </c>
      <c r="X209" s="269">
        <f t="shared" si="51"/>
        <v>0.13507016148409864</v>
      </c>
      <c r="Y209" s="269">
        <f t="shared" si="51"/>
        <v>0.13356529036092496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3.9832549083199872E-3</v>
      </c>
      <c r="C210" s="318">
        <f t="shared" si="52"/>
        <v>2.1020563964116038E-3</v>
      </c>
      <c r="D210" s="318">
        <f t="shared" si="52"/>
        <v>1.996989652602422E-3</v>
      </c>
      <c r="E210" s="318">
        <f t="shared" si="52"/>
        <v>2.3201831985029927E-3</v>
      </c>
      <c r="F210" s="318">
        <f t="shared" si="52"/>
        <v>2.3022754510138368E-3</v>
      </c>
      <c r="G210" s="318">
        <f t="shared" si="52"/>
        <v>2.6762457201409779E-3</v>
      </c>
      <c r="H210" s="318">
        <f t="shared" si="52"/>
        <v>2.162772021342413E-3</v>
      </c>
      <c r="I210" s="318">
        <f t="shared" si="52"/>
        <v>4.2803104141838277E-3</v>
      </c>
      <c r="J210" s="318">
        <f t="shared" si="52"/>
        <v>4.0702464519237541E-3</v>
      </c>
      <c r="K210" s="318">
        <f t="shared" si="52"/>
        <v>2.0159096029358395E-3</v>
      </c>
      <c r="L210" s="318">
        <f t="shared" si="52"/>
        <v>2.4002228334248444E-3</v>
      </c>
      <c r="M210" s="318">
        <f t="shared" si="52"/>
        <v>3.1731356310341348E-3</v>
      </c>
      <c r="N210" s="318">
        <f t="shared" si="52"/>
        <v>2.5815274350348871E-3</v>
      </c>
      <c r="O210" s="318">
        <f t="shared" si="52"/>
        <v>2.5805540003789561E-3</v>
      </c>
      <c r="P210" s="318">
        <f t="shared" si="52"/>
        <v>2.5999652017398189E-3</v>
      </c>
      <c r="Q210" s="318">
        <f t="shared" si="52"/>
        <v>2.6979388218855661E-3</v>
      </c>
      <c r="R210" s="318">
        <f t="shared" si="52"/>
        <v>3.8685765413046824E-3</v>
      </c>
      <c r="S210" s="318">
        <f t="shared" si="52"/>
        <v>8.6315563951106233E-3</v>
      </c>
      <c r="T210" s="318">
        <f t="shared" si="52"/>
        <v>9.1732227323425269E-3</v>
      </c>
      <c r="U210" s="318">
        <f t="shared" si="52"/>
        <v>9.211364104339554E-3</v>
      </c>
      <c r="V210" s="318">
        <f t="shared" si="52"/>
        <v>8.7763307596492018E-3</v>
      </c>
      <c r="W210" s="318">
        <f t="shared" si="52"/>
        <v>8.3737456498444423E-3</v>
      </c>
      <c r="X210" s="318">
        <f t="shared" si="52"/>
        <v>7.679153134136551E-3</v>
      </c>
      <c r="Y210" s="318">
        <f t="shared" si="52"/>
        <v>1.0542491481506861E-2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2.4385627592724612E-2</v>
      </c>
      <c r="C211" s="318">
        <f t="shared" si="53"/>
        <v>2.4239896913881041E-2</v>
      </c>
      <c r="D211" s="318">
        <f t="shared" si="53"/>
        <v>2.2926308246132999E-2</v>
      </c>
      <c r="E211" s="318">
        <f t="shared" si="53"/>
        <v>2.4815492547599429E-2</v>
      </c>
      <c r="F211" s="318">
        <f t="shared" si="53"/>
        <v>2.4526161882688489E-2</v>
      </c>
      <c r="G211" s="318">
        <f t="shared" si="53"/>
        <v>2.5384778468367255E-2</v>
      </c>
      <c r="H211" s="318">
        <f t="shared" si="53"/>
        <v>2.2448044569211852E-2</v>
      </c>
      <c r="I211" s="318">
        <f t="shared" si="53"/>
        <v>3.5731658413863346E-2</v>
      </c>
      <c r="J211" s="318">
        <f t="shared" si="53"/>
        <v>3.8270998074080652E-2</v>
      </c>
      <c r="K211" s="318">
        <f t="shared" si="53"/>
        <v>4.0694094802395664E-2</v>
      </c>
      <c r="L211" s="318">
        <f t="shared" si="53"/>
        <v>3.9067083301018171E-2</v>
      </c>
      <c r="M211" s="318">
        <f t="shared" si="53"/>
        <v>3.8577313671857676E-2</v>
      </c>
      <c r="N211" s="318">
        <f t="shared" si="53"/>
        <v>4.1709252983363636E-2</v>
      </c>
      <c r="O211" s="318">
        <f t="shared" si="53"/>
        <v>3.4909169123745393E-2</v>
      </c>
      <c r="P211" s="318">
        <f t="shared" si="53"/>
        <v>3.0582491006204252E-2</v>
      </c>
      <c r="Q211" s="318">
        <f t="shared" si="53"/>
        <v>2.8373474068940915E-2</v>
      </c>
      <c r="R211" s="318">
        <f t="shared" si="53"/>
        <v>2.6873065779843008E-2</v>
      </c>
      <c r="S211" s="318">
        <f t="shared" si="53"/>
        <v>2.9166588233253288E-2</v>
      </c>
      <c r="T211" s="318">
        <f t="shared" si="53"/>
        <v>2.6701870872282037E-2</v>
      </c>
      <c r="U211" s="318">
        <f t="shared" si="53"/>
        <v>2.8975479672940202E-2</v>
      </c>
      <c r="V211" s="318">
        <f t="shared" si="53"/>
        <v>2.7822402438230802E-2</v>
      </c>
      <c r="W211" s="318">
        <f t="shared" si="53"/>
        <v>2.9769411946355514E-2</v>
      </c>
      <c r="X211" s="318">
        <f t="shared" si="53"/>
        <v>2.6590484323721294E-2</v>
      </c>
      <c r="Y211" s="318">
        <f t="shared" si="53"/>
        <v>2.6495690653067869E-2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0.15470287150991402</v>
      </c>
      <c r="C212" s="318">
        <f t="shared" si="54"/>
        <v>0.15885738318693973</v>
      </c>
      <c r="D212" s="318">
        <f t="shared" si="54"/>
        <v>0.16318678628090574</v>
      </c>
      <c r="E212" s="318">
        <f t="shared" si="54"/>
        <v>0.15667671270464273</v>
      </c>
      <c r="F212" s="318">
        <f t="shared" si="54"/>
        <v>0.1575676880779858</v>
      </c>
      <c r="G212" s="318">
        <f t="shared" si="54"/>
        <v>0.15419339463440276</v>
      </c>
      <c r="H212" s="318">
        <f t="shared" si="54"/>
        <v>0.16247408499624347</v>
      </c>
      <c r="I212" s="318">
        <f t="shared" si="54"/>
        <v>0.11968523397265692</v>
      </c>
      <c r="J212" s="318">
        <f t="shared" si="54"/>
        <v>0.11272425129368138</v>
      </c>
      <c r="K212" s="318">
        <f t="shared" si="54"/>
        <v>0.10865280262439643</v>
      </c>
      <c r="L212" s="318">
        <f t="shared" si="54"/>
        <v>0.11298780604941472</v>
      </c>
      <c r="M212" s="318">
        <f t="shared" si="54"/>
        <v>0.11311565040251444</v>
      </c>
      <c r="N212" s="318">
        <f t="shared" si="54"/>
        <v>0.11685910432061013</v>
      </c>
      <c r="O212" s="318">
        <f t="shared" si="54"/>
        <v>0.11786987482419495</v>
      </c>
      <c r="P212" s="318">
        <f t="shared" si="54"/>
        <v>0.1177310051166616</v>
      </c>
      <c r="Q212" s="318">
        <f t="shared" si="54"/>
        <v>0.10874028179074061</v>
      </c>
      <c r="R212" s="318">
        <f t="shared" si="54"/>
        <v>0.10378567348384359</v>
      </c>
      <c r="S212" s="318">
        <f t="shared" si="54"/>
        <v>0.10108630308881877</v>
      </c>
      <c r="T212" s="318">
        <f t="shared" si="54"/>
        <v>9.0299487651119059E-2</v>
      </c>
      <c r="U212" s="318">
        <f t="shared" si="54"/>
        <v>0.10138825327472094</v>
      </c>
      <c r="V212" s="318">
        <f t="shared" si="54"/>
        <v>9.8694264589937589E-2</v>
      </c>
      <c r="W212" s="318">
        <f t="shared" si="54"/>
        <v>0.11337376447226663</v>
      </c>
      <c r="X212" s="318">
        <f t="shared" si="54"/>
        <v>0.10080052402624082</v>
      </c>
      <c r="Y212" s="318">
        <f t="shared" si="54"/>
        <v>9.6527108226350217E-2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0.15283084401162372</v>
      </c>
      <c r="C213" s="319">
        <f t="shared" si="55"/>
        <v>0.15260560044770116</v>
      </c>
      <c r="D213" s="319">
        <f t="shared" si="55"/>
        <v>0.15672571468718635</v>
      </c>
      <c r="E213" s="319">
        <f t="shared" si="55"/>
        <v>0.15083872878015084</v>
      </c>
      <c r="F213" s="319">
        <f t="shared" si="55"/>
        <v>0.15176616339277799</v>
      </c>
      <c r="G213" s="319">
        <f t="shared" si="55"/>
        <v>0.14913305469029534</v>
      </c>
      <c r="H213" s="319">
        <f t="shared" si="55"/>
        <v>0.15738988097157325</v>
      </c>
      <c r="I213" s="319">
        <f t="shared" si="55"/>
        <v>0.11987632039484396</v>
      </c>
      <c r="J213" s="319">
        <f t="shared" si="55"/>
        <v>0.11275428768435325</v>
      </c>
      <c r="K213" s="319">
        <f t="shared" si="55"/>
        <v>0.1055712221972185</v>
      </c>
      <c r="L213" s="319">
        <f t="shared" si="55"/>
        <v>0.11014839890436863</v>
      </c>
      <c r="M213" s="319">
        <f t="shared" si="55"/>
        <v>0.11146446609000354</v>
      </c>
      <c r="N213" s="319">
        <f t="shared" si="55"/>
        <v>9.301004243255441E-2</v>
      </c>
      <c r="O213" s="319">
        <f t="shared" si="55"/>
        <v>0.123478638342919</v>
      </c>
      <c r="P213" s="319">
        <f t="shared" si="55"/>
        <v>0.14651508162590668</v>
      </c>
      <c r="Q213" s="319">
        <f t="shared" si="55"/>
        <v>0.16544583964508081</v>
      </c>
      <c r="R213" s="319">
        <f t="shared" si="55"/>
        <v>0.17658753519387935</v>
      </c>
      <c r="S213" s="319">
        <f t="shared" si="55"/>
        <v>0.16138156051768762</v>
      </c>
      <c r="T213" s="319">
        <f t="shared" si="55"/>
        <v>0.18198287051780793</v>
      </c>
      <c r="U213" s="319">
        <f t="shared" si="55"/>
        <v>0.16079156054325877</v>
      </c>
      <c r="V213" s="319">
        <f t="shared" si="55"/>
        <v>0.16971430867931386</v>
      </c>
      <c r="W213" s="319">
        <f t="shared" si="55"/>
        <v>0.14825649866222715</v>
      </c>
      <c r="X213" s="319">
        <f t="shared" si="55"/>
        <v>0.17579243005266992</v>
      </c>
      <c r="Y213" s="319">
        <f t="shared" si="55"/>
        <v>0.17679705644777671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0.48421852011397415</v>
      </c>
      <c r="C217" s="322">
        <f>IF(C$5=0,0,(C$5-C$16)/(CHI_fec!C$5-CHI_fec!C$16))</f>
        <v>0.48341520725728104</v>
      </c>
      <c r="D217" s="322">
        <f>IF(D$5=0,0,(D$5-D$16)/(CHI_fec!D$5-CHI_fec!D$16))</f>
        <v>0.48259202298738552</v>
      </c>
      <c r="E217" s="322">
        <f>IF(E$5=0,0,(E$5-E$16)/(CHI_fec!E$5-CHI_fec!E$16))</f>
        <v>0.48631686676786656</v>
      </c>
      <c r="F217" s="322">
        <f>IF(F$5=0,0,(F$5-F$16)/(CHI_fec!F$5-CHI_fec!F$16))</f>
        <v>0.48856362277120208</v>
      </c>
      <c r="G217" s="322">
        <f>IF(G$5=0,0,(G$5-G$16)/(CHI_fec!G$5-CHI_fec!G$16))</f>
        <v>0.4880641061439836</v>
      </c>
      <c r="H217" s="322">
        <f>IF(H$5=0,0,(H$5-H$16)/(CHI_fec!H$5-CHI_fec!H$16))</f>
        <v>0.4952643245117585</v>
      </c>
      <c r="I217" s="322">
        <f>IF(I$5=0,0,(I$5-I$16)/(CHI_fec!I$5-CHI_fec!I$16))</f>
        <v>0.53726029855557966</v>
      </c>
      <c r="J217" s="322">
        <f>IF(J$5=0,0,(J$5-J$16)/(CHI_fec!J$5-CHI_fec!J$16))</f>
        <v>0.55413253404945761</v>
      </c>
      <c r="K217" s="322">
        <f>IF(K$5=0,0,(K$5-K$16)/(CHI_fec!K$5-CHI_fec!K$16))</f>
        <v>0.56377116620555556</v>
      </c>
      <c r="L217" s="322">
        <f>IF(L$5=0,0,(L$5-L$16)/(CHI_fec!L$5-CHI_fec!L$16))</f>
        <v>0.55828301262014923</v>
      </c>
      <c r="M217" s="322">
        <f>IF(M$5=0,0,(M$5-M$16)/(CHI_fec!M$5-CHI_fec!M$16))</f>
        <v>0.56055921819253152</v>
      </c>
      <c r="N217" s="322">
        <f>IF(N$5=0,0,(N$5-N$16)/(CHI_fec!N$5-CHI_fec!N$16))</f>
        <v>0.57024687818885411</v>
      </c>
      <c r="O217" s="322">
        <f>IF(O$5=0,0,(O$5-O$16)/(CHI_fec!O$5-CHI_fec!O$16))</f>
        <v>0.56820232589118147</v>
      </c>
      <c r="P217" s="322">
        <f>IF(P$5=0,0,(P$5-P$16)/(CHI_fec!P$5-CHI_fec!P$16))</f>
        <v>0.564608268106772</v>
      </c>
      <c r="Q217" s="322">
        <f>IF(Q$5=0,0,(Q$5-Q$16)/(CHI_fec!Q$5-CHI_fec!Q$16))</f>
        <v>0.56441988760752426</v>
      </c>
      <c r="R217" s="322">
        <f>IF(R$5=0,0,(R$5-R$16)/(CHI_fec!R$5-CHI_fec!R$16))</f>
        <v>0.56850204094261891</v>
      </c>
      <c r="S217" s="322">
        <f>IF(S$5=0,0,(S$5-S$16)/(CHI_fec!S$5-CHI_fec!S$16))</f>
        <v>0.57035005053920662</v>
      </c>
      <c r="T217" s="322">
        <f>IF(T$5=0,0,(T$5-T$16)/(CHI_fec!T$5-CHI_fec!T$16))</f>
        <v>0.56911983471113425</v>
      </c>
      <c r="U217" s="322">
        <f>IF(U$5=0,0,(U$5-U$16)/(CHI_fec!U$5-CHI_fec!U$16))</f>
        <v>0.56849586130231344</v>
      </c>
      <c r="V217" s="322">
        <f>IF(V$5=0,0,(V$5-V$16)/(CHI_fec!V$5-CHI_fec!V$16))</f>
        <v>0.57960826746638883</v>
      </c>
      <c r="W217" s="322">
        <f>IF(W$5=0,0,(W$5-W$16)/(CHI_fec!W$5-CHI_fec!W$16))</f>
        <v>0.58051593943739266</v>
      </c>
      <c r="X217" s="322">
        <f>IF(X$5=0,0,(X$5-X$16)/(CHI_fec!X$5-CHI_fec!X$16))</f>
        <v>0.59537720395065596</v>
      </c>
      <c r="Y217" s="322">
        <f>IF(Y$5=0,0,(Y$5-Y$16)/(CHI_fec!Y$5-CHI_fec!Y$16))</f>
        <v>0.60185271134017115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0.41976312005119087</v>
      </c>
      <c r="C218" s="305">
        <f>IF(C$6=0,0,C$6/CHI_fec!C$6)</f>
        <v>0.41976312005119082</v>
      </c>
      <c r="D218" s="305">
        <f>IF(D$6=0,0,D$6/CHI_fec!D$6)</f>
        <v>0.41976312005119093</v>
      </c>
      <c r="E218" s="305">
        <f>IF(E$6=0,0,E$6/CHI_fec!E$6)</f>
        <v>0.42269651508099787</v>
      </c>
      <c r="F218" s="305">
        <f>IF(F$6=0,0,F$6/CHI_fec!F$6)</f>
        <v>0.42444610691032031</v>
      </c>
      <c r="G218" s="305">
        <f>IF(G$6=0,0,G$6/CHI_fec!G$6)</f>
        <v>0.42444610691032042</v>
      </c>
      <c r="H218" s="305">
        <f>IF(H$6=0,0,H$6/CHI_fec!H$6)</f>
        <v>0.42444610691032025</v>
      </c>
      <c r="I218" s="305">
        <f>IF(I$6=0,0,I$6/CHI_fec!I$6)</f>
        <v>0.43035294499840404</v>
      </c>
      <c r="J218" s="305">
        <f>IF(J$6=0,0,J$6/CHI_fec!J$6)</f>
        <v>0.44039263956788055</v>
      </c>
      <c r="K218" s="305">
        <f>IF(K$6=0,0,K$6/CHI_fec!K$6)</f>
        <v>0.44039263956788061</v>
      </c>
      <c r="L218" s="305">
        <f>IF(L$6=0,0,L$6/CHI_fec!L$6)</f>
        <v>0.44039263956788077</v>
      </c>
      <c r="M218" s="305">
        <f>IF(M$6=0,0,M$6/CHI_fec!M$6)</f>
        <v>0.44359333979380128</v>
      </c>
      <c r="N218" s="305">
        <f>IF(N$6=0,0,N$6/CHI_fec!N$6)</f>
        <v>0.44704572071108828</v>
      </c>
      <c r="O218" s="305">
        <f>IF(O$6=0,0,O$6/CHI_fec!O$6)</f>
        <v>0.45649346048383127</v>
      </c>
      <c r="P218" s="305">
        <f>IF(P$6=0,0,P$6/CHI_fec!P$6)</f>
        <v>0.45956045909220211</v>
      </c>
      <c r="Q218" s="305">
        <f>IF(Q$6=0,0,Q$6/CHI_fec!Q$6)</f>
        <v>0.459560459092202</v>
      </c>
      <c r="R218" s="305">
        <f>IF(R$6=0,0,R$6/CHI_fec!R$6)</f>
        <v>0.46326126838686882</v>
      </c>
      <c r="S218" s="305">
        <f>IF(S$6=0,0,S$6/CHI_fec!S$6)</f>
        <v>0.46326126838686882</v>
      </c>
      <c r="T218" s="305">
        <f>IF(T$6=0,0,T$6/CHI_fec!T$6)</f>
        <v>0.46326126838686882</v>
      </c>
      <c r="U218" s="305">
        <f>IF(U$6=0,0,U$6/CHI_fec!U$6)</f>
        <v>0.46326126838686887</v>
      </c>
      <c r="V218" s="305">
        <f>IF(V$6=0,0,V$6/CHI_fec!V$6)</f>
        <v>0.471935141548182</v>
      </c>
      <c r="W218" s="305">
        <f>IF(W$6=0,0,W$6/CHI_fec!W$6)</f>
        <v>0.47358418500151023</v>
      </c>
      <c r="X218" s="305">
        <f>IF(X$6=0,0,X$6/CHI_fec!X$6)</f>
        <v>0.48122576650135906</v>
      </c>
      <c r="Y218" s="305">
        <f>IF(Y$6=0,0,Y$6/CHI_fec!Y$6)</f>
        <v>0.48810318985122325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0.10998588948779603</v>
      </c>
      <c r="C219" s="306">
        <f>IF(C$7=0,0,C$7/CHI_fec!C$7)</f>
        <v>0.10998588948779602</v>
      </c>
      <c r="D219" s="306">
        <f>IF(D$7=0,0,D$7/CHI_fec!D$7)</f>
        <v>0.10998588948779604</v>
      </c>
      <c r="E219" s="306">
        <f>IF(E$7=0,0,E$7/CHI_fec!E$7)</f>
        <v>0.11075449455613323</v>
      </c>
      <c r="F219" s="306">
        <f>IF(F$7=0,0,F$7/CHI_fec!F$7)</f>
        <v>0.11121292075985777</v>
      </c>
      <c r="G219" s="306">
        <f>IF(G$7=0,0,G$7/CHI_fec!G$7)</f>
        <v>0.11121292075985774</v>
      </c>
      <c r="H219" s="306">
        <f>IF(H$7=0,0,H$7/CHI_fec!H$7)</f>
        <v>0.11121292075985774</v>
      </c>
      <c r="I219" s="306">
        <f>IF(I$7=0,0,I$7/CHI_fec!I$7)</f>
        <v>0.11276062423866516</v>
      </c>
      <c r="J219" s="306">
        <f>IF(J$7=0,0,J$7/CHI_fec!J$7)</f>
        <v>0.11539121440884259</v>
      </c>
      <c r="K219" s="306">
        <f>IF(K$7=0,0,K$7/CHI_fec!K$7)</f>
        <v>0.11539121440884262</v>
      </c>
      <c r="L219" s="306">
        <f>IF(L$7=0,0,L$7/CHI_fec!L$7)</f>
        <v>0.1153912144088426</v>
      </c>
      <c r="M219" s="306">
        <f>IF(M$7=0,0,M$7/CHI_fec!M$7)</f>
        <v>0.11622985850241789</v>
      </c>
      <c r="N219" s="306">
        <f>IF(N$7=0,0,N$7/CHI_fec!N$7)</f>
        <v>0.11713444770499526</v>
      </c>
      <c r="O219" s="306">
        <f>IF(O$7=0,0,O$7/CHI_fec!O$7)</f>
        <v>0.11960993450437786</v>
      </c>
      <c r="P219" s="306">
        <f>IF(P$7=0,0,P$7/CHI_fec!P$7)</f>
        <v>0.12041354624129835</v>
      </c>
      <c r="Q219" s="306">
        <f>IF(Q$7=0,0,Q$7/CHI_fec!Q$7)</f>
        <v>0.12041354624129837</v>
      </c>
      <c r="R219" s="306">
        <f>IF(R$7=0,0,R$7/CHI_fec!R$7)</f>
        <v>0.12138322838500115</v>
      </c>
      <c r="S219" s="306">
        <f>IF(S$7=0,0,S$7/CHI_fec!S$7)</f>
        <v>0.12138322838500121</v>
      </c>
      <c r="T219" s="306">
        <f>IF(T$7=0,0,T$7/CHI_fec!T$7)</f>
        <v>0.12138322838500118</v>
      </c>
      <c r="U219" s="306">
        <f>IF(U$7=0,0,U$7/CHI_fec!U$7)</f>
        <v>0.12138322838500119</v>
      </c>
      <c r="V219" s="306">
        <f>IF(V$7=0,0,V$7/CHI_fec!V$7)</f>
        <v>0.12408802809639843</v>
      </c>
      <c r="W219" s="306">
        <f>IF(W$7=0,0,W$7/CHI_fec!W$7)</f>
        <v>0.12408802809639843</v>
      </c>
      <c r="X219" s="306">
        <f>IF(X$7=0,0,X$7/CHI_fec!X$7)</f>
        <v>0.12845461144201603</v>
      </c>
      <c r="Y219" s="306">
        <f>IF(Y$7=0,0,Y$7/CHI_fec!Y$7)</f>
        <v>0.13011927506007606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0.59613646217291627</v>
      </c>
      <c r="C220" s="306">
        <f>IF(C$8=0,0,C$8/CHI_fec!C$8)</f>
        <v>0.59613646217291616</v>
      </c>
      <c r="D220" s="306">
        <f>IF(D$8=0,0,D$8/CHI_fec!D$8)</f>
        <v>0.59613646217291627</v>
      </c>
      <c r="E220" s="306">
        <f>IF(E$8=0,0,E$8/CHI_fec!E$8)</f>
        <v>0.60030239207883906</v>
      </c>
      <c r="F220" s="306">
        <f>IF(F$8=0,0,F$8/CHI_fec!F$8)</f>
        <v>0.60278711604232527</v>
      </c>
      <c r="G220" s="306">
        <f>IF(G$8=0,0,G$8/CHI_fec!G$8)</f>
        <v>0.60278711604232538</v>
      </c>
      <c r="H220" s="306">
        <f>IF(H$8=0,0,H$8/CHI_fec!H$8)</f>
        <v>0.60278711604232527</v>
      </c>
      <c r="I220" s="306">
        <f>IF(I$8=0,0,I$8/CHI_fec!I$8)</f>
        <v>0.61117585100319827</v>
      </c>
      <c r="J220" s="306">
        <f>IF(J$8=0,0,J$8/CHI_fec!J$8)</f>
        <v>0.62543395924580525</v>
      </c>
      <c r="K220" s="306">
        <f>IF(K$8=0,0,K$8/CHI_fec!K$8)</f>
        <v>0.62543395924580525</v>
      </c>
      <c r="L220" s="306">
        <f>IF(L$8=0,0,L$8/CHI_fec!L$8)</f>
        <v>0.62543395924580547</v>
      </c>
      <c r="M220" s="306">
        <f>IF(M$8=0,0,M$8/CHI_fec!M$8)</f>
        <v>0.62997950890944354</v>
      </c>
      <c r="N220" s="306">
        <f>IF(N$8=0,0,N$8/CHI_fec!N$8)</f>
        <v>0.63488248882309994</v>
      </c>
      <c r="O220" s="306">
        <f>IF(O$8=0,0,O$8/CHI_fec!O$8)</f>
        <v>0.64801024185652301</v>
      </c>
      <c r="P220" s="306">
        <f>IF(P$8=0,0,P$8/CHI_fec!P$8)</f>
        <v>0.65265558871483664</v>
      </c>
      <c r="Q220" s="306">
        <f>IF(Q$8=0,0,Q$8/CHI_fec!Q$8)</f>
        <v>0.65265558871483653</v>
      </c>
      <c r="R220" s="306">
        <f>IF(R$8=0,0,R$8/CHI_fec!R$8)</f>
        <v>0.65791138002835237</v>
      </c>
      <c r="S220" s="306">
        <f>IF(S$8=0,0,S$8/CHI_fec!S$8)</f>
        <v>0.65791138002835226</v>
      </c>
      <c r="T220" s="306">
        <f>IF(T$8=0,0,T$8/CHI_fec!T$8)</f>
        <v>0.65791138002835226</v>
      </c>
      <c r="U220" s="306">
        <f>IF(U$8=0,0,U$8/CHI_fec!U$8)</f>
        <v>0.65791138002835203</v>
      </c>
      <c r="V220" s="306">
        <f>IF(V$8=0,0,V$8/CHI_fec!V$8)</f>
        <v>0.66873624394125009</v>
      </c>
      <c r="W220" s="306">
        <f>IF(W$8=0,0,W$8/CHI_fec!W$8)</f>
        <v>0.6725717127160068</v>
      </c>
      <c r="X220" s="306">
        <f>IF(X$8=0,0,X$8/CHI_fec!X$8)</f>
        <v>0.68193054336013892</v>
      </c>
      <c r="Y220" s="306">
        <f>IF(Y$8=0,0,Y$8/CHI_fec!Y$8)</f>
        <v>0.69035349093985821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0.42316881553286251</v>
      </c>
      <c r="C221" s="306">
        <f>IF(C$9=0,0,C$9/CHI_fec!C$9)</f>
        <v>0.42316881553286273</v>
      </c>
      <c r="D221" s="306">
        <f>IF(D$9=0,0,D$9/CHI_fec!D$9)</f>
        <v>0.42316881553286256</v>
      </c>
      <c r="E221" s="306">
        <f>IF(E$9=0,0,E$9/CHI_fec!E$9)</f>
        <v>0.42612601029571384</v>
      </c>
      <c r="F221" s="306">
        <f>IF(F$9=0,0,F$9/CHI_fec!F$9)</f>
        <v>0.42788979721913378</v>
      </c>
      <c r="G221" s="306">
        <f>IF(G$9=0,0,G$9/CHI_fec!G$9)</f>
        <v>0.42788979721913395</v>
      </c>
      <c r="H221" s="306">
        <f>IF(H$9=0,0,H$9/CHI_fec!H$9)</f>
        <v>0.42788979721913384</v>
      </c>
      <c r="I221" s="306">
        <f>IF(I$9=0,0,I$9/CHI_fec!I$9)</f>
        <v>0.4338445596979672</v>
      </c>
      <c r="J221" s="306">
        <f>IF(J$9=0,0,J$9/CHI_fec!J$9)</f>
        <v>0.44396571007144203</v>
      </c>
      <c r="K221" s="306">
        <f>IF(K$9=0,0,K$9/CHI_fec!K$9)</f>
        <v>0.4439657100714422</v>
      </c>
      <c r="L221" s="306">
        <f>IF(L$9=0,0,L$9/CHI_fec!L$9)</f>
        <v>0.44396571007144214</v>
      </c>
      <c r="M221" s="306">
        <f>IF(M$9=0,0,M$9/CHI_fec!M$9)</f>
        <v>0.44719237877762441</v>
      </c>
      <c r="N221" s="306">
        <f>IF(N$9=0,0,N$9/CHI_fec!N$9)</f>
        <v>0.45067277015492885</v>
      </c>
      <c r="O221" s="306">
        <f>IF(O$9=0,0,O$9/CHI_fec!O$9)</f>
        <v>0.46019716298059393</v>
      </c>
      <c r="P221" s="306">
        <f>IF(P$9=0,0,P$9/CHI_fec!P$9)</f>
        <v>0.46328904529790421</v>
      </c>
      <c r="Q221" s="306">
        <f>IF(Q$9=0,0,Q$9/CHI_fec!Q$9)</f>
        <v>0.46328904529790421</v>
      </c>
      <c r="R221" s="306">
        <f>IF(R$9=0,0,R$9/CHI_fec!R$9)</f>
        <v>0.4670198806451023</v>
      </c>
      <c r="S221" s="306">
        <f>IF(S$9=0,0,S$9/CHI_fec!S$9)</f>
        <v>0.46701988064510225</v>
      </c>
      <c r="T221" s="306">
        <f>IF(T$9=0,0,T$9/CHI_fec!T$9)</f>
        <v>0.4670198806451023</v>
      </c>
      <c r="U221" s="306">
        <f>IF(U$9=0,0,U$9/CHI_fec!U$9)</f>
        <v>0.46701988064510236</v>
      </c>
      <c r="V221" s="306">
        <f>IF(V$9=0,0,V$9/CHI_fec!V$9)</f>
        <v>0.47742655095032005</v>
      </c>
      <c r="W221" s="306">
        <f>IF(W$9=0,0,W$9/CHI_fec!W$9)</f>
        <v>0.47742655095031994</v>
      </c>
      <c r="X221" s="306">
        <f>IF(X$9=0,0,X$9/CHI_fec!X$9)</f>
        <v>0.49483611378051645</v>
      </c>
      <c r="Y221" s="306">
        <f>IF(Y$9=0,0,Y$9/CHI_fec!Y$9)</f>
        <v>0.50063166976775553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0.73594132649112376</v>
      </c>
      <c r="C222" s="307">
        <f>IF(C$10=0,0,C$10/CHI_fec!C$10)</f>
        <v>0.73836153165383145</v>
      </c>
      <c r="D222" s="307">
        <f>IF(D$10=0,0,D$10/CHI_fec!D$10)</f>
        <v>0.73849266466172625</v>
      </c>
      <c r="E222" s="307">
        <f>IF(E$10=0,0,E$10/CHI_fec!E$10)</f>
        <v>0.74259110135160178</v>
      </c>
      <c r="F222" s="307">
        <f>IF(F$10=0,0,F$10/CHI_fec!F$10)</f>
        <v>0.7461028986991487</v>
      </c>
      <c r="G222" s="307">
        <f>IF(G$10=0,0,G$10/CHI_fec!G$10)</f>
        <v>0.74504950787629387</v>
      </c>
      <c r="H222" s="307">
        <f>IF(H$10=0,0,H$10/CHI_fec!H$10)</f>
        <v>0.74682943457516671</v>
      </c>
      <c r="I222" s="307">
        <f>IF(I$10=0,0,I$10/CHI_fec!I$10)</f>
        <v>0.75153063882183091</v>
      </c>
      <c r="J222" s="307">
        <f>IF(J$10=0,0,J$10/CHI_fec!J$10)</f>
        <v>0.76879513596461813</v>
      </c>
      <c r="K222" s="307">
        <f>IF(K$10=0,0,K$10/CHI_fec!K$10)</f>
        <v>0.7730992120084873</v>
      </c>
      <c r="L222" s="307">
        <f>IF(L$10=0,0,L$10/CHI_fec!L$10)</f>
        <v>0.77215498780713832</v>
      </c>
      <c r="M222" s="307">
        <f>IF(M$10=0,0,M$10/CHI_fec!M$10)</f>
        <v>0.77677962781702881</v>
      </c>
      <c r="N222" s="307">
        <f>IF(N$10=0,0,N$10/CHI_fec!N$10)</f>
        <v>0.78425156386057926</v>
      </c>
      <c r="O222" s="307">
        <f>IF(O$10=0,0,O$10/CHI_fec!O$10)</f>
        <v>0.80015970355463628</v>
      </c>
      <c r="P222" s="307">
        <f>IF(P$10=0,0,P$10/CHI_fec!P$10)</f>
        <v>0.80558655679868008</v>
      </c>
      <c r="Q222" s="307">
        <f>IF(Q$10=0,0,Q$10/CHI_fec!Q$10)</f>
        <v>0.80496454666858885</v>
      </c>
      <c r="R222" s="307">
        <f>IF(R$10=0,0,R$10/CHI_fec!R$10)</f>
        <v>0.80843845494858646</v>
      </c>
      <c r="S222" s="307">
        <f>IF(S$10=0,0,S$10/CHI_fec!S$10)</f>
        <v>0.79818653702660758</v>
      </c>
      <c r="T222" s="307">
        <f>IF(T$10=0,0,T$10/CHI_fec!T$10)</f>
        <v>0.79509981726629453</v>
      </c>
      <c r="U222" s="307">
        <f>IF(U$10=0,0,U$10/CHI_fec!U$10)</f>
        <v>0.79706651976116449</v>
      </c>
      <c r="V222" s="307">
        <f>IF(V$10=0,0,V$10/CHI_fec!V$10)</f>
        <v>0.81648505679519179</v>
      </c>
      <c r="W222" s="307">
        <f>IF(W$10=0,0,W$10/CHI_fec!W$10)</f>
        <v>0.81964589797179488</v>
      </c>
      <c r="X222" s="307">
        <f>IF(X$10=0,0,X$10/CHI_fec!X$10)</f>
        <v>0.85796302624717269</v>
      </c>
      <c r="Y222" s="307">
        <f>IF(Y$10=0,0,Y$10/CHI_fec!Y$10)</f>
        <v>0.85207550109655539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0.55258669635322066</v>
      </c>
      <c r="C224" s="308">
        <f>IF(C$25=0,0,C$25/CHI_fec!C$25)</f>
        <v>0.55208471608253218</v>
      </c>
      <c r="D224" s="308">
        <f>IF(D$25=0,0,D$25/CHI_fec!D$25)</f>
        <v>0.54918355868928137</v>
      </c>
      <c r="E224" s="308">
        <f>IF(E$25=0,0,E$25/CHI_fec!E$25)</f>
        <v>0.55479006168111089</v>
      </c>
      <c r="F224" s="308">
        <f>IF(F$25=0,0,F$25/CHI_fec!F$25)</f>
        <v>0.55737715377542074</v>
      </c>
      <c r="G224" s="308">
        <f>IF(G$25=0,0,G$25/CHI_fec!G$25)</f>
        <v>0.55658849416800837</v>
      </c>
      <c r="H224" s="308">
        <f>IF(H$25=0,0,H$25/CHI_fec!H$25)</f>
        <v>0.56394335541739327</v>
      </c>
      <c r="I224" s="308">
        <f>IF(I$25=0,0,I$25/CHI_fec!I$25)</f>
        <v>0.62116849587633882</v>
      </c>
      <c r="J224" s="308">
        <f>IF(J$25=0,0,J$25/CHI_fec!J$25)</f>
        <v>0.63463703385913672</v>
      </c>
      <c r="K224" s="308">
        <f>IF(K$25=0,0,K$25/CHI_fec!K$25)</f>
        <v>0.6353283692161753</v>
      </c>
      <c r="L224" s="308">
        <f>IF(L$25=0,0,L$25/CHI_fec!L$25)</f>
        <v>0.6342516786414184</v>
      </c>
      <c r="M224" s="308">
        <f>IF(M$25=0,0,M$25/CHI_fec!M$25)</f>
        <v>0.64050549204439533</v>
      </c>
      <c r="N224" s="308">
        <f>IF(N$25=0,0,N$25/CHI_fec!N$25)</f>
        <v>0.64837728379061488</v>
      </c>
      <c r="O224" s="308">
        <f>IF(O$25=0,0,O$25/CHI_fec!O$25)</f>
        <v>0.66498720708379411</v>
      </c>
      <c r="P224" s="308">
        <f>IF(P$25=0,0,P$25/CHI_fec!P$25)</f>
        <v>0.66428567246310555</v>
      </c>
      <c r="Q224" s="308">
        <f>IF(Q$25=0,0,Q$25/CHI_fec!Q$25)</f>
        <v>0.66397222872640349</v>
      </c>
      <c r="R224" s="308">
        <f>IF(R$25=0,0,R$25/CHI_fec!R$25)</f>
        <v>0.66834444244539015</v>
      </c>
      <c r="S224" s="308">
        <f>IF(S$25=0,0,S$25/CHI_fec!S$25)</f>
        <v>0.67238932024532549</v>
      </c>
      <c r="T224" s="308">
        <f>IF(T$25=0,0,T$25/CHI_fec!T$25)</f>
        <v>0.67135218478519632</v>
      </c>
      <c r="U224" s="308">
        <f>IF(U$25=0,0,U$25/CHI_fec!U$25)</f>
        <v>0.67196424473633631</v>
      </c>
      <c r="V224" s="308">
        <f>IF(V$25=0,0,V$25/CHI_fec!V$25)</f>
        <v>0.68483223896769896</v>
      </c>
      <c r="W224" s="308">
        <f>IF(W$25=0,0,W$25/CHI_fec!W$25)</f>
        <v>0.68945599201659358</v>
      </c>
      <c r="X224" s="308">
        <f>IF(X$25=0,0,X$25/CHI_fec!X$25)</f>
        <v>0.70095474582485928</v>
      </c>
      <c r="Y224" s="308">
        <f>IF(Y$25=0,0,Y$25/CHI_fec!Y$25)</f>
        <v>0.71373645991998491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0.38952494664518689</v>
      </c>
      <c r="C225" s="308">
        <f>IF(C$36=0,0,C$36/CHI_fec!C$36)</f>
        <v>0.38688505273221674</v>
      </c>
      <c r="D225" s="308">
        <f>IF(D$36=0,0,D$36/CHI_fec!D$36)</f>
        <v>0.3914307828740124</v>
      </c>
      <c r="E225" s="308">
        <f>IF(E$36=0,0,E$36/CHI_fec!E$36)</f>
        <v>0.38559213309558921</v>
      </c>
      <c r="F225" s="308">
        <f>IF(F$36=0,0,F$36/CHI_fec!F$36)</f>
        <v>0.39038259449948892</v>
      </c>
      <c r="G225" s="308">
        <f>IF(G$36=0,0,G$36/CHI_fec!G$36)</f>
        <v>0.38623724945512611</v>
      </c>
      <c r="H225" s="308">
        <f>IF(H$36=0,0,H$36/CHI_fec!H$36)</f>
        <v>0.42878351392677627</v>
      </c>
      <c r="I225" s="308">
        <f>IF(I$36=0,0,I$36/CHI_fec!I$36)</f>
        <v>0.41697425811940819</v>
      </c>
      <c r="J225" s="308">
        <f>IF(J$36=0,0,J$36/CHI_fec!J$36)</f>
        <v>0.4256358244827117</v>
      </c>
      <c r="K225" s="308">
        <f>IF(K$36=0,0,K$36/CHI_fec!K$36)</f>
        <v>0.44982114084806951</v>
      </c>
      <c r="L225" s="308">
        <f>IF(L$36=0,0,L$36/CHI_fec!L$36)</f>
        <v>0.4388792492600111</v>
      </c>
      <c r="M225" s="308">
        <f>IF(M$36=0,0,M$36/CHI_fec!M$36)</f>
        <v>0.4346194737209621</v>
      </c>
      <c r="N225" s="308">
        <f>IF(N$36=0,0,N$36/CHI_fec!N$36)</f>
        <v>0.44738316899315134</v>
      </c>
      <c r="O225" s="308">
        <f>IF(O$36=0,0,O$36/CHI_fec!O$36)</f>
        <v>0.42882425895327225</v>
      </c>
      <c r="P225" s="308">
        <f>IF(P$36=0,0,P$36/CHI_fec!P$36)</f>
        <v>0.43144233444878405</v>
      </c>
      <c r="Q225" s="308">
        <f>IF(Q$36=0,0,Q$36/CHI_fec!Q$36)</f>
        <v>0.43133406041558636</v>
      </c>
      <c r="R225" s="308">
        <f>IF(R$36=0,0,R$36/CHI_fec!R$36)</f>
        <v>0.43963844649339051</v>
      </c>
      <c r="S225" s="308">
        <f>IF(S$36=0,0,S$36/CHI_fec!S$36)</f>
        <v>0.43932656079698629</v>
      </c>
      <c r="T225" s="308">
        <f>IF(T$36=0,0,T$36/CHI_fec!T$36)</f>
        <v>0.43781585619785318</v>
      </c>
      <c r="U225" s="308">
        <f>IF(U$36=0,0,U$36/CHI_fec!U$36)</f>
        <v>0.43696673750044462</v>
      </c>
      <c r="V225" s="308">
        <f>IF(V$36=0,0,V$36/CHI_fec!V$36)</f>
        <v>0.44741666854269208</v>
      </c>
      <c r="W225" s="308">
        <f>IF(W$36=0,0,W$36/CHI_fec!W$36)</f>
        <v>0.44884607802340265</v>
      </c>
      <c r="X225" s="308">
        <f>IF(X$36=0,0,X$36/CHI_fec!X$36)</f>
        <v>0.47020083123349282</v>
      </c>
      <c r="Y225" s="308">
        <f>IF(Y$36=0,0,Y$36/CHI_fec!Y$36)</f>
        <v>0.47095113860592547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0.71690141279612296</v>
      </c>
      <c r="C226" s="308">
        <f>IF(C$44=0,0,C$44/CHI_fec!C$44)</f>
        <v>0.72184261609872047</v>
      </c>
      <c r="D226" s="308">
        <f>IF(D$44=0,0,D$44/CHI_fec!D$44)</f>
        <v>0.72665825642319382</v>
      </c>
      <c r="E226" s="308">
        <f>IF(E$44=0,0,E$44/CHI_fec!E$44)</f>
        <v>0.72360344152979106</v>
      </c>
      <c r="F226" s="308">
        <f>IF(F$44=0,0,F$44/CHI_fec!F$44)</f>
        <v>0.72793613957522552</v>
      </c>
      <c r="G226" s="308">
        <f>IF(G$44=0,0,G$44/CHI_fec!G$44)</f>
        <v>0.72314925226386839</v>
      </c>
      <c r="H226" s="308">
        <f>IF(H$44=0,0,H$44/CHI_fec!H$44)</f>
        <v>0.73808283206712655</v>
      </c>
      <c r="I226" s="308">
        <f>IF(I$44=0,0,I$44/CHI_fec!I$44)</f>
        <v>0.70708078480900705</v>
      </c>
      <c r="J226" s="308">
        <f>IF(J$44=0,0,J$44/CHI_fec!J$44)</f>
        <v>0.71316973385938232</v>
      </c>
      <c r="K226" s="308">
        <f>IF(K$44=0,0,K$44/CHI_fec!K$44)</f>
        <v>0.70826900696569473</v>
      </c>
      <c r="L226" s="308">
        <f>IF(L$44=0,0,L$44/CHI_fec!L$44)</f>
        <v>0.71388265929801498</v>
      </c>
      <c r="M226" s="308">
        <f>IF(M$44=0,0,M$44/CHI_fec!M$44)</f>
        <v>0.7198230045419437</v>
      </c>
      <c r="N226" s="308">
        <f>IF(N$44=0,0,N$44/CHI_fec!N$44)</f>
        <v>0.72400081850395359</v>
      </c>
      <c r="O226" s="308">
        <f>IF(O$44=0,0,O$44/CHI_fec!O$44)</f>
        <v>0.75589452369209198</v>
      </c>
      <c r="P226" s="308">
        <f>IF(P$44=0,0,P$44/CHI_fec!P$44)</f>
        <v>0.76903419259571515</v>
      </c>
      <c r="Q226" s="308">
        <f>IF(Q$44=0,0,Q$44/CHI_fec!Q$44)</f>
        <v>0.76800591734132262</v>
      </c>
      <c r="R226" s="308">
        <f>IF(R$44=0,0,R$44/CHI_fec!R$44)</f>
        <v>0.77184348840420347</v>
      </c>
      <c r="S226" s="308">
        <f>IF(S$44=0,0,S$44/CHI_fec!S$44)</f>
        <v>0.75635339463077456</v>
      </c>
      <c r="T226" s="308">
        <f>IF(T$44=0,0,T$44/CHI_fec!T$44)</f>
        <v>0.75147784962372921</v>
      </c>
      <c r="U226" s="308">
        <f>IF(U$44=0,0,U$44/CHI_fec!U$44)</f>
        <v>0.75590472991662538</v>
      </c>
      <c r="V226" s="308">
        <f>IF(V$44=0,0,V$44/CHI_fec!V$44)</f>
        <v>0.77364266666021986</v>
      </c>
      <c r="W226" s="308">
        <f>IF(W$44=0,0,W$44/CHI_fec!W$44)</f>
        <v>0.78286921149640598</v>
      </c>
      <c r="X226" s="308">
        <f>IF(X$44=0,0,X$44/CHI_fec!X$44)</f>
        <v>0.81431100745634488</v>
      </c>
      <c r="Y226" s="308">
        <f>IF(Y$44=0,0,Y$44/CHI_fec!Y$44)</f>
        <v>0.80870778638804819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0.59872529081656189</v>
      </c>
      <c r="C227" s="309">
        <f>IF(C$58=0,0,C$58/CHI_fec!C$58)</f>
        <v>0.59872529081656167</v>
      </c>
      <c r="D227" s="309">
        <f>IF(D$58=0,0,D$58/CHI_fec!D$58)</f>
        <v>0.59872529081656167</v>
      </c>
      <c r="E227" s="309">
        <f>IF(E$58=0,0,E$58/CHI_fec!E$58)</f>
        <v>0.60290931201424791</v>
      </c>
      <c r="F227" s="309">
        <f>IF(F$58=0,0,F$58/CHI_fec!F$58)</f>
        <v>0.60540482633359471</v>
      </c>
      <c r="G227" s="309">
        <f>IF(G$58=0,0,G$58/CHI_fec!G$58)</f>
        <v>0.60540482633359438</v>
      </c>
      <c r="H227" s="309">
        <f>IF(H$58=0,0,H$58/CHI_fec!H$58)</f>
        <v>0.6054048263335946</v>
      </c>
      <c r="I227" s="309">
        <f>IF(I$58=0,0,I$58/CHI_fec!I$58)</f>
        <v>0.61382999086844681</v>
      </c>
      <c r="J227" s="309">
        <f>IF(J$58=0,0,J$58/CHI_fec!J$58)</f>
        <v>0.6281500174827106</v>
      </c>
      <c r="K227" s="309">
        <f>IF(K$58=0,0,K$58/CHI_fec!K$58)</f>
        <v>0.62815001748271049</v>
      </c>
      <c r="L227" s="309">
        <f>IF(L$58=0,0,L$58/CHI_fec!L$58)</f>
        <v>0.62815001748271038</v>
      </c>
      <c r="M227" s="309">
        <f>IF(M$58=0,0,M$58/CHI_fec!M$58)</f>
        <v>0.63271530700444667</v>
      </c>
      <c r="N227" s="309">
        <f>IF(N$58=0,0,N$58/CHI_fec!N$58)</f>
        <v>0.63763957898065093</v>
      </c>
      <c r="O227" s="309">
        <f>IF(O$58=0,0,O$58/CHI_fec!O$58)</f>
        <v>0.65111527627941534</v>
      </c>
      <c r="P227" s="309">
        <f>IF(P$58=0,0,P$58/CHI_fec!P$58)</f>
        <v>0.65548986172062085</v>
      </c>
      <c r="Q227" s="309">
        <f>IF(Q$58=0,0,Q$58/CHI_fec!Q$58)</f>
        <v>0.65548986172062074</v>
      </c>
      <c r="R227" s="309">
        <f>IF(R$58=0,0,R$58/CHI_fec!R$58)</f>
        <v>0.66076847724295551</v>
      </c>
      <c r="S227" s="309">
        <f>IF(S$58=0,0,S$58/CHI_fec!S$58)</f>
        <v>0.66076847724295573</v>
      </c>
      <c r="T227" s="309">
        <f>IF(T$58=0,0,T$58/CHI_fec!T$58)</f>
        <v>0.66076847724295551</v>
      </c>
      <c r="U227" s="309">
        <f>IF(U$58=0,0,U$58/CHI_fec!U$58)</f>
        <v>0.6607684772429554</v>
      </c>
      <c r="V227" s="309">
        <f>IF(V$58=0,0,V$58/CHI_fec!V$58)</f>
        <v>0.67377912951866004</v>
      </c>
      <c r="W227" s="309">
        <f>IF(W$58=0,0,W$58/CHI_fec!W$58)</f>
        <v>0.67549247503347754</v>
      </c>
      <c r="X227" s="309">
        <f>IF(X$58=0,0,X$58/CHI_fec!X$58)</f>
        <v>0.68703072753012939</v>
      </c>
      <c r="Y227" s="309">
        <f>IF(Y$58=0,0,Y$58/CHI_fec!Y$58)</f>
        <v>0.69741515477711657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0.49898538492157041</v>
      </c>
      <c r="C229" s="322">
        <f>IF(C$61=0,0,C$61/CHI_fec!C$61)</f>
        <v>0.4986555732778124</v>
      </c>
      <c r="D229" s="322">
        <f>IF(D$61=0,0,D$61/CHI_fec!D$61)</f>
        <v>0.49839508636571778</v>
      </c>
      <c r="E229" s="322">
        <f>IF(E$61=0,0,E$61/CHI_fec!E$61)</f>
        <v>0.50178504393357082</v>
      </c>
      <c r="F229" s="322">
        <f>IF(F$61=0,0,F$61/CHI_fec!F$61)</f>
        <v>0.50688696020698254</v>
      </c>
      <c r="G229" s="322">
        <f>IF(G$61=0,0,G$61/CHI_fec!G$61)</f>
        <v>0.50683641920111466</v>
      </c>
      <c r="H229" s="322">
        <f>IF(H$61=0,0,H$61/CHI_fec!H$61)</f>
        <v>0.51303889573242389</v>
      </c>
      <c r="I229" s="322">
        <f>IF(I$61=0,0,I$61/CHI_fec!I$61)</f>
        <v>0.56559731789934764</v>
      </c>
      <c r="J229" s="322">
        <f>IF(J$61=0,0,J$61/CHI_fec!J$61)</f>
        <v>0.57059313003826495</v>
      </c>
      <c r="K229" s="322">
        <f>IF(K$61=0,0,K$61/CHI_fec!K$61)</f>
        <v>0.58067043037746358</v>
      </c>
      <c r="L229" s="322">
        <f>IF(L$61=0,0,L$61/CHI_fec!L$61)</f>
        <v>0.57478999943885467</v>
      </c>
      <c r="M229" s="322">
        <f>IF(M$61=0,0,M$61/CHI_fec!M$61)</f>
        <v>0.57310155122671369</v>
      </c>
      <c r="N229" s="322">
        <f>IF(N$61=0,0,N$61/CHI_fec!N$61)</f>
        <v>0.57881737495620489</v>
      </c>
      <c r="O229" s="322">
        <f>IF(O$61=0,0,O$61/CHI_fec!O$61)</f>
        <v>0.56576862118059301</v>
      </c>
      <c r="P229" s="322">
        <f>IF(P$61=0,0,P$61/CHI_fec!P$61)</f>
        <v>0.55735946361340405</v>
      </c>
      <c r="Q229" s="322">
        <f>IF(Q$61=0,0,Q$61/CHI_fec!Q$61)</f>
        <v>0.55715524734538002</v>
      </c>
      <c r="R229" s="322">
        <f>IF(R$61=0,0,R$61/CHI_fec!R$61)</f>
        <v>0.56732224493252037</v>
      </c>
      <c r="S229" s="322">
        <f>IF(S$61=0,0,S$61/CHI_fec!S$61)</f>
        <v>0.58841757290774976</v>
      </c>
      <c r="T229" s="322">
        <f>IF(T$61=0,0,T$61/CHI_fec!T$61)</f>
        <v>0.59703500387889086</v>
      </c>
      <c r="U229" s="322">
        <f>IF(U$61=0,0,U$61/CHI_fec!U$61)</f>
        <v>0.60075654817531399</v>
      </c>
      <c r="V229" s="322">
        <f>IF(V$61=0,0,V$61/CHI_fec!V$61)</f>
        <v>0.60270385233886903</v>
      </c>
      <c r="W229" s="322">
        <f>IF(W$61=0,0,W$61/CHI_fec!W$61)</f>
        <v>0.60173249297229148</v>
      </c>
      <c r="X229" s="322">
        <f>IF(X$61=0,0,X$61/CHI_fec!X$61)</f>
        <v>0.60004739674185426</v>
      </c>
      <c r="Y229" s="322">
        <f>IF(Y$61=0,0,Y$61/CHI_fec!Y$61)</f>
        <v>0.60105494227585676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0.4236654655921781</v>
      </c>
      <c r="C230" s="305">
        <f>IF(C$62=0,0,C$62/CHI_fec!C$62)</f>
        <v>0.42366546559217799</v>
      </c>
      <c r="D230" s="305">
        <f>IF(D$62=0,0,D$62/CHI_fec!D$62)</f>
        <v>0.42501868284816985</v>
      </c>
      <c r="E230" s="305">
        <f>IF(E$62=0,0,E$62/CHI_fec!E$62)</f>
        <v>0.42674362946544558</v>
      </c>
      <c r="F230" s="305">
        <f>IF(F$62=0,0,F$62/CHI_fec!F$62)</f>
        <v>0.43076228824492491</v>
      </c>
      <c r="G230" s="305">
        <f>IF(G$62=0,0,G$62/CHI_fec!G$62)</f>
        <v>0.43076228824492502</v>
      </c>
      <c r="H230" s="305">
        <f>IF(H$62=0,0,H$62/CHI_fec!H$62)</f>
        <v>0.43076228824492485</v>
      </c>
      <c r="I230" s="305">
        <f>IF(I$62=0,0,I$62/CHI_fec!I$62)</f>
        <v>0.43962070736888936</v>
      </c>
      <c r="J230" s="305">
        <f>IF(J$62=0,0,J$62/CHI_fec!J$62)</f>
        <v>0.43962070736888925</v>
      </c>
      <c r="K230" s="305">
        <f>IF(K$62=0,0,K$62/CHI_fec!K$62)</f>
        <v>0.43962070736888925</v>
      </c>
      <c r="L230" s="305">
        <f>IF(L$62=0,0,L$62/CHI_fec!L$62)</f>
        <v>0.43962070736888931</v>
      </c>
      <c r="M230" s="305">
        <f>IF(M$62=0,0,M$62/CHI_fec!M$62)</f>
        <v>0.43962070736888909</v>
      </c>
      <c r="N230" s="305">
        <f>IF(N$62=0,0,N$62/CHI_fec!N$62)</f>
        <v>0.43962070736888936</v>
      </c>
      <c r="O230" s="305">
        <f>IF(O$62=0,0,O$62/CHI_fec!O$62)</f>
        <v>0.4396207073688892</v>
      </c>
      <c r="P230" s="305">
        <f>IF(P$62=0,0,P$62/CHI_fec!P$62)</f>
        <v>0.43962070736888909</v>
      </c>
      <c r="Q230" s="305">
        <f>IF(Q$62=0,0,Q$62/CHI_fec!Q$62)</f>
        <v>0.4396207073688892</v>
      </c>
      <c r="R230" s="305">
        <f>IF(R$62=0,0,R$62/CHI_fec!R$62)</f>
        <v>0.44823058422342332</v>
      </c>
      <c r="S230" s="305">
        <f>IF(S$62=0,0,S$62/CHI_fec!S$62)</f>
        <v>0.45840752580108107</v>
      </c>
      <c r="T230" s="305">
        <f>IF(T$62=0,0,T$62/CHI_fec!T$62)</f>
        <v>0.46756677322097306</v>
      </c>
      <c r="U230" s="305">
        <f>IF(U$62=0,0,U$62/CHI_fec!U$62)</f>
        <v>0.4758100958988758</v>
      </c>
      <c r="V230" s="305">
        <f>IF(V$62=0,0,V$62/CHI_fec!V$62)</f>
        <v>0.47606076531574865</v>
      </c>
      <c r="W230" s="305">
        <f>IF(W$62=0,0,W$62/CHI_fec!W$62)</f>
        <v>0.4760607653157487</v>
      </c>
      <c r="X230" s="305">
        <f>IF(X$62=0,0,X$62/CHI_fec!X$62)</f>
        <v>0.4760607653157487</v>
      </c>
      <c r="Y230" s="305">
        <f>IF(Y$62=0,0,Y$62/CHI_fec!Y$62)</f>
        <v>0.47606076531574876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0.11269525572159306</v>
      </c>
      <c r="C231" s="306">
        <f>IF(C$63=0,0,C$63/CHI_fec!C$63)</f>
        <v>0.11269525572159302</v>
      </c>
      <c r="D231" s="306">
        <f>IF(D$63=0,0,D$63/CHI_fec!D$63)</f>
        <v>0.11305521228424963</v>
      </c>
      <c r="E231" s="306">
        <f>IF(E$63=0,0,E$63/CHI_fec!E$63)</f>
        <v>0.11351404906923111</v>
      </c>
      <c r="F231" s="306">
        <f>IF(F$63=0,0,F$63/CHI_fec!F$63)</f>
        <v>0.11458301459885772</v>
      </c>
      <c r="G231" s="306">
        <f>IF(G$63=0,0,G$63/CHI_fec!G$63)</f>
        <v>0.11458301459885772</v>
      </c>
      <c r="H231" s="306">
        <f>IF(H$63=0,0,H$63/CHI_fec!H$63)</f>
        <v>0.11458301459885771</v>
      </c>
      <c r="I231" s="306">
        <f>IF(I$63=0,0,I$63/CHI_fec!I$63)</f>
        <v>0.11693935914317601</v>
      </c>
      <c r="J231" s="306">
        <f>IF(J$63=0,0,J$63/CHI_fec!J$63)</f>
        <v>0.11693935914317599</v>
      </c>
      <c r="K231" s="306">
        <f>IF(K$63=0,0,K$63/CHI_fec!K$63)</f>
        <v>0.11693935914317599</v>
      </c>
      <c r="L231" s="306">
        <f>IF(L$63=0,0,L$63/CHI_fec!L$63)</f>
        <v>0.11693935914317602</v>
      </c>
      <c r="M231" s="306">
        <f>IF(M$63=0,0,M$63/CHI_fec!M$63)</f>
        <v>0.11693935914317602</v>
      </c>
      <c r="N231" s="306">
        <f>IF(N$63=0,0,N$63/CHI_fec!N$63)</f>
        <v>0.11693935914317603</v>
      </c>
      <c r="O231" s="306">
        <f>IF(O$63=0,0,O$63/CHI_fec!O$63)</f>
        <v>0.11693935914317603</v>
      </c>
      <c r="P231" s="306">
        <f>IF(P$63=0,0,P$63/CHI_fec!P$63)</f>
        <v>0.11693935914317601</v>
      </c>
      <c r="Q231" s="306">
        <f>IF(Q$63=0,0,Q$63/CHI_fec!Q$63)</f>
        <v>0.11693935914317605</v>
      </c>
      <c r="R231" s="306">
        <f>IF(R$63=0,0,R$63/CHI_fec!R$63)</f>
        <v>0.11922959130193114</v>
      </c>
      <c r="S231" s="306">
        <f>IF(S$63=0,0,S$63/CHI_fec!S$63)</f>
        <v>0.12408201832699542</v>
      </c>
      <c r="T231" s="306">
        <f>IF(T$63=0,0,T$63/CHI_fec!T$63)</f>
        <v>0.12663243536096727</v>
      </c>
      <c r="U231" s="306">
        <f>IF(U$63=0,0,U$63/CHI_fec!U$63)</f>
        <v>0.12663243536096727</v>
      </c>
      <c r="V231" s="306">
        <f>IF(V$63=0,0,V$63/CHI_fec!V$63)</f>
        <v>0.12663243536096727</v>
      </c>
      <c r="W231" s="306">
        <f>IF(W$63=0,0,W$63/CHI_fec!W$63)</f>
        <v>0.1266324353609673</v>
      </c>
      <c r="X231" s="306">
        <f>IF(X$63=0,0,X$63/CHI_fec!X$63)</f>
        <v>0.12663243536096722</v>
      </c>
      <c r="Y231" s="306">
        <f>IF(Y$63=0,0,Y$63/CHI_fec!Y$63)</f>
        <v>0.12663243536096727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0.59933776728251831</v>
      </c>
      <c r="C232" s="306">
        <f>IF(C$64=0,0,C$64/CHI_fec!C$64)</f>
        <v>0.59933776728251797</v>
      </c>
      <c r="D232" s="306">
        <f>IF(D$64=0,0,D$64/CHI_fec!D$64)</f>
        <v>0.60125209420959136</v>
      </c>
      <c r="E232" s="306">
        <f>IF(E$64=0,0,E$64/CHI_fec!E$64)</f>
        <v>0.60369228756553284</v>
      </c>
      <c r="F232" s="306">
        <f>IF(F$64=0,0,F$64/CHI_fec!F$64)</f>
        <v>0.60937727767204719</v>
      </c>
      <c r="G232" s="306">
        <f>IF(G$64=0,0,G$64/CHI_fec!G$64)</f>
        <v>0.60937727767204752</v>
      </c>
      <c r="H232" s="306">
        <f>IF(H$64=0,0,H$64/CHI_fec!H$64)</f>
        <v>0.60937727767204708</v>
      </c>
      <c r="I232" s="306">
        <f>IF(I$64=0,0,I$64/CHI_fec!I$64)</f>
        <v>0.62190882808290859</v>
      </c>
      <c r="J232" s="306">
        <f>IF(J$64=0,0,J$64/CHI_fec!J$64)</f>
        <v>0.62190882808290859</v>
      </c>
      <c r="K232" s="306">
        <f>IF(K$64=0,0,K$64/CHI_fec!K$64)</f>
        <v>0.62190882808290893</v>
      </c>
      <c r="L232" s="306">
        <f>IF(L$64=0,0,L$64/CHI_fec!L$64)</f>
        <v>0.6219088280829087</v>
      </c>
      <c r="M232" s="306">
        <f>IF(M$64=0,0,M$64/CHI_fec!M$64)</f>
        <v>0.62190882808290893</v>
      </c>
      <c r="N232" s="306">
        <f>IF(N$64=0,0,N$64/CHI_fec!N$64)</f>
        <v>0.6219088280829087</v>
      </c>
      <c r="O232" s="306">
        <f>IF(O$64=0,0,O$64/CHI_fec!O$64)</f>
        <v>0.6219088280829087</v>
      </c>
      <c r="P232" s="306">
        <f>IF(P$64=0,0,P$64/CHI_fec!P$64)</f>
        <v>0.62190882808290893</v>
      </c>
      <c r="Q232" s="306">
        <f>IF(Q$64=0,0,Q$64/CHI_fec!Q$64)</f>
        <v>0.62190882808290893</v>
      </c>
      <c r="R232" s="306">
        <f>IF(R$64=0,0,R$64/CHI_fec!R$64)</f>
        <v>0.63408877851469869</v>
      </c>
      <c r="S232" s="306">
        <f>IF(S$64=0,0,S$64/CHI_fec!S$64)</f>
        <v>0.64729590257896197</v>
      </c>
      <c r="T232" s="306">
        <f>IF(T$64=0,0,T$64/CHI_fec!T$64)</f>
        <v>0.65918231423679885</v>
      </c>
      <c r="U232" s="306">
        <f>IF(U$64=0,0,U$64/CHI_fec!U$64)</f>
        <v>0.66988008472885208</v>
      </c>
      <c r="V232" s="306">
        <f>IF(V$64=0,0,V$64/CHI_fec!V$64)</f>
        <v>0.67345870585968182</v>
      </c>
      <c r="W232" s="306">
        <f>IF(W$64=0,0,W$64/CHI_fec!W$64)</f>
        <v>0.67345870585968159</v>
      </c>
      <c r="X232" s="306">
        <f>IF(X$64=0,0,X$64/CHI_fec!X$64)</f>
        <v>0.67345870585968148</v>
      </c>
      <c r="Y232" s="306">
        <f>IF(Y$64=0,0,Y$64/CHI_fec!Y$64)</f>
        <v>0.67345870585968182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0.44058070675220623</v>
      </c>
      <c r="C233" s="306">
        <f>IF(C$65=0,0,C$65/CHI_fec!C$65)</f>
        <v>0.44058070675220617</v>
      </c>
      <c r="D233" s="306">
        <f>IF(D$65=0,0,D$65/CHI_fec!D$65)</f>
        <v>0.4419879524766146</v>
      </c>
      <c r="E233" s="306">
        <f>IF(E$65=0,0,E$65/CHI_fec!E$65)</f>
        <v>0.44378176920578094</v>
      </c>
      <c r="F233" s="306">
        <f>IF(F$65=0,0,F$65/CHI_fec!F$65)</f>
        <v>0.4479608767069887</v>
      </c>
      <c r="G233" s="306">
        <f>IF(G$65=0,0,G$65/CHI_fec!G$65)</f>
        <v>0.44796087670698864</v>
      </c>
      <c r="H233" s="306">
        <f>IF(H$65=0,0,H$65/CHI_fec!H$65)</f>
        <v>0.44796087670698864</v>
      </c>
      <c r="I233" s="306">
        <f>IF(I$65=0,0,I$65/CHI_fec!I$65)</f>
        <v>0.45717297652467909</v>
      </c>
      <c r="J233" s="306">
        <f>IF(J$65=0,0,J$65/CHI_fec!J$65)</f>
        <v>0.45717297652467909</v>
      </c>
      <c r="K233" s="306">
        <f>IF(K$65=0,0,K$65/CHI_fec!K$65)</f>
        <v>0.45717297652467898</v>
      </c>
      <c r="L233" s="306">
        <f>IF(L$65=0,0,L$65/CHI_fec!L$65)</f>
        <v>0.45717297652467909</v>
      </c>
      <c r="M233" s="306">
        <f>IF(M$65=0,0,M$65/CHI_fec!M$65)</f>
        <v>0.45717297652467914</v>
      </c>
      <c r="N233" s="306">
        <f>IF(N$65=0,0,N$65/CHI_fec!N$65)</f>
        <v>0.4571729765246792</v>
      </c>
      <c r="O233" s="306">
        <f>IF(O$65=0,0,O$65/CHI_fec!O$65)</f>
        <v>0.45717297652467909</v>
      </c>
      <c r="P233" s="306">
        <f>IF(P$65=0,0,P$65/CHI_fec!P$65)</f>
        <v>0.45717297652467909</v>
      </c>
      <c r="Q233" s="306">
        <f>IF(Q$65=0,0,Q$65/CHI_fec!Q$65)</f>
        <v>0.45717297652467909</v>
      </c>
      <c r="R233" s="306">
        <f>IF(R$65=0,0,R$65/CHI_fec!R$65)</f>
        <v>0.46612661078967166</v>
      </c>
      <c r="S233" s="306">
        <f>IF(S$65=0,0,S$65/CHI_fec!S$65)</f>
        <v>0.48466616763593307</v>
      </c>
      <c r="T233" s="306">
        <f>IF(T$65=0,0,T$65/CHI_fec!T$65)</f>
        <v>0.4950679379699745</v>
      </c>
      <c r="U233" s="306">
        <f>IF(U$65=0,0,U$65/CHI_fec!U$65)</f>
        <v>0.4950679379699745</v>
      </c>
      <c r="V233" s="306">
        <f>IF(V$65=0,0,V$65/CHI_fec!V$65)</f>
        <v>0.49506793796997456</v>
      </c>
      <c r="W233" s="306">
        <f>IF(W$65=0,0,W$65/CHI_fec!W$65)</f>
        <v>0.4950679379699745</v>
      </c>
      <c r="X233" s="306">
        <f>IF(X$65=0,0,X$65/CHI_fec!X$65)</f>
        <v>0.49506793796997456</v>
      </c>
      <c r="Y233" s="306">
        <f>IF(Y$65=0,0,Y$65/CHI_fec!Y$65)</f>
        <v>0.49506793796997439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0.74056833065033345</v>
      </c>
      <c r="C234" s="307">
        <f>IF(C$66=0,0,C$66/CHI_fec!C$66)</f>
        <v>0.74300375210671976</v>
      </c>
      <c r="D234" s="307">
        <f>IF(D$66=0,0,D$66/CHI_fec!D$66)</f>
        <v>0.74550933722829615</v>
      </c>
      <c r="E234" s="307">
        <f>IF(E$66=0,0,E$66/CHI_fec!E$66)</f>
        <v>0.74746571906745751</v>
      </c>
      <c r="F234" s="307">
        <f>IF(F$66=0,0,F$66/CHI_fec!F$66)</f>
        <v>0.75494794551603261</v>
      </c>
      <c r="G234" s="307">
        <f>IF(G$66=0,0,G$66/CHI_fec!G$66)</f>
        <v>0.7538820667492746</v>
      </c>
      <c r="H234" s="307">
        <f>IF(H$66=0,0,H$66/CHI_fec!H$66)</f>
        <v>0.75568309447189308</v>
      </c>
      <c r="I234" s="307">
        <f>IF(I$66=0,0,I$66/CHI_fec!I$66)</f>
        <v>0.76542600271474315</v>
      </c>
      <c r="J234" s="307">
        <f>IF(J$66=0,0,J$66/CHI_fec!J$66)</f>
        <v>0.765159324971729</v>
      </c>
      <c r="K234" s="307">
        <f>IF(K$66=0,0,K$66/CHI_fec!K$66)</f>
        <v>0.76944304603900893</v>
      </c>
      <c r="L234" s="307">
        <f>IF(L$66=0,0,L$66/CHI_fec!L$66)</f>
        <v>0.76850328729350204</v>
      </c>
      <c r="M234" s="307">
        <f>IF(M$66=0,0,M$66/CHI_fec!M$66)</f>
        <v>0.76752779237048308</v>
      </c>
      <c r="N234" s="307">
        <f>IF(N$66=0,0,N$66/CHI_fec!N$66)</f>
        <v>0.76892636383491364</v>
      </c>
      <c r="O234" s="307">
        <f>IF(O$66=0,0,O$66/CHI_fec!O$66)</f>
        <v>0.76828687877569812</v>
      </c>
      <c r="P234" s="307">
        <f>IF(P$66=0,0,P$66/CHI_fec!P$66)</f>
        <v>0.7683354226064425</v>
      </c>
      <c r="Q234" s="307">
        <f>IF(Q$66=0,0,Q$66/CHI_fec!Q$66)</f>
        <v>0.76774217485157803</v>
      </c>
      <c r="R234" s="307">
        <f>IF(R$66=0,0,R$66/CHI_fec!R$66)</f>
        <v>0.77987611135225132</v>
      </c>
      <c r="S234" s="307">
        <f>IF(S$66=0,0,S$66/CHI_fec!S$66)</f>
        <v>0.8076872592570612</v>
      </c>
      <c r="T234" s="307">
        <f>IF(T$66=0,0,T$66/CHI_fec!T$66)</f>
        <v>0.81463152327489785</v>
      </c>
      <c r="U234" s="307">
        <f>IF(U$66=0,0,U$66/CHI_fec!U$66)</f>
        <v>0.8166465380119573</v>
      </c>
      <c r="V234" s="307">
        <f>IF(V$66=0,0,V$66/CHI_fec!V$66)</f>
        <v>0.81830762827802139</v>
      </c>
      <c r="W234" s="307">
        <f>IF(W$66=0,0,W$66/CHI_fec!W$66)</f>
        <v>0.82147552513671229</v>
      </c>
      <c r="X234" s="307">
        <f>IF(X$66=0,0,X$66/CHI_fec!X$66)</f>
        <v>0.82002138728219598</v>
      </c>
      <c r="Y234" s="307">
        <f>IF(Y$66=0,0,Y$66/CHI_fec!Y$66)</f>
        <v>0.81439422574496056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0.57805914560389349</v>
      </c>
      <c r="C235" s="308">
        <f>IF(C$72=0,0,C$72/CHI_fec!C$72)</f>
        <v>0.57753461475293266</v>
      </c>
      <c r="D235" s="308">
        <f>IF(D$72=0,0,D$72/CHI_fec!D$72)</f>
        <v>0.57633657445598152</v>
      </c>
      <c r="E235" s="308">
        <f>IF(E$72=0,0,E$72/CHI_fec!E$72)</f>
        <v>0.58052725939084326</v>
      </c>
      <c r="F235" s="308">
        <f>IF(F$72=0,0,F$72/CHI_fec!F$72)</f>
        <v>0.58629897980194656</v>
      </c>
      <c r="G235" s="308">
        <f>IF(G$72=0,0,G$72/CHI_fec!G$72)</f>
        <v>0.58547204032423683</v>
      </c>
      <c r="H235" s="308">
        <f>IF(H$72=0,0,H$72/CHI_fec!H$72)</f>
        <v>0.59319083118713212</v>
      </c>
      <c r="I235" s="308">
        <f>IF(I$72=0,0,I$72/CHI_fec!I$72)</f>
        <v>0.66355084654712104</v>
      </c>
      <c r="J235" s="308">
        <f>IF(J$72=0,0,J$72/CHI_fec!J$72)</f>
        <v>0.66231365065897252</v>
      </c>
      <c r="K235" s="308">
        <f>IF(K$72=0,0,K$72/CHI_fec!K$72)</f>
        <v>0.66307890075741094</v>
      </c>
      <c r="L235" s="308">
        <f>IF(L$72=0,0,L$72/CHI_fec!L$72)</f>
        <v>0.66178756876639111</v>
      </c>
      <c r="M235" s="308">
        <f>IF(M$72=0,0,M$72/CHI_fec!M$72)</f>
        <v>0.66368331051981222</v>
      </c>
      <c r="N235" s="308">
        <f>IF(N$72=0,0,N$72/CHI_fec!N$72)</f>
        <v>0.66712717931261034</v>
      </c>
      <c r="O235" s="308">
        <f>IF(O$72=0,0,O$72/CHI_fec!O$72)</f>
        <v>0.67180971507398601</v>
      </c>
      <c r="P235" s="308">
        <f>IF(P$72=0,0,P$72/CHI_fec!P$72)</f>
        <v>0.66516134758348056</v>
      </c>
      <c r="Q235" s="308">
        <f>IF(Q$72=0,0,Q$72/CHI_fec!Q$72)</f>
        <v>0.66482424262795281</v>
      </c>
      <c r="R235" s="308">
        <f>IF(R$72=0,0,R$72/CHI_fec!R$72)</f>
        <v>0.67674543783817021</v>
      </c>
      <c r="S235" s="308">
        <f>IF(S$72=0,0,S$72/CHI_fec!S$72)</f>
        <v>0.70103298123753333</v>
      </c>
      <c r="T235" s="308">
        <f>IF(T$72=0,0,T$72/CHI_fec!T$72)</f>
        <v>0.71166927028946725</v>
      </c>
      <c r="U235" s="308">
        <f>IF(U$72=0,0,U$72/CHI_fec!U$72)</f>
        <v>0.71924690157974036</v>
      </c>
      <c r="V235" s="308">
        <f>IF(V$72=0,0,V$72/CHI_fec!V$72)</f>
        <v>0.7236260849522308</v>
      </c>
      <c r="W235" s="308">
        <f>IF(W$72=0,0,W$72/CHI_fec!W$72)</f>
        <v>0.72539236387114281</v>
      </c>
      <c r="X235" s="308">
        <f>IF(X$72=0,0,X$72/CHI_fec!X$72)</f>
        <v>0.72136918638221359</v>
      </c>
      <c r="Y235" s="308">
        <f>IF(Y$72=0,0,Y$72/CHI_fec!Y$72)</f>
        <v>0.7266963439584625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0.40973260001919182</v>
      </c>
      <c r="C236" s="308">
        <f>IF(C$85=0,0,C$85/CHI_fec!C$85)</f>
        <v>0.40695575451532379</v>
      </c>
      <c r="D236" s="308">
        <f>IF(D$85=0,0,D$85/CHI_fec!D$85)</f>
        <v>0.41305242450231927</v>
      </c>
      <c r="E236" s="308">
        <f>IF(E$85=0,0,E$85/CHI_fec!E$85)</f>
        <v>0.4057074675722569</v>
      </c>
      <c r="F236" s="308">
        <f>IF(F$85=0,0,F$85/CHI_fec!F$85)</f>
        <v>0.41290678971561257</v>
      </c>
      <c r="G236" s="308">
        <f>IF(G$85=0,0,G$85/CHI_fec!G$85)</f>
        <v>0.40852226761178823</v>
      </c>
      <c r="H236" s="308">
        <f>IF(H$85=0,0,H$85/CHI_fec!H$85)</f>
        <v>0.45352335558269036</v>
      </c>
      <c r="I236" s="308">
        <f>IF(I$85=0,0,I$85/CHI_fec!I$85)</f>
        <v>0.44392444823584742</v>
      </c>
      <c r="J236" s="308">
        <f>IF(J$85=0,0,J$85/CHI_fec!J$85)</f>
        <v>0.44281540437753669</v>
      </c>
      <c r="K236" s="308">
        <f>IF(K$85=0,0,K$85/CHI_fec!K$85)</f>
        <v>0.46797689227470879</v>
      </c>
      <c r="L236" s="308">
        <f>IF(L$85=0,0,L$85/CHI_fec!L$85)</f>
        <v>0.45659336234249537</v>
      </c>
      <c r="M236" s="308">
        <f>IF(M$85=0,0,M$85/CHI_fec!M$85)</f>
        <v>0.44889912910256169</v>
      </c>
      <c r="N236" s="308">
        <f>IF(N$85=0,0,N$85/CHI_fec!N$85)</f>
        <v>0.45851368005434784</v>
      </c>
      <c r="O236" s="308">
        <f>IF(O$85=0,0,O$85/CHI_fec!O$85)</f>
        <v>0.43039714674031526</v>
      </c>
      <c r="P236" s="308">
        <f>IF(P$85=0,0,P$85/CHI_fec!P$85)</f>
        <v>0.43013491907789819</v>
      </c>
      <c r="Q236" s="308">
        <f>IF(Q$85=0,0,Q$85/CHI_fec!Q$85)</f>
        <v>0.43002697315143495</v>
      </c>
      <c r="R236" s="308">
        <f>IF(R$85=0,0,R$85/CHI_fec!R$85)</f>
        <v>0.44332029816569851</v>
      </c>
      <c r="S236" s="308">
        <f>IF(S$85=0,0,S$85/CHI_fec!S$85)</f>
        <v>0.46469670441894967</v>
      </c>
      <c r="T236" s="308">
        <f>IF(T$85=0,0,T$85/CHI_fec!T$85)</f>
        <v>0.4688936401152965</v>
      </c>
      <c r="U236" s="308">
        <f>IF(U$85=0,0,U$85/CHI_fec!U$85)</f>
        <v>0.46798424784162329</v>
      </c>
      <c r="V236" s="308">
        <f>IF(V$85=0,0,V$85/CHI_fec!V$85)</f>
        <v>0.46873115074355737</v>
      </c>
      <c r="W236" s="308">
        <f>IF(W$85=0,0,W$85/CHI_fec!W$85)</f>
        <v>0.47022865586101281</v>
      </c>
      <c r="X236" s="308">
        <f>IF(X$85=0,0,X$85/CHI_fec!X$85)</f>
        <v>0.46976785695369483</v>
      </c>
      <c r="Y236" s="308">
        <f>IF(Y$85=0,0,Y$85/CHI_fec!Y$85)</f>
        <v>0.47051747342178907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0.76790186010043426</v>
      </c>
      <c r="C237" s="308">
        <f>IF(C$93=0,0,C$93/CHI_fec!C$93)</f>
        <v>0.77326237000690734</v>
      </c>
      <c r="D237" s="308">
        <f>IF(D$93=0,0,D$93/CHI_fec!D$93)</f>
        <v>0.78005833784216316</v>
      </c>
      <c r="E237" s="308">
        <f>IF(E$93=0,0,E$93/CHI_fec!E$93)</f>
        <v>0.77589642894516642</v>
      </c>
      <c r="F237" s="308">
        <f>IF(F$93=0,0,F$93/CHI_fec!F$93)</f>
        <v>0.78439139760019505</v>
      </c>
      <c r="G237" s="308">
        <f>IF(G$93=0,0,G$93/CHI_fec!G$93)</f>
        <v>0.77995522652756233</v>
      </c>
      <c r="H237" s="308">
        <f>IF(H$93=0,0,H$93/CHI_fec!H$93)</f>
        <v>0.79325845942690065</v>
      </c>
      <c r="I237" s="308">
        <f>IF(I$93=0,0,I$93/CHI_fec!I$93)</f>
        <v>0.77044464615131736</v>
      </c>
      <c r="J237" s="308">
        <f>IF(J$93=0,0,J$93/CHI_fec!J$93)</f>
        <v>0.76078277122802807</v>
      </c>
      <c r="K237" s="308">
        <f>IF(K$93=0,0,K$93/CHI_fec!K$93)</f>
        <v>0.75719927309155599</v>
      </c>
      <c r="L237" s="308">
        <f>IF(L$93=0,0,L$93/CHI_fec!L$93)</f>
        <v>0.76235023848739336</v>
      </c>
      <c r="M237" s="308">
        <f>IF(M$93=0,0,M$93/CHI_fec!M$93)</f>
        <v>0.76261618360060957</v>
      </c>
      <c r="N237" s="308">
        <f>IF(N$93=0,0,N$93/CHI_fec!N$93)</f>
        <v>0.76167707463776468</v>
      </c>
      <c r="O237" s="308">
        <f>IF(O$93=0,0,O$93/CHI_fec!O$93)</f>
        <v>0.77685337047802572</v>
      </c>
      <c r="P237" s="308">
        <f>IF(P$93=0,0,P$93/CHI_fec!P$93)</f>
        <v>0.78366334378087088</v>
      </c>
      <c r="Q237" s="308">
        <f>IF(Q$93=0,0,Q$93/CHI_fec!Q$93)</f>
        <v>0.78257874672005368</v>
      </c>
      <c r="R237" s="308">
        <f>IF(R$93=0,0,R$93/CHI_fec!R$93)</f>
        <v>0.79494338345468329</v>
      </c>
      <c r="S237" s="308">
        <f>IF(S$93=0,0,S$93/CHI_fec!S$93)</f>
        <v>0.81360357401056393</v>
      </c>
      <c r="T237" s="308">
        <f>IF(T$93=0,0,T$93/CHI_fec!T$93)</f>
        <v>0.81882216428061172</v>
      </c>
      <c r="U237" s="308">
        <f>IF(U$93=0,0,U$93/CHI_fec!U$93)</f>
        <v>0.82498957010347773</v>
      </c>
      <c r="V237" s="308">
        <f>IF(V$93=0,0,V$93/CHI_fec!V$93)</f>
        <v>0.82726284173863729</v>
      </c>
      <c r="W237" s="308">
        <f>IF(W$93=0,0,W$93/CHI_fec!W$93)</f>
        <v>0.83590494476606259</v>
      </c>
      <c r="X237" s="308">
        <f>IF(X$93=0,0,X$93/CHI_fec!X$93)</f>
        <v>0.83393075394247929</v>
      </c>
      <c r="Y237" s="308">
        <f>IF(Y$93=0,0,Y$93/CHI_fec!Y$93)</f>
        <v>0.82520991452747761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0.60932600384789659</v>
      </c>
      <c r="C238" s="309">
        <f>IF(C$107=0,0,C$107/CHI_fec!C$107)</f>
        <v>0.6093260038478967</v>
      </c>
      <c r="D238" s="309">
        <f>IF(D$107=0,0,D$107/CHI_fec!D$107)</f>
        <v>0.61127223390414842</v>
      </c>
      <c r="E238" s="309">
        <f>IF(E$107=0,0,E$107/CHI_fec!E$107)</f>
        <v>0.61375309419255197</v>
      </c>
      <c r="F238" s="309">
        <f>IF(F$107=0,0,F$107/CHI_fec!F$107)</f>
        <v>0.61953282724562453</v>
      </c>
      <c r="G238" s="309">
        <f>IF(G$107=0,0,G$107/CHI_fec!G$107)</f>
        <v>0.61953282724562442</v>
      </c>
      <c r="H238" s="309">
        <f>IF(H$107=0,0,H$107/CHI_fec!H$107)</f>
        <v>0.61953282724562431</v>
      </c>
      <c r="I238" s="309">
        <f>IF(I$107=0,0,I$107/CHI_fec!I$107)</f>
        <v>0.63227322164541411</v>
      </c>
      <c r="J238" s="309">
        <f>IF(J$107=0,0,J$107/CHI_fec!J$107)</f>
        <v>0.63227322164541433</v>
      </c>
      <c r="K238" s="309">
        <f>IF(K$107=0,0,K$107/CHI_fec!K$107)</f>
        <v>0.63227322164541433</v>
      </c>
      <c r="L238" s="309">
        <f>IF(L$107=0,0,L$107/CHI_fec!L$107)</f>
        <v>0.63227322164541433</v>
      </c>
      <c r="M238" s="309">
        <f>IF(M$107=0,0,M$107/CHI_fec!M$107)</f>
        <v>0.63227322164541433</v>
      </c>
      <c r="N238" s="309">
        <f>IF(N$107=0,0,N$107/CHI_fec!N$107)</f>
        <v>0.63227322164541444</v>
      </c>
      <c r="O238" s="309">
        <f>IF(O$107=0,0,O$107/CHI_fec!O$107)</f>
        <v>0.63227322164541433</v>
      </c>
      <c r="P238" s="309">
        <f>IF(P$107=0,0,P$107/CHI_fec!P$107)</f>
        <v>0.63227322164541433</v>
      </c>
      <c r="Q238" s="309">
        <f>IF(Q$107=0,0,Q$107/CHI_fec!Q$107)</f>
        <v>0.63227322164541433</v>
      </c>
      <c r="R238" s="309">
        <f>IF(R$107=0,0,R$107/CHI_fec!R$107)</f>
        <v>0.64465615649251806</v>
      </c>
      <c r="S238" s="309">
        <f>IF(S$107=0,0,S$107/CHI_fec!S$107)</f>
        <v>0.65927804084326624</v>
      </c>
      <c r="T238" s="309">
        <f>IF(T$107=0,0,T$107/CHI_fec!T$107)</f>
        <v>0.67243773675893959</v>
      </c>
      <c r="U238" s="309">
        <f>IF(U$107=0,0,U$107/CHI_fec!U$107)</f>
        <v>0.68428146308304572</v>
      </c>
      <c r="V238" s="309">
        <f>IF(V$107=0,0,V$107/CHI_fec!V$107)</f>
        <v>0.68468220158837534</v>
      </c>
      <c r="W238" s="309">
        <f>IF(W$107=0,0,W$107/CHI_fec!W$107)</f>
        <v>0.68468220158837534</v>
      </c>
      <c r="X238" s="309">
        <f>IF(X$107=0,0,X$107/CHI_fec!X$107)</f>
        <v>0.68468220158837534</v>
      </c>
      <c r="Y238" s="309">
        <f>IF(Y$107=0,0,Y$107/CHI_fec!Y$107)</f>
        <v>0.68468220158837534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0.51076289712134459</v>
      </c>
      <c r="C240" s="322">
        <f>IF(C$110=0,0,C$110/CHI_fec!C$110)</f>
        <v>0.51186056575116623</v>
      </c>
      <c r="D240" s="322">
        <f>IF(D$110=0,0,D$110/CHI_fec!D$110)</f>
        <v>0.51387275852122927</v>
      </c>
      <c r="E240" s="322">
        <f>IF(E$110=0,0,E$110/CHI_fec!E$110)</f>
        <v>0.51681527214504364</v>
      </c>
      <c r="F240" s="322">
        <f>IF(F$110=0,0,F$110/CHI_fec!F$110)</f>
        <v>0.51744076504674441</v>
      </c>
      <c r="G240" s="322">
        <f>IF(G$110=0,0,G$110/CHI_fec!G$110)</f>
        <v>0.52191429432337866</v>
      </c>
      <c r="H240" s="322">
        <f>IF(H$110=0,0,H$110/CHI_fec!H$110)</f>
        <v>0.5297316364345499</v>
      </c>
      <c r="I240" s="322">
        <f>IF(I$110=0,0,I$110/CHI_fec!I$110)</f>
        <v>0.5638240594758761</v>
      </c>
      <c r="J240" s="322">
        <f>IF(J$110=0,0,J$110/CHI_fec!J$110)</f>
        <v>0.57125380269230996</v>
      </c>
      <c r="K240" s="322">
        <f>IF(K$110=0,0,K$110/CHI_fec!K$110)</f>
        <v>0.58223985148457968</v>
      </c>
      <c r="L240" s="322">
        <f>IF(L$110=0,0,L$110/CHI_fec!L$110)</f>
        <v>0.5837555866136509</v>
      </c>
      <c r="M240" s="322">
        <f>IF(M$110=0,0,M$110/CHI_fec!M$110)</f>
        <v>0.58238736155221049</v>
      </c>
      <c r="N240" s="322">
        <f>IF(N$110=0,0,N$110/CHI_fec!N$110)</f>
        <v>0.60552474945076507</v>
      </c>
      <c r="O240" s="322">
        <f>IF(O$110=0,0,O$110/CHI_fec!O$110)</f>
        <v>0.59886847738483695</v>
      </c>
      <c r="P240" s="322">
        <f>IF(P$110=0,0,P$110/CHI_fec!P$110)</f>
        <v>0.59724051484356577</v>
      </c>
      <c r="Q240" s="322">
        <f>IF(Q$110=0,0,Q$110/CHI_fec!Q$110)</f>
        <v>0.58954408412910919</v>
      </c>
      <c r="R240" s="322">
        <f>IF(R$110=0,0,R$110/CHI_fec!R$110)</f>
        <v>0.58543793174703918</v>
      </c>
      <c r="S240" s="322">
        <f>IF(S$110=0,0,S$110/CHI_fec!S$110)</f>
        <v>0.5904127891506451</v>
      </c>
      <c r="T240" s="322">
        <f>IF(T$110=0,0,T$110/CHI_fec!T$110)</f>
        <v>0.58106746644847573</v>
      </c>
      <c r="U240" s="322">
        <f>IF(U$110=0,0,U$110/CHI_fec!U$110)</f>
        <v>0.58932606719860736</v>
      </c>
      <c r="V240" s="322">
        <f>IF(V$110=0,0,V$110/CHI_fec!V$110)</f>
        <v>0.58650177709923246</v>
      </c>
      <c r="W240" s="322">
        <f>IF(W$110=0,0,W$110/CHI_fec!W$110)</f>
        <v>0.59630402393254911</v>
      </c>
      <c r="X240" s="322">
        <f>IF(X$110=0,0,X$110/CHI_fec!X$110)</f>
        <v>0.58423828562191127</v>
      </c>
      <c r="Y240" s="322">
        <f>IF(Y$110=0,0,Y$110/CHI_fec!Y$110)</f>
        <v>0.5840953473722108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0.39348891989419005</v>
      </c>
      <c r="C241" s="305">
        <f>IF(C$111=0,0,C$111/CHI_fec!C$111)</f>
        <v>0.39398538632432434</v>
      </c>
      <c r="D241" s="305">
        <f>IF(D$111=0,0,D$111/CHI_fec!D$111)</f>
        <v>0.39563136212895395</v>
      </c>
      <c r="E241" s="305">
        <f>IF(E$111=0,0,E$111/CHI_fec!E$111)</f>
        <v>0.39863875902864365</v>
      </c>
      <c r="F241" s="305">
        <f>IF(F$111=0,0,F$111/CHI_fec!F$111)</f>
        <v>0.39863875902864371</v>
      </c>
      <c r="G241" s="305">
        <f>IF(G$111=0,0,G$111/CHI_fec!G$111)</f>
        <v>0.40291183314500106</v>
      </c>
      <c r="H241" s="305">
        <f>IF(H$111=0,0,H$111/CHI_fec!H$111)</f>
        <v>0.40291183314500095</v>
      </c>
      <c r="I241" s="305">
        <f>IF(I$111=0,0,I$111/CHI_fec!I$111)</f>
        <v>0.41188158164651939</v>
      </c>
      <c r="J241" s="305">
        <f>IF(J$111=0,0,J$111/CHI_fec!J$111)</f>
        <v>0.41558466338179995</v>
      </c>
      <c r="K241" s="305">
        <f>IF(K$111=0,0,K$111/CHI_fec!K$111)</f>
        <v>0.41818821471613948</v>
      </c>
      <c r="L241" s="305">
        <f>IF(L$111=0,0,L$111/CHI_fec!L$111)</f>
        <v>0.42212910429164752</v>
      </c>
      <c r="M241" s="305">
        <f>IF(M$111=0,0,M$111/CHI_fec!M$111)</f>
        <v>0.42212910429164735</v>
      </c>
      <c r="N241" s="305">
        <f>IF(N$111=0,0,N$111/CHI_fec!N$111)</f>
        <v>0.43061599655696209</v>
      </c>
      <c r="O241" s="305">
        <f>IF(O$111=0,0,O$111/CHI_fec!O$111)</f>
        <v>0.43980120171301962</v>
      </c>
      <c r="P241" s="305">
        <f>IF(P$111=0,0,P$111/CHI_fec!P$111)</f>
        <v>0.44721651734427637</v>
      </c>
      <c r="Q241" s="305">
        <f>IF(Q$111=0,0,Q$111/CHI_fec!Q$111)</f>
        <v>0.44721651734427625</v>
      </c>
      <c r="R241" s="305">
        <f>IF(R$111=0,0,R$111/CHI_fec!R$111)</f>
        <v>0.44721651734427609</v>
      </c>
      <c r="S241" s="305">
        <f>IF(S$111=0,0,S$111/CHI_fec!S$111)</f>
        <v>0.44721651734427625</v>
      </c>
      <c r="T241" s="305">
        <f>IF(T$111=0,0,T$111/CHI_fec!T$111)</f>
        <v>0.4472165173442762</v>
      </c>
      <c r="U241" s="305">
        <f>IF(U$111=0,0,U$111/CHI_fec!U$111)</f>
        <v>0.44721651734427598</v>
      </c>
      <c r="V241" s="305">
        <f>IF(V$111=0,0,V$111/CHI_fec!V$111)</f>
        <v>0.44721651734427631</v>
      </c>
      <c r="W241" s="305">
        <f>IF(W$111=0,0,W$111/CHI_fec!W$111)</f>
        <v>0.44721651734427609</v>
      </c>
      <c r="X241" s="305">
        <f>IF(X$111=0,0,X$111/CHI_fec!X$111)</f>
        <v>0.4472165173442762</v>
      </c>
      <c r="Y241" s="305">
        <f>IF(Y$111=0,0,Y$111/CHI_fec!Y$111)</f>
        <v>0.44721651734427614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0.10604263381870717</v>
      </c>
      <c r="C242" s="306">
        <f>IF(C$112=0,0,C$112/CHI_fec!C$112)</f>
        <v>0.10617642820323052</v>
      </c>
      <c r="D242" s="306">
        <f>IF(D$112=0,0,D$112/CHI_fec!D$112)</f>
        <v>0.10662000768082215</v>
      </c>
      <c r="E242" s="306">
        <f>IF(E$112=0,0,E$112/CHI_fec!E$112)</f>
        <v>0.10743048104374961</v>
      </c>
      <c r="F242" s="306">
        <f>IF(F$112=0,0,F$112/CHI_fec!F$112)</f>
        <v>0.10743048104374962</v>
      </c>
      <c r="G242" s="306">
        <f>IF(G$112=0,0,G$112/CHI_fec!G$112)</f>
        <v>0.10858204595674109</v>
      </c>
      <c r="H242" s="306">
        <f>IF(H$112=0,0,H$112/CHI_fec!H$112)</f>
        <v>0.10858204595674111</v>
      </c>
      <c r="I242" s="306">
        <f>IF(I$112=0,0,I$112/CHI_fec!I$112)</f>
        <v>0.11099933322380878</v>
      </c>
      <c r="J242" s="306">
        <f>IF(J$112=0,0,J$112/CHI_fec!J$112)</f>
        <v>0.11199728899994765</v>
      </c>
      <c r="K242" s="306">
        <f>IF(K$112=0,0,K$112/CHI_fec!K$112)</f>
        <v>0.11269892868233025</v>
      </c>
      <c r="L242" s="306">
        <f>IF(L$112=0,0,L$112/CHI_fec!L$112)</f>
        <v>0.11376097208189505</v>
      </c>
      <c r="M242" s="306">
        <f>IF(M$112=0,0,M$112/CHI_fec!M$112)</f>
        <v>0.1137609720818951</v>
      </c>
      <c r="N242" s="306">
        <f>IF(N$112=0,0,N$112/CHI_fec!N$112)</f>
        <v>0.11604813282073255</v>
      </c>
      <c r="O242" s="306">
        <f>IF(O$112=0,0,O$112/CHI_fec!O$112)</f>
        <v>0.11852348421607918</v>
      </c>
      <c r="P242" s="306">
        <f>IF(P$112=0,0,P$112/CHI_fec!P$112)</f>
        <v>0.12052186221449125</v>
      </c>
      <c r="Q242" s="306">
        <f>IF(Q$112=0,0,Q$112/CHI_fec!Q$112)</f>
        <v>0.12052186221449128</v>
      </c>
      <c r="R242" s="306">
        <f>IF(R$112=0,0,R$112/CHI_fec!R$112)</f>
        <v>0.12052186221449127</v>
      </c>
      <c r="S242" s="306">
        <f>IF(S$112=0,0,S$112/CHI_fec!S$112)</f>
        <v>0.12052186221449127</v>
      </c>
      <c r="T242" s="306">
        <f>IF(T$112=0,0,T$112/CHI_fec!T$112)</f>
        <v>0.12052186221449131</v>
      </c>
      <c r="U242" s="306">
        <f>IF(U$112=0,0,U$112/CHI_fec!U$112)</f>
        <v>0.12052186221449127</v>
      </c>
      <c r="V242" s="306">
        <f>IF(V$112=0,0,V$112/CHI_fec!V$112)</f>
        <v>0.12052186221449128</v>
      </c>
      <c r="W242" s="306">
        <f>IF(W$112=0,0,W$112/CHI_fec!W$112)</f>
        <v>0.12052186221449128</v>
      </c>
      <c r="X242" s="306">
        <f>IF(X$112=0,0,X$112/CHI_fec!X$112)</f>
        <v>0.12052186221449125</v>
      </c>
      <c r="Y242" s="306">
        <f>IF(Y$112=0,0,Y$112/CHI_fec!Y$112)</f>
        <v>0.12052186221449118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0.55632433262201975</v>
      </c>
      <c r="C243" s="306">
        <f>IF(C$113=0,0,C$113/CHI_fec!C$113)</f>
        <v>0.55702624909653697</v>
      </c>
      <c r="D243" s="306">
        <f>IF(D$113=0,0,D$113/CHI_fec!D$113)</f>
        <v>0.55935337025478638</v>
      </c>
      <c r="E243" s="306">
        <f>IF(E$113=0,0,E$113/CHI_fec!E$113)</f>
        <v>0.56360530210994364</v>
      </c>
      <c r="F243" s="306">
        <f>IF(F$113=0,0,F$113/CHI_fec!F$113)</f>
        <v>0.56360530210994342</v>
      </c>
      <c r="G243" s="306">
        <f>IF(G$113=0,0,G$113/CHI_fec!G$113)</f>
        <v>0.56964667960709414</v>
      </c>
      <c r="H243" s="306">
        <f>IF(H$113=0,0,H$113/CHI_fec!H$113)</f>
        <v>0.56964667960709425</v>
      </c>
      <c r="I243" s="306">
        <f>IF(I$113=0,0,I$113/CHI_fec!I$113)</f>
        <v>0.58232833110121118</v>
      </c>
      <c r="J243" s="306">
        <f>IF(J$113=0,0,J$113/CHI_fec!J$113)</f>
        <v>0.58756383932232881</v>
      </c>
      <c r="K243" s="306">
        <f>IF(K$113=0,0,K$113/CHI_fec!K$113)</f>
        <v>0.59124480436427485</v>
      </c>
      <c r="L243" s="306">
        <f>IF(L$113=0,0,L$113/CHI_fec!L$113)</f>
        <v>0.5968165311707655</v>
      </c>
      <c r="M243" s="306">
        <f>IF(M$113=0,0,M$113/CHI_fec!M$113)</f>
        <v>0.59681653117076561</v>
      </c>
      <c r="N243" s="306">
        <f>IF(N$113=0,0,N$113/CHI_fec!N$113)</f>
        <v>0.60881550861797196</v>
      </c>
      <c r="O243" s="306">
        <f>IF(O$113=0,0,O$113/CHI_fec!O$113)</f>
        <v>0.62180177804028314</v>
      </c>
      <c r="P243" s="306">
        <f>IF(P$113=0,0,P$113/CHI_fec!P$113)</f>
        <v>0.63228573403286814</v>
      </c>
      <c r="Q243" s="306">
        <f>IF(Q$113=0,0,Q$113/CHI_fec!Q$113)</f>
        <v>0.6322857340328677</v>
      </c>
      <c r="R243" s="306">
        <f>IF(R$113=0,0,R$113/CHI_fec!R$113)</f>
        <v>0.63228573403286792</v>
      </c>
      <c r="S243" s="306">
        <f>IF(S$113=0,0,S$113/CHI_fec!S$113)</f>
        <v>0.63228573403286814</v>
      </c>
      <c r="T243" s="306">
        <f>IF(T$113=0,0,T$113/CHI_fec!T$113)</f>
        <v>0.63228573403286814</v>
      </c>
      <c r="U243" s="306">
        <f>IF(U$113=0,0,U$113/CHI_fec!U$113)</f>
        <v>0.63228573403286814</v>
      </c>
      <c r="V243" s="306">
        <f>IF(V$113=0,0,V$113/CHI_fec!V$113)</f>
        <v>0.63228573403286803</v>
      </c>
      <c r="W243" s="306">
        <f>IF(W$113=0,0,W$113/CHI_fec!W$113)</f>
        <v>0.63228573403286803</v>
      </c>
      <c r="X243" s="306">
        <f>IF(X$113=0,0,X$113/CHI_fec!X$113)</f>
        <v>0.63228573403286803</v>
      </c>
      <c r="Y243" s="306">
        <f>IF(Y$113=0,0,Y$113/CHI_fec!Y$113)</f>
        <v>0.63228573403286803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0.41899545207122013</v>
      </c>
      <c r="C244" s="306">
        <f>IF(C$114=0,0,C$114/CHI_fec!C$114)</f>
        <v>0.41952410018763509</v>
      </c>
      <c r="D244" s="306">
        <f>IF(D$114=0,0,D$114/CHI_fec!D$114)</f>
        <v>0.42127677057170709</v>
      </c>
      <c r="E244" s="306">
        <f>IF(E$114=0,0,E$114/CHI_fec!E$114)</f>
        <v>0.42447911137429428</v>
      </c>
      <c r="F244" s="306">
        <f>IF(F$114=0,0,F$114/CHI_fec!F$114)</f>
        <v>0.42447911137429439</v>
      </c>
      <c r="G244" s="306">
        <f>IF(G$114=0,0,G$114/CHI_fec!G$114)</f>
        <v>0.42902917245758604</v>
      </c>
      <c r="H244" s="306">
        <f>IF(H$114=0,0,H$114/CHI_fec!H$114)</f>
        <v>0.42902917245758609</v>
      </c>
      <c r="I244" s="306">
        <f>IF(I$114=0,0,I$114/CHI_fec!I$114)</f>
        <v>0.43858035328719974</v>
      </c>
      <c r="J244" s="306">
        <f>IF(J$114=0,0,J$114/CHI_fec!J$114)</f>
        <v>0.4425234742425439</v>
      </c>
      <c r="K244" s="306">
        <f>IF(K$114=0,0,K$114/CHI_fec!K$114)</f>
        <v>0.44529579161456972</v>
      </c>
      <c r="L244" s="306">
        <f>IF(L$114=0,0,L$114/CHI_fec!L$114)</f>
        <v>0.44949213546510736</v>
      </c>
      <c r="M244" s="306">
        <f>IF(M$114=0,0,M$114/CHI_fec!M$114)</f>
        <v>0.44949213546510713</v>
      </c>
      <c r="N244" s="306">
        <f>IF(N$114=0,0,N$114/CHI_fec!N$114)</f>
        <v>0.4585291606050817</v>
      </c>
      <c r="O244" s="306">
        <f>IF(O$114=0,0,O$114/CHI_fec!O$114)</f>
        <v>0.46830976430737675</v>
      </c>
      <c r="P244" s="306">
        <f>IF(P$114=0,0,P$114/CHI_fec!P$114)</f>
        <v>0.47620575163531653</v>
      </c>
      <c r="Q244" s="306">
        <f>IF(Q$114=0,0,Q$114/CHI_fec!Q$114)</f>
        <v>0.47620575163531637</v>
      </c>
      <c r="R244" s="306">
        <f>IF(R$114=0,0,R$114/CHI_fec!R$114)</f>
        <v>0.47620575163531648</v>
      </c>
      <c r="S244" s="306">
        <f>IF(S$114=0,0,S$114/CHI_fec!S$114)</f>
        <v>0.47620575163531659</v>
      </c>
      <c r="T244" s="306">
        <f>IF(T$114=0,0,T$114/CHI_fec!T$114)</f>
        <v>0.47620575163531648</v>
      </c>
      <c r="U244" s="306">
        <f>IF(U$114=0,0,U$114/CHI_fec!U$114)</f>
        <v>0.47620575163531631</v>
      </c>
      <c r="V244" s="306">
        <f>IF(V$114=0,0,V$114/CHI_fec!V$114)</f>
        <v>0.47620575163531637</v>
      </c>
      <c r="W244" s="306">
        <f>IF(W$114=0,0,W$114/CHI_fec!W$114)</f>
        <v>0.47620575163531637</v>
      </c>
      <c r="X244" s="306">
        <f>IF(X$114=0,0,X$114/CHI_fec!X$114)</f>
        <v>0.47620575163531637</v>
      </c>
      <c r="Y244" s="306">
        <f>IF(Y$114=0,0,Y$114/CHI_fec!Y$114)</f>
        <v>0.47620575163531648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0.68744083953022417</v>
      </c>
      <c r="C245" s="307">
        <f>IF(C$115=0,0,C$115/CHI_fec!C$115)</f>
        <v>0.69057174574874136</v>
      </c>
      <c r="D245" s="307">
        <f>IF(D$115=0,0,D$115/CHI_fec!D$115)</f>
        <v>0.69357994566887493</v>
      </c>
      <c r="E245" s="307">
        <f>IF(E$115=0,0,E$115/CHI_fec!E$115)</f>
        <v>0.69785389210016036</v>
      </c>
      <c r="F245" s="307">
        <f>IF(F$115=0,0,F$115/CHI_fec!F$115)</f>
        <v>0.69826392357185496</v>
      </c>
      <c r="G245" s="307">
        <f>IF(G$115=0,0,G$115/CHI_fec!G$115)</f>
        <v>0.70475231238279457</v>
      </c>
      <c r="H245" s="307">
        <f>IF(H$115=0,0,H$115/CHI_fec!H$115)</f>
        <v>0.70643596889641014</v>
      </c>
      <c r="I245" s="307">
        <f>IF(I$115=0,0,I$115/CHI_fec!I$115)</f>
        <v>0.71673430702246543</v>
      </c>
      <c r="J245" s="307">
        <f>IF(J$115=0,0,J$115/CHI_fec!J$115)</f>
        <v>0.72292625344271222</v>
      </c>
      <c r="K245" s="307">
        <f>IF(K$115=0,0,K$115/CHI_fec!K$115)</f>
        <v>0.73152787168592315</v>
      </c>
      <c r="L245" s="307">
        <f>IF(L$115=0,0,L$115/CHI_fec!L$115)</f>
        <v>0.73751971644486891</v>
      </c>
      <c r="M245" s="307">
        <f>IF(M$115=0,0,M$115/CHI_fec!M$115)</f>
        <v>0.73658355032702139</v>
      </c>
      <c r="N245" s="307">
        <f>IF(N$115=0,0,N$115/CHI_fec!N$115)</f>
        <v>0.75276170944328658</v>
      </c>
      <c r="O245" s="307">
        <f>IF(O$115=0,0,O$115/CHI_fec!O$115)</f>
        <v>0.76817901152705159</v>
      </c>
      <c r="P245" s="307">
        <f>IF(P$115=0,0,P$115/CHI_fec!P$115)</f>
        <v>0.7811803320427998</v>
      </c>
      <c r="Q245" s="307">
        <f>IF(Q$115=0,0,Q$115/CHI_fec!Q$115)</f>
        <v>0.78057716646629072</v>
      </c>
      <c r="R245" s="307">
        <f>IF(R$115=0,0,R$115/CHI_fec!R$115)</f>
        <v>0.77768319827181587</v>
      </c>
      <c r="S245" s="307">
        <f>IF(S$115=0,0,S$115/CHI_fec!S$115)</f>
        <v>0.76782129193969828</v>
      </c>
      <c r="T245" s="307">
        <f>IF(T$115=0,0,T$115/CHI_fec!T$115)</f>
        <v>0.76485199961982497</v>
      </c>
      <c r="U245" s="307">
        <f>IF(U$115=0,0,U$115/CHI_fec!U$115)</f>
        <v>0.76674388325907783</v>
      </c>
      <c r="V245" s="307">
        <f>IF(V$115=0,0,V$115/CHI_fec!V$115)</f>
        <v>0.76830346961836882</v>
      </c>
      <c r="W245" s="307">
        <f>IF(W$115=0,0,W$115/CHI_fec!W$115)</f>
        <v>0.77127778644472811</v>
      </c>
      <c r="X245" s="307">
        <f>IF(X$115=0,0,X$115/CHI_fec!X$115)</f>
        <v>0.76991250629784835</v>
      </c>
      <c r="Y245" s="307">
        <f>IF(Y$115=0,0,Y$115/CHI_fec!Y$115)</f>
        <v>0.76462920258203282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0.55183181998083075</v>
      </c>
      <c r="C246" s="308">
        <f>IF(C$121=0,0,C$121/CHI_fec!C$121)</f>
        <v>0.55202688751205353</v>
      </c>
      <c r="D246" s="308">
        <f>IF(D$121=0,0,D$121/CHI_fec!D$121)</f>
        <v>0.55142171564368947</v>
      </c>
      <c r="E246" s="308">
        <f>IF(E$121=0,0,E$121/CHI_fec!E$121)</f>
        <v>0.55739287258507908</v>
      </c>
      <c r="F246" s="308">
        <f>IF(F$121=0,0,F$121/CHI_fec!F$121)</f>
        <v>0.55768229416719717</v>
      </c>
      <c r="G246" s="308">
        <f>IF(G$121=0,0,G$121/CHI_fec!G$121)</f>
        <v>0.56286679059929512</v>
      </c>
      <c r="H246" s="308">
        <f>IF(H$121=0,0,H$121/CHI_fec!H$121)</f>
        <v>0.57027841347200159</v>
      </c>
      <c r="I246" s="308">
        <f>IF(I$121=0,0,I$121/CHI_fec!I$121)</f>
        <v>0.6388750727276522</v>
      </c>
      <c r="J246" s="308">
        <f>IF(J$121=0,0,J$121/CHI_fec!J$121)</f>
        <v>0.64342506453991066</v>
      </c>
      <c r="K246" s="308">
        <f>IF(K$121=0,0,K$121/CHI_fec!K$121)</f>
        <v>0.6482069922058814</v>
      </c>
      <c r="L246" s="308">
        <f>IF(L$121=0,0,L$121/CHI_fec!L$121)</f>
        <v>0.65304214342616906</v>
      </c>
      <c r="M246" s="308">
        <f>IF(M$121=0,0,M$121/CHI_fec!M$121)</f>
        <v>0.65490796154291198</v>
      </c>
      <c r="N246" s="308">
        <f>IF(N$121=0,0,N$121/CHI_fec!N$121)</f>
        <v>0.6715334516635727</v>
      </c>
      <c r="O246" s="308">
        <f>IF(O$121=0,0,O$121/CHI_fec!O$121)</f>
        <v>0.69064522797471128</v>
      </c>
      <c r="P246" s="308">
        <f>IF(P$121=0,0,P$121/CHI_fec!P$121)</f>
        <v>0.69534950528930994</v>
      </c>
      <c r="Q246" s="308">
        <f>IF(Q$121=0,0,Q$121/CHI_fec!Q$121)</f>
        <v>0.6949976896104838</v>
      </c>
      <c r="R246" s="308">
        <f>IF(R$121=0,0,R$121/CHI_fec!R$121)</f>
        <v>0.69387182165525885</v>
      </c>
      <c r="S246" s="308">
        <f>IF(S$121=0,0,S$121/CHI_fec!S$121)</f>
        <v>0.6983292896093759</v>
      </c>
      <c r="T246" s="308">
        <f>IF(T$121=0,0,T$121/CHI_fec!T$121)</f>
        <v>0.69701584141488515</v>
      </c>
      <c r="U246" s="308">
        <f>IF(U$121=0,0,U$121/CHI_fec!U$121)</f>
        <v>0.69761698273888673</v>
      </c>
      <c r="V246" s="308">
        <f>IF(V$121=0,0,V$121/CHI_fec!V$121)</f>
        <v>0.69856348556654402</v>
      </c>
      <c r="W246" s="308">
        <f>IF(W$121=0,0,W$121/CHI_fec!W$121)</f>
        <v>0.7002643571861471</v>
      </c>
      <c r="X246" s="308">
        <f>IF(X$121=0,0,X$121/CHI_fec!X$121)</f>
        <v>0.69638820547999591</v>
      </c>
      <c r="Y246" s="308">
        <f>IF(Y$121=0,0,Y$121/CHI_fec!Y$121)</f>
        <v>0.70152366414939316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0.36946759690728959</v>
      </c>
      <c r="C247" s="308">
        <f>IF(C$134=0,0,C$134/CHI_fec!C$134)</f>
        <v>0.36742663532627684</v>
      </c>
      <c r="D247" s="308">
        <f>IF(D$134=0,0,D$134/CHI_fec!D$134)</f>
        <v>0.37329679314193887</v>
      </c>
      <c r="E247" s="308">
        <f>IF(E$134=0,0,E$134/CHI_fec!E$134)</f>
        <v>0.36795259512991524</v>
      </c>
      <c r="F247" s="308">
        <f>IF(F$134=0,0,F$134/CHI_fec!F$134)</f>
        <v>0.37098834362713079</v>
      </c>
      <c r="G247" s="308">
        <f>IF(G$134=0,0,G$134/CHI_fec!G$134)</f>
        <v>0.37098339745987213</v>
      </c>
      <c r="H247" s="308">
        <f>IF(H$134=0,0,H$134/CHI_fec!H$134)</f>
        <v>0.41184936200675615</v>
      </c>
      <c r="I247" s="308">
        <f>IF(I$134=0,0,I$134/CHI_fec!I$134)</f>
        <v>0.40380313634260184</v>
      </c>
      <c r="J247" s="308">
        <f>IF(J$134=0,0,J$134/CHI_fec!J$134)</f>
        <v>0.40641570785497494</v>
      </c>
      <c r="K247" s="308">
        <f>IF(K$134=0,0,K$134/CHI_fec!K$134)</f>
        <v>0.43219968990306085</v>
      </c>
      <c r="L247" s="308">
        <f>IF(L$134=0,0,L$134/CHI_fec!L$134)</f>
        <v>0.4256602956861264</v>
      </c>
      <c r="M247" s="308">
        <f>IF(M$134=0,0,M$134/CHI_fec!M$134)</f>
        <v>0.418487327644748</v>
      </c>
      <c r="N247" s="308">
        <f>IF(N$134=0,0,N$134/CHI_fec!N$134)</f>
        <v>0.43604439573278669</v>
      </c>
      <c r="O247" s="308">
        <f>IF(O$134=0,0,O$134/CHI_fec!O$134)</f>
        <v>0.41803635054832117</v>
      </c>
      <c r="P247" s="308">
        <f>IF(P$134=0,0,P$134/CHI_fec!P$134)</f>
        <v>0.4248257066058056</v>
      </c>
      <c r="Q247" s="308">
        <f>IF(Q$134=0,0,Q$134/CHI_fec!Q$134)</f>
        <v>0.42471909307025879</v>
      </c>
      <c r="R247" s="308">
        <f>IF(R$134=0,0,R$134/CHI_fec!R$134)</f>
        <v>0.42943788827115809</v>
      </c>
      <c r="S247" s="308">
        <f>IF(S$134=0,0,S$134/CHI_fec!S$134)</f>
        <v>0.42913323899420308</v>
      </c>
      <c r="T247" s="308">
        <f>IF(T$134=0,0,T$134/CHI_fec!T$134)</f>
        <v>0.42765758599336146</v>
      </c>
      <c r="U247" s="308">
        <f>IF(U$134=0,0,U$134/CHI_fec!U$134)</f>
        <v>0.42682816867734852</v>
      </c>
      <c r="V247" s="308">
        <f>IF(V$134=0,0,V$134/CHI_fec!V$134)</f>
        <v>0.42750938647320968</v>
      </c>
      <c r="W247" s="308">
        <f>IF(W$134=0,0,W$134/CHI_fec!W$134)</f>
        <v>0.42887519604867363</v>
      </c>
      <c r="X247" s="308">
        <f>IF(X$134=0,0,X$134/CHI_fec!X$134)</f>
        <v>0.42845492131796187</v>
      </c>
      <c r="Y247" s="308">
        <f>IF(Y$134=0,0,Y$134/CHI_fec!Y$134)</f>
        <v>0.42913861404001979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0.71587022795012289</v>
      </c>
      <c r="C248" s="308">
        <f>IF(C$142=0,0,C$142/CHI_fec!C$142)</f>
        <v>0.72175820169802762</v>
      </c>
      <c r="D248" s="308">
        <f>IF(D$142=0,0,D$142/CHI_fec!D$142)</f>
        <v>0.72945000146614403</v>
      </c>
      <c r="E248" s="308">
        <f>IF(E$142=0,0,E$142/CHI_fec!E$142)</f>
        <v>0.72710030788794111</v>
      </c>
      <c r="F248" s="308">
        <f>IF(F$142=0,0,F$142/CHI_fec!F$142)</f>
        <v>0.72838492008197409</v>
      </c>
      <c r="G248" s="308">
        <f>IF(G$142=0,0,G$142/CHI_fec!G$142)</f>
        <v>0.73150049176609666</v>
      </c>
      <c r="H248" s="308">
        <f>IF(H$142=0,0,H$142/CHI_fec!H$142)</f>
        <v>0.74597366356391592</v>
      </c>
      <c r="I248" s="308">
        <f>IF(I$142=0,0,I$142/CHI_fec!I$142)</f>
        <v>0.72212649154523278</v>
      </c>
      <c r="J248" s="308">
        <f>IF(J$142=0,0,J$142/CHI_fec!J$142)</f>
        <v>0.71838263935602764</v>
      </c>
      <c r="K248" s="308">
        <f>IF(K$142=0,0,K$142/CHI_fec!K$142)</f>
        <v>0.71826741095568591</v>
      </c>
      <c r="L248" s="308">
        <f>IF(L$142=0,0,L$142/CHI_fec!L$142)</f>
        <v>0.7305994735500243</v>
      </c>
      <c r="M248" s="308">
        <f>IF(M$142=0,0,M$142/CHI_fec!M$142)</f>
        <v>0.73126990861203156</v>
      </c>
      <c r="N248" s="308">
        <f>IF(N$142=0,0,N$142/CHI_fec!N$142)</f>
        <v>0.74471379522979586</v>
      </c>
      <c r="O248" s="308">
        <f>IF(O$142=0,0,O$142/CHI_fec!O$142)</f>
        <v>0.77762757236984603</v>
      </c>
      <c r="P248" s="308">
        <f>IF(P$142=0,0,P$142/CHI_fec!P$142)</f>
        <v>0.79850665753766104</v>
      </c>
      <c r="Q248" s="308">
        <f>IF(Q$142=0,0,Q$142/CHI_fec!Q$142)</f>
        <v>0.7974213034472436</v>
      </c>
      <c r="R248" s="308">
        <f>IF(R$142=0,0,R$142/CHI_fec!R$142)</f>
        <v>0.79483345480163503</v>
      </c>
      <c r="S248" s="308">
        <f>IF(S$142=0,0,S$142/CHI_fec!S$142)</f>
        <v>0.77860673615526554</v>
      </c>
      <c r="T248" s="308">
        <f>IF(T$142=0,0,T$142/CHI_fec!T$142)</f>
        <v>0.77345799923992831</v>
      </c>
      <c r="U248" s="308">
        <f>IF(U$142=0,0,U$142/CHI_fec!U$142)</f>
        <v>0.77801420200508531</v>
      </c>
      <c r="V248" s="308">
        <f>IF(V$142=0,0,V$142/CHI_fec!V$142)</f>
        <v>0.77964807461514496</v>
      </c>
      <c r="W248" s="308">
        <f>IF(W$142=0,0,W$142/CHI_fec!W$142)</f>
        <v>0.78811919014302534</v>
      </c>
      <c r="X248" s="308">
        <f>IF(X$142=0,0,X$142/CHI_fec!X$142)</f>
        <v>0.78607683954193619</v>
      </c>
      <c r="Y248" s="308">
        <f>IF(Y$142=0,0,Y$142/CHI_fec!Y$142)</f>
        <v>0.77857791620214356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0.57883738609743829</v>
      </c>
      <c r="C249" s="309">
        <f>IF(C$156=0,0,C$156/CHI_fec!C$156)</f>
        <v>0.57956770737505203</v>
      </c>
      <c r="D249" s="309">
        <f>IF(D$156=0,0,D$156/CHI_fec!D$156)</f>
        <v>0.58198900130268716</v>
      </c>
      <c r="E249" s="309">
        <f>IF(E$156=0,0,E$156/CHI_fec!E$156)</f>
        <v>0.58641299819907222</v>
      </c>
      <c r="F249" s="309">
        <f>IF(F$156=0,0,F$156/CHI_fec!F$156)</f>
        <v>0.58641299819907244</v>
      </c>
      <c r="G249" s="309">
        <f>IF(G$156=0,0,G$156/CHI_fec!G$156)</f>
        <v>0.59269885512428899</v>
      </c>
      <c r="H249" s="309">
        <f>IF(H$156=0,0,H$156/CHI_fec!H$156)</f>
        <v>0.59269885512428899</v>
      </c>
      <c r="I249" s="309">
        <f>IF(I$156=0,0,I$156/CHI_fec!I$156)</f>
        <v>0.60589370131707765</v>
      </c>
      <c r="J249" s="309">
        <f>IF(J$156=0,0,J$156/CHI_fec!J$156)</f>
        <v>0.6113410774534408</v>
      </c>
      <c r="K249" s="309">
        <f>IF(K$156=0,0,K$156/CHI_fec!K$156)</f>
        <v>0.61517100193859509</v>
      </c>
      <c r="L249" s="309">
        <f>IF(L$156=0,0,L$156/CHI_fec!L$156)</f>
        <v>0.62096820258505547</v>
      </c>
      <c r="M249" s="309">
        <f>IF(M$156=0,0,M$156/CHI_fec!M$156)</f>
        <v>0.62096820258505536</v>
      </c>
      <c r="N249" s="309">
        <f>IF(N$156=0,0,N$156/CHI_fec!N$156)</f>
        <v>0.63345274862072565</v>
      </c>
      <c r="O249" s="309">
        <f>IF(O$156=0,0,O$156/CHI_fec!O$156)</f>
        <v>0.64696453986692071</v>
      </c>
      <c r="P249" s="309">
        <f>IF(P$156=0,0,P$156/CHI_fec!P$156)</f>
        <v>0.65787275532121692</v>
      </c>
      <c r="Q249" s="309">
        <f>IF(Q$156=0,0,Q$156/CHI_fec!Q$156)</f>
        <v>0.65787275532121692</v>
      </c>
      <c r="R249" s="309">
        <f>IF(R$156=0,0,R$156/CHI_fec!R$156)</f>
        <v>0.65787275532121681</v>
      </c>
      <c r="S249" s="309">
        <f>IF(S$156=0,0,S$156/CHI_fec!S$156)</f>
        <v>0.65787275532121703</v>
      </c>
      <c r="T249" s="309">
        <f>IF(T$156=0,0,T$156/CHI_fec!T$156)</f>
        <v>0.65787275532121703</v>
      </c>
      <c r="U249" s="309">
        <f>IF(U$156=0,0,U$156/CHI_fec!U$156)</f>
        <v>0.65787275532121703</v>
      </c>
      <c r="V249" s="309">
        <f>IF(V$156=0,0,V$156/CHI_fec!V$156)</f>
        <v>0.65787275532121703</v>
      </c>
      <c r="W249" s="309">
        <f>IF(W$156=0,0,W$156/CHI_fec!W$156)</f>
        <v>0.65787275532121703</v>
      </c>
      <c r="X249" s="309">
        <f>IF(X$156=0,0,X$156/CHI_fec!X$156)</f>
        <v>0.65787275532121703</v>
      </c>
      <c r="Y249" s="309">
        <f>IF(Y$156=0,0,Y$156/CHI_fec!Y$156)</f>
        <v>0.65787275532121681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FI: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814.10516504264979</v>
      </c>
      <c r="C5" s="223">
        <f t="shared" si="0"/>
        <v>880.55596093446752</v>
      </c>
      <c r="D5" s="223">
        <f t="shared" si="0"/>
        <v>863.35998688380346</v>
      </c>
      <c r="E5" s="223">
        <f t="shared" si="0"/>
        <v>950.30553628913992</v>
      </c>
      <c r="F5" s="223">
        <f t="shared" si="0"/>
        <v>940.4540627491225</v>
      </c>
      <c r="G5" s="223">
        <f t="shared" si="0"/>
        <v>934.59359890991936</v>
      </c>
      <c r="H5" s="223">
        <f t="shared" si="0"/>
        <v>816.15284052415996</v>
      </c>
      <c r="I5" s="223">
        <f t="shared" si="0"/>
        <v>1157.9613668283973</v>
      </c>
      <c r="J5" s="223">
        <f t="shared" si="0"/>
        <v>1361.2687053193204</v>
      </c>
      <c r="K5" s="223">
        <f t="shared" si="0"/>
        <v>1260.1919658644988</v>
      </c>
      <c r="L5" s="223">
        <f t="shared" si="0"/>
        <v>1393.7887560153408</v>
      </c>
      <c r="M5" s="223">
        <f t="shared" si="0"/>
        <v>1359.5557748653132</v>
      </c>
      <c r="N5" s="223">
        <f t="shared" si="0"/>
        <v>1313.2204374245016</v>
      </c>
      <c r="O5" s="223">
        <f t="shared" si="0"/>
        <v>1466.3073300231345</v>
      </c>
      <c r="P5" s="223">
        <f t="shared" si="0"/>
        <v>1303.0093871232675</v>
      </c>
      <c r="Q5" s="223">
        <f t="shared" si="0"/>
        <v>1485.4286696895242</v>
      </c>
      <c r="R5" s="223">
        <f t="shared" si="0"/>
        <v>1586.7600965197437</v>
      </c>
      <c r="S5" s="223">
        <f t="shared" si="0"/>
        <v>1646.9078679849601</v>
      </c>
      <c r="T5" s="223">
        <f t="shared" si="0"/>
        <v>1623.3355736572755</v>
      </c>
      <c r="U5" s="223">
        <f t="shared" si="0"/>
        <v>1777.0556694883967</v>
      </c>
      <c r="V5" s="223">
        <f t="shared" si="0"/>
        <v>1744.7037630041164</v>
      </c>
      <c r="W5" s="223">
        <f t="shared" si="0"/>
        <v>1527.1793579060391</v>
      </c>
      <c r="X5" s="223">
        <f t="shared" si="0"/>
        <v>1517.549464983166</v>
      </c>
      <c r="Y5" s="223">
        <f t="shared" si="0"/>
        <v>1485.074625519374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1.1653773663918381</v>
      </c>
      <c r="C10" s="260">
        <v>0.78825093041468575</v>
      </c>
      <c r="D10" s="260">
        <v>0.75283799400945517</v>
      </c>
      <c r="E10" s="260">
        <v>0.97890090649629324</v>
      </c>
      <c r="F10" s="260">
        <v>0.88948457228054378</v>
      </c>
      <c r="G10" s="260">
        <v>1.0743987935094019</v>
      </c>
      <c r="H10" s="260">
        <v>0.72942483801872349</v>
      </c>
      <c r="I10" s="260">
        <v>1.8222803970823149</v>
      </c>
      <c r="J10" s="260">
        <v>1.971776665301014</v>
      </c>
      <c r="K10" s="260">
        <v>0.91927186875610245</v>
      </c>
      <c r="L10" s="260">
        <v>1.341146828755643</v>
      </c>
      <c r="M10" s="260">
        <v>1.556947432054568</v>
      </c>
      <c r="N10" s="260">
        <v>1.141124949415077</v>
      </c>
      <c r="O10" s="260">
        <v>1.466771505840184</v>
      </c>
      <c r="P10" s="260">
        <v>1.366601364443691</v>
      </c>
      <c r="Q10" s="260">
        <v>1.6609980809023801</v>
      </c>
      <c r="R10" s="260">
        <v>2.268002831265691</v>
      </c>
      <c r="S10" s="260">
        <v>4.0518126897951561</v>
      </c>
      <c r="T10" s="260">
        <v>4.2624033419405709</v>
      </c>
      <c r="U10" s="260">
        <v>4.6173979811366719</v>
      </c>
      <c r="V10" s="260">
        <v>4.7665235668186057</v>
      </c>
      <c r="W10" s="260">
        <v>3.6487808884013</v>
      </c>
      <c r="X10" s="260">
        <v>3.5652879733122851</v>
      </c>
      <c r="Y10" s="260">
        <v>4.3802883473347354</v>
      </c>
      <c r="DA10" s="68" t="s">
        <v>1272</v>
      </c>
    </row>
    <row r="11" spans="1:105" ht="12" customHeight="1" x14ac:dyDescent="0.25">
      <c r="A11" s="37" t="s">
        <v>159</v>
      </c>
      <c r="B11" s="226">
        <v>0.14392187843986781</v>
      </c>
      <c r="C11" s="226">
        <v>0.2095237484618023</v>
      </c>
      <c r="D11" s="226">
        <v>0.22330457617947061</v>
      </c>
      <c r="E11" s="226">
        <v>0.32293684549300122</v>
      </c>
      <c r="F11" s="226">
        <v>0.2466560885474606</v>
      </c>
      <c r="G11" s="226">
        <v>0.32578247342688788</v>
      </c>
      <c r="H11" s="226">
        <v>0.1600596294836592</v>
      </c>
      <c r="I11" s="226">
        <v>0.31094329471013638</v>
      </c>
      <c r="J11" s="226">
        <v>0.36510583438753208</v>
      </c>
      <c r="K11" s="226">
        <v>0.23014438172307819</v>
      </c>
      <c r="L11" s="226">
        <v>0.35436999334289898</v>
      </c>
      <c r="M11" s="226">
        <v>0.25456360414545698</v>
      </c>
      <c r="N11" s="226">
        <v>0.21829230692629681</v>
      </c>
      <c r="O11" s="226">
        <v>0.40616740170808457</v>
      </c>
      <c r="P11" s="226">
        <v>0.36243429871024069</v>
      </c>
      <c r="Q11" s="226">
        <v>0.38772404001418631</v>
      </c>
      <c r="R11" s="226">
        <v>0.41365348678812192</v>
      </c>
      <c r="S11" s="226">
        <v>0.40882213030311831</v>
      </c>
      <c r="T11" s="226">
        <v>0.39957558864936182</v>
      </c>
      <c r="U11" s="226">
        <v>0.51316586799642727</v>
      </c>
      <c r="V11" s="226">
        <v>0.22796350661365489</v>
      </c>
      <c r="W11" s="226">
        <v>0.17272941751109311</v>
      </c>
      <c r="X11" s="226">
        <v>0.34723582955355897</v>
      </c>
      <c r="Y11" s="226">
        <v>0.1591615722181691</v>
      </c>
      <c r="DA11" s="69" t="s">
        <v>1273</v>
      </c>
    </row>
    <row r="12" spans="1:105" ht="12" customHeight="1" x14ac:dyDescent="0.25">
      <c r="A12" s="37" t="s">
        <v>35</v>
      </c>
      <c r="B12" s="226">
        <v>1.0214554879519699</v>
      </c>
      <c r="C12" s="226">
        <v>0.57872718195288342</v>
      </c>
      <c r="D12" s="226">
        <v>0.52953341782998453</v>
      </c>
      <c r="E12" s="226">
        <v>0.65596406100329196</v>
      </c>
      <c r="F12" s="226">
        <v>0.6428284837330831</v>
      </c>
      <c r="G12" s="226">
        <v>0.74861632008251433</v>
      </c>
      <c r="H12" s="226">
        <v>0.56936520853506434</v>
      </c>
      <c r="I12" s="226">
        <v>1.511337102372178</v>
      </c>
      <c r="J12" s="226">
        <v>1.606670830913483</v>
      </c>
      <c r="K12" s="226">
        <v>0.68912748703302418</v>
      </c>
      <c r="L12" s="226">
        <v>0.9867768354127443</v>
      </c>
      <c r="M12" s="226">
        <v>1.3023838279091109</v>
      </c>
      <c r="N12" s="226">
        <v>0.92283264248878016</v>
      </c>
      <c r="O12" s="226">
        <v>1.0606041041320999</v>
      </c>
      <c r="P12" s="226">
        <v>1.00416706573345</v>
      </c>
      <c r="Q12" s="226">
        <v>1.273274040888194</v>
      </c>
      <c r="R12" s="226">
        <v>1.8543493444775689</v>
      </c>
      <c r="S12" s="226">
        <v>3.6429905594920369</v>
      </c>
      <c r="T12" s="226">
        <v>3.8628277532912092</v>
      </c>
      <c r="U12" s="226">
        <v>4.1042321131402444</v>
      </c>
      <c r="V12" s="226">
        <v>4.5385600602049507</v>
      </c>
      <c r="W12" s="226">
        <v>3.4760514708902068</v>
      </c>
      <c r="X12" s="226">
        <v>3.2180521437587259</v>
      </c>
      <c r="Y12" s="226">
        <v>4.2211267751165664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363.92497281471287</v>
      </c>
      <c r="C25" s="294">
        <v>403.83837122681831</v>
      </c>
      <c r="D25" s="294">
        <v>371.31787374635218</v>
      </c>
      <c r="E25" s="294">
        <v>426.18123774727871</v>
      </c>
      <c r="F25" s="294">
        <v>408.27144708279258</v>
      </c>
      <c r="G25" s="294">
        <v>420.92699608959668</v>
      </c>
      <c r="H25" s="294">
        <v>323.46990430451308</v>
      </c>
      <c r="I25" s="294">
        <v>281.11309262792969</v>
      </c>
      <c r="J25" s="294">
        <v>350.79586745411211</v>
      </c>
      <c r="K25" s="294">
        <v>312.99338656878899</v>
      </c>
      <c r="L25" s="294">
        <v>372.69275480909198</v>
      </c>
      <c r="M25" s="294">
        <v>353.62597822284312</v>
      </c>
      <c r="N25" s="294">
        <v>330.48638962504708</v>
      </c>
      <c r="O25" s="294">
        <v>294.75063928332997</v>
      </c>
      <c r="P25" s="294">
        <v>294.28882854306528</v>
      </c>
      <c r="Q25" s="294">
        <v>320.22162041926458</v>
      </c>
      <c r="R25" s="294">
        <v>312.54991395491942</v>
      </c>
      <c r="S25" s="294">
        <v>276.54441318769631</v>
      </c>
      <c r="T25" s="294">
        <v>288.17719847959819</v>
      </c>
      <c r="U25" s="294">
        <v>347.50645445431928</v>
      </c>
      <c r="V25" s="294">
        <v>382.41132803687242</v>
      </c>
      <c r="W25" s="294">
        <v>309.952271159367</v>
      </c>
      <c r="X25" s="294">
        <v>306.18083134144018</v>
      </c>
      <c r="Y25" s="294">
        <v>259.5053284248217</v>
      </c>
      <c r="DA25" s="70" t="s">
        <v>1278</v>
      </c>
    </row>
    <row r="26" spans="1:105" ht="12" customHeight="1" x14ac:dyDescent="0.25">
      <c r="A26" s="46" t="s">
        <v>28</v>
      </c>
      <c r="B26" s="229">
        <v>66.811039082695984</v>
      </c>
      <c r="C26" s="229">
        <v>83.635813608042497</v>
      </c>
      <c r="D26" s="229">
        <v>88.344446356382406</v>
      </c>
      <c r="E26" s="229">
        <v>97.393819748603192</v>
      </c>
      <c r="F26" s="229">
        <v>85.615598159047181</v>
      </c>
      <c r="G26" s="229">
        <v>92.348266485908184</v>
      </c>
      <c r="H26" s="229">
        <v>26.850835852279431</v>
      </c>
      <c r="I26" s="229">
        <v>10.361901306000989</v>
      </c>
      <c r="J26" s="229">
        <v>10.509082156772131</v>
      </c>
      <c r="K26" s="229">
        <v>0</v>
      </c>
      <c r="L26" s="229">
        <v>0</v>
      </c>
      <c r="M26" s="229">
        <v>3.0696000238045729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201.95389965905201</v>
      </c>
      <c r="C27" s="229">
        <v>219.05139625997359</v>
      </c>
      <c r="D27" s="229">
        <v>183.8636161494338</v>
      </c>
      <c r="E27" s="229">
        <v>225.92974813490301</v>
      </c>
      <c r="F27" s="229">
        <v>221.0732829336132</v>
      </c>
      <c r="G27" s="229">
        <v>225.2483738728088</v>
      </c>
      <c r="H27" s="229">
        <v>207.39923627053321</v>
      </c>
      <c r="I27" s="229">
        <v>206.25426260769291</v>
      </c>
      <c r="J27" s="229">
        <v>274.95675954310019</v>
      </c>
      <c r="K27" s="229">
        <v>264.89758098540392</v>
      </c>
      <c r="L27" s="229">
        <v>316.02923503130899</v>
      </c>
      <c r="M27" s="229">
        <v>289.38223773591301</v>
      </c>
      <c r="N27" s="229">
        <v>240.88694022924929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7.360225586825603</v>
      </c>
      <c r="C28" s="229">
        <v>15.7370048034447</v>
      </c>
      <c r="D28" s="229">
        <v>11.9066667246455</v>
      </c>
      <c r="E28" s="229">
        <v>14.98975604810197</v>
      </c>
      <c r="F28" s="229">
        <v>14.411413491081291</v>
      </c>
      <c r="G28" s="229">
        <v>14.229504048611121</v>
      </c>
      <c r="H28" s="229">
        <v>13.866676537853969</v>
      </c>
      <c r="I28" s="229">
        <v>6.5557157331608336</v>
      </c>
      <c r="J28" s="229">
        <v>6.0180091862605218</v>
      </c>
      <c r="K28" s="229">
        <v>3.436467606663538</v>
      </c>
      <c r="L28" s="229">
        <v>7.6739223501781408</v>
      </c>
      <c r="M28" s="229">
        <v>12.382186609169841</v>
      </c>
      <c r="N28" s="229">
        <v>8.0233725303721641</v>
      </c>
      <c r="O28" s="229">
        <v>79.669209409306092</v>
      </c>
      <c r="P28" s="229">
        <v>89.106274169568636</v>
      </c>
      <c r="Q28" s="229">
        <v>94.889124652464588</v>
      </c>
      <c r="R28" s="229">
        <v>86.747146599237354</v>
      </c>
      <c r="S28" s="229">
        <v>67.271400342897635</v>
      </c>
      <c r="T28" s="229">
        <v>77.581492152967954</v>
      </c>
      <c r="U28" s="229">
        <v>107.26544087253291</v>
      </c>
      <c r="V28" s="229">
        <v>117.7378675608159</v>
      </c>
      <c r="W28" s="229">
        <v>106.36765194050641</v>
      </c>
      <c r="X28" s="229">
        <v>102.34643682059171</v>
      </c>
      <c r="Y28" s="229">
        <v>89.924670289389127</v>
      </c>
      <c r="DA28" s="73" t="s">
        <v>1281</v>
      </c>
    </row>
    <row r="29" spans="1:105" ht="12" customHeight="1" x14ac:dyDescent="0.25">
      <c r="A29" s="46" t="s">
        <v>159</v>
      </c>
      <c r="B29" s="229">
        <v>2.3415519344782618</v>
      </c>
      <c r="C29" s="229">
        <v>3.33450272468819</v>
      </c>
      <c r="D29" s="229">
        <v>4.219850668795047</v>
      </c>
      <c r="E29" s="229">
        <v>4.7538924524345889</v>
      </c>
      <c r="F29" s="229">
        <v>3.7963026119283341</v>
      </c>
      <c r="G29" s="229">
        <v>4.48482527275194</v>
      </c>
      <c r="H29" s="229">
        <v>3.6925815327242821</v>
      </c>
      <c r="I29" s="229">
        <v>2.0652722863618238</v>
      </c>
      <c r="J29" s="229">
        <v>1.892902198893295</v>
      </c>
      <c r="K29" s="229">
        <v>1.0083452704724269</v>
      </c>
      <c r="L29" s="229">
        <v>1.731368260201416</v>
      </c>
      <c r="M29" s="229">
        <v>1.266620393478336</v>
      </c>
      <c r="N29" s="229">
        <v>1.0230079180999849</v>
      </c>
      <c r="O29" s="229">
        <v>2.227335127330011</v>
      </c>
      <c r="P29" s="229">
        <v>2.4837804145713922</v>
      </c>
      <c r="Q29" s="229">
        <v>2.6610972842904919</v>
      </c>
      <c r="R29" s="229">
        <v>3.115474119609563</v>
      </c>
      <c r="S29" s="229">
        <v>3.0632407406593489</v>
      </c>
      <c r="T29" s="229">
        <v>2.9514318028535849</v>
      </c>
      <c r="U29" s="229">
        <v>3.827918056218607</v>
      </c>
      <c r="V29" s="229">
        <v>1.7308854781536429</v>
      </c>
      <c r="W29" s="229">
        <v>1.44563283772979</v>
      </c>
      <c r="X29" s="229">
        <v>2.8778838217121301</v>
      </c>
      <c r="Y29" s="229">
        <v>1.3984930837081739</v>
      </c>
      <c r="DA29" s="73" t="s">
        <v>1282</v>
      </c>
    </row>
    <row r="30" spans="1:105" ht="12" customHeight="1" x14ac:dyDescent="0.25">
      <c r="A30" s="46" t="s">
        <v>32</v>
      </c>
      <c r="B30" s="229">
        <v>48.189780885376457</v>
      </c>
      <c r="C30" s="229">
        <v>48.94156144972731</v>
      </c>
      <c r="D30" s="229">
        <v>47.640170416762977</v>
      </c>
      <c r="E30" s="229">
        <v>46.617642677723538</v>
      </c>
      <c r="F30" s="229">
        <v>47.964233666317313</v>
      </c>
      <c r="G30" s="229">
        <v>42.700560101053377</v>
      </c>
      <c r="H30" s="229">
        <v>27.236780690472791</v>
      </c>
      <c r="I30" s="229">
        <v>14.665083803415429</v>
      </c>
      <c r="J30" s="229">
        <v>10.7919823362631</v>
      </c>
      <c r="K30" s="229">
        <v>5.1873366418501536</v>
      </c>
      <c r="L30" s="229">
        <v>10.42538387115132</v>
      </c>
      <c r="M30" s="229">
        <v>10.50771291835855</v>
      </c>
      <c r="N30" s="229">
        <v>7.941305365732565</v>
      </c>
      <c r="O30" s="229">
        <v>18.425621772754081</v>
      </c>
      <c r="P30" s="229">
        <v>23.669466671336</v>
      </c>
      <c r="Q30" s="229">
        <v>26.048838386390649</v>
      </c>
      <c r="R30" s="229">
        <v>17.288325404111038</v>
      </c>
      <c r="S30" s="229">
        <v>16.421437524941918</v>
      </c>
      <c r="T30" s="229">
        <v>14.653518847571251</v>
      </c>
      <c r="U30" s="229">
        <v>19.002665581559938</v>
      </c>
      <c r="V30" s="229">
        <v>20.555904806669229</v>
      </c>
      <c r="W30" s="229">
        <v>18.46165530618044</v>
      </c>
      <c r="X30" s="229">
        <v>14.657147353153871</v>
      </c>
      <c r="Y30" s="229">
        <v>15.038691635472651</v>
      </c>
      <c r="DA30" s="73" t="s">
        <v>1283</v>
      </c>
    </row>
    <row r="31" spans="1:105" ht="12" customHeight="1" x14ac:dyDescent="0.25">
      <c r="A31" s="46" t="s">
        <v>33</v>
      </c>
      <c r="B31" s="229">
        <v>12.51322672710535</v>
      </c>
      <c r="C31" s="229">
        <v>13.24276289595934</v>
      </c>
      <c r="D31" s="229">
        <v>14.193604893278771</v>
      </c>
      <c r="E31" s="229">
        <v>15.64489413214935</v>
      </c>
      <c r="F31" s="229">
        <v>13.689946669865259</v>
      </c>
      <c r="G31" s="229">
        <v>19.348895166991479</v>
      </c>
      <c r="H31" s="229">
        <v>23.57444683020729</v>
      </c>
      <c r="I31" s="229">
        <v>22.220668284844649</v>
      </c>
      <c r="J31" s="229">
        <v>26.286324915581211</v>
      </c>
      <c r="K31" s="229">
        <v>25.162686613794811</v>
      </c>
      <c r="L31" s="229">
        <v>20.529830721522249</v>
      </c>
      <c r="M31" s="229">
        <v>22.83381195266379</v>
      </c>
      <c r="N31" s="229">
        <v>21.03571408090448</v>
      </c>
      <c r="O31" s="229">
        <v>146.5716412955768</v>
      </c>
      <c r="P31" s="229">
        <v>133.80588807736689</v>
      </c>
      <c r="Q31" s="229">
        <v>145.5994442169883</v>
      </c>
      <c r="R31" s="229">
        <v>153.28818750315139</v>
      </c>
      <c r="S31" s="229">
        <v>122.35980403480769</v>
      </c>
      <c r="T31" s="229">
        <v>124.68608559142849</v>
      </c>
      <c r="U31" s="229">
        <v>142.9963652463652</v>
      </c>
      <c r="V31" s="229">
        <v>149.28742569603571</v>
      </c>
      <c r="W31" s="229">
        <v>105.5564078177083</v>
      </c>
      <c r="X31" s="229">
        <v>116.7527005730806</v>
      </c>
      <c r="Y31" s="229">
        <v>78.962377209032425</v>
      </c>
      <c r="DA31" s="73" t="s">
        <v>1284</v>
      </c>
    </row>
    <row r="32" spans="1:105" ht="12" customHeight="1" x14ac:dyDescent="0.25">
      <c r="A32" s="46" t="s">
        <v>35</v>
      </c>
      <c r="B32" s="229">
        <v>16.61867604651011</v>
      </c>
      <c r="C32" s="229">
        <v>9.2102560174691543</v>
      </c>
      <c r="D32" s="229">
        <v>10.00674498306417</v>
      </c>
      <c r="E32" s="229">
        <v>9.656323340594076</v>
      </c>
      <c r="F32" s="229">
        <v>9.8938220669475427</v>
      </c>
      <c r="G32" s="229">
        <v>10.30569065482304</v>
      </c>
      <c r="H32" s="229">
        <v>13.135276279187741</v>
      </c>
      <c r="I32" s="229">
        <v>10.038237472814339</v>
      </c>
      <c r="J32" s="229">
        <v>8.3298333313013266</v>
      </c>
      <c r="K32" s="229">
        <v>3.019315253754109</v>
      </c>
      <c r="L32" s="229">
        <v>4.8211590282206824</v>
      </c>
      <c r="M32" s="229">
        <v>6.4802111916339289</v>
      </c>
      <c r="N32" s="229">
        <v>4.3247749480512088</v>
      </c>
      <c r="O32" s="229">
        <v>5.8161259800500176</v>
      </c>
      <c r="P32" s="229">
        <v>6.8816072311643381</v>
      </c>
      <c r="Q32" s="229">
        <v>8.7389631353299144</v>
      </c>
      <c r="R32" s="229">
        <v>13.966224330157671</v>
      </c>
      <c r="S32" s="229">
        <v>27.29636258046839</v>
      </c>
      <c r="T32" s="229">
        <v>28.532455444903832</v>
      </c>
      <c r="U32" s="229">
        <v>30.61517765034046</v>
      </c>
      <c r="V32" s="229">
        <v>34.460461749478668</v>
      </c>
      <c r="W32" s="229">
        <v>29.092289109555391</v>
      </c>
      <c r="X32" s="229">
        <v>26.671153762721929</v>
      </c>
      <c r="Y32" s="229">
        <v>37.089458957870391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8.1365728926690419</v>
      </c>
      <c r="C34" s="229">
        <v>10.68507346751346</v>
      </c>
      <c r="D34" s="229">
        <v>11.142773553989541</v>
      </c>
      <c r="E34" s="229">
        <v>11.195161212768991</v>
      </c>
      <c r="F34" s="229">
        <v>11.826847483992561</v>
      </c>
      <c r="G34" s="229">
        <v>12.260880486648841</v>
      </c>
      <c r="H34" s="229">
        <v>7.7140703112543676</v>
      </c>
      <c r="I34" s="229">
        <v>8.9519511336388486</v>
      </c>
      <c r="J34" s="229">
        <v>12.010973785940241</v>
      </c>
      <c r="K34" s="229">
        <v>10.281654196850139</v>
      </c>
      <c r="L34" s="229">
        <v>11.48185554650914</v>
      </c>
      <c r="M34" s="229">
        <v>7.7035973978209906</v>
      </c>
      <c r="N34" s="229">
        <v>47.251274552637483</v>
      </c>
      <c r="O34" s="229">
        <v>42.040705698313012</v>
      </c>
      <c r="P34" s="229">
        <v>38.341811979057979</v>
      </c>
      <c r="Q34" s="229">
        <v>42.284152743800639</v>
      </c>
      <c r="R34" s="229">
        <v>38.144555998652287</v>
      </c>
      <c r="S34" s="229">
        <v>40.132167963921347</v>
      </c>
      <c r="T34" s="229">
        <v>39.772214639873013</v>
      </c>
      <c r="U34" s="229">
        <v>43.798887047302181</v>
      </c>
      <c r="V34" s="229">
        <v>58.638782745719382</v>
      </c>
      <c r="W34" s="229">
        <v>49.028634147686688</v>
      </c>
      <c r="X34" s="229">
        <v>42.875509010180018</v>
      </c>
      <c r="Y34" s="229">
        <v>37.091637249348942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163.7515622424952</v>
      </c>
      <c r="C36" s="261">
        <v>182.30337810207959</v>
      </c>
      <c r="D36" s="261">
        <v>168.11933481042101</v>
      </c>
      <c r="E36" s="261">
        <v>200.566613282399</v>
      </c>
      <c r="F36" s="261">
        <v>188.28928549058301</v>
      </c>
      <c r="G36" s="261">
        <v>199.85045563668581</v>
      </c>
      <c r="H36" s="261">
        <v>108.6703789386345</v>
      </c>
      <c r="I36" s="261">
        <v>161.26097135613571</v>
      </c>
      <c r="J36" s="261">
        <v>176.57417574487559</v>
      </c>
      <c r="K36" s="261">
        <v>96.143130419146161</v>
      </c>
      <c r="L36" s="261">
        <v>142.6911399889712</v>
      </c>
      <c r="M36" s="261">
        <v>166.2748467384769</v>
      </c>
      <c r="N36" s="261">
        <v>129.15203240807531</v>
      </c>
      <c r="O36" s="261">
        <v>249.99953089077121</v>
      </c>
      <c r="P36" s="261">
        <v>228.0737310740482</v>
      </c>
      <c r="Q36" s="261">
        <v>246.71259027965371</v>
      </c>
      <c r="R36" s="261">
        <v>228.65645303279851</v>
      </c>
      <c r="S36" s="261">
        <v>216.26684800337881</v>
      </c>
      <c r="T36" s="261">
        <v>218.8041558310166</v>
      </c>
      <c r="U36" s="261">
        <v>270.20044424179753</v>
      </c>
      <c r="V36" s="261">
        <v>290.92752597282072</v>
      </c>
      <c r="W36" s="261">
        <v>245.3796074087403</v>
      </c>
      <c r="X36" s="261">
        <v>228.0070973732031</v>
      </c>
      <c r="Y36" s="261">
        <v>214.3144312619346</v>
      </c>
      <c r="DA36" s="70" t="s">
        <v>1289</v>
      </c>
    </row>
    <row r="37" spans="1:105" ht="12" customHeight="1" x14ac:dyDescent="0.25">
      <c r="A37" s="60" t="s">
        <v>1012</v>
      </c>
      <c r="B37" s="262">
        <v>163.7515622424952</v>
      </c>
      <c r="C37" s="262">
        <v>182.30337810207959</v>
      </c>
      <c r="D37" s="262">
        <v>168.11933481042101</v>
      </c>
      <c r="E37" s="262">
        <v>200.566613282399</v>
      </c>
      <c r="F37" s="262">
        <v>188.28928549058301</v>
      </c>
      <c r="G37" s="262">
        <v>199.85045563668581</v>
      </c>
      <c r="H37" s="262">
        <v>108.6703789386345</v>
      </c>
      <c r="I37" s="262">
        <v>161.26097135613571</v>
      </c>
      <c r="J37" s="262">
        <v>176.57417574487559</v>
      </c>
      <c r="K37" s="262">
        <v>96.143130419146161</v>
      </c>
      <c r="L37" s="262">
        <v>142.6911399889712</v>
      </c>
      <c r="M37" s="262">
        <v>166.2748467384769</v>
      </c>
      <c r="N37" s="262">
        <v>129.15203240807531</v>
      </c>
      <c r="O37" s="262">
        <v>249.99953089077121</v>
      </c>
      <c r="P37" s="262">
        <v>228.0737310740482</v>
      </c>
      <c r="Q37" s="262">
        <v>246.71259027965371</v>
      </c>
      <c r="R37" s="262">
        <v>228.65645303279851</v>
      </c>
      <c r="S37" s="262">
        <v>216.26684800337881</v>
      </c>
      <c r="T37" s="262">
        <v>218.8041558310166</v>
      </c>
      <c r="U37" s="262">
        <v>270.20044424179753</v>
      </c>
      <c r="V37" s="262">
        <v>290.92752597282072</v>
      </c>
      <c r="W37" s="262">
        <v>245.3796074087403</v>
      </c>
      <c r="X37" s="262">
        <v>228.0070973732031</v>
      </c>
      <c r="Y37" s="262">
        <v>214.3144312619346</v>
      </c>
      <c r="DA37" s="72" t="s">
        <v>1290</v>
      </c>
    </row>
    <row r="38" spans="1:105" ht="12" customHeight="1" x14ac:dyDescent="0.25">
      <c r="A38" s="59" t="s">
        <v>28</v>
      </c>
      <c r="B38" s="230">
        <v>77.415181388509893</v>
      </c>
      <c r="C38" s="230">
        <v>94.785359933180843</v>
      </c>
      <c r="D38" s="230">
        <v>91.614876986638549</v>
      </c>
      <c r="E38" s="230">
        <v>112.6451013114049</v>
      </c>
      <c r="F38" s="230">
        <v>99.705363732892224</v>
      </c>
      <c r="G38" s="230">
        <v>112.48840667239929</v>
      </c>
      <c r="H38" s="230">
        <v>34.41633027906316</v>
      </c>
      <c r="I38" s="230">
        <v>38.249375413555867</v>
      </c>
      <c r="J38" s="230">
        <v>49.428425500551661</v>
      </c>
      <c r="K38" s="230">
        <v>0</v>
      </c>
      <c r="L38" s="230">
        <v>0</v>
      </c>
      <c r="M38" s="230">
        <v>15.14247490895441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8.528428934613471</v>
      </c>
      <c r="C39" s="295">
        <v>17.834915453267801</v>
      </c>
      <c r="D39" s="295">
        <v>12.34744064045508</v>
      </c>
      <c r="E39" s="295">
        <v>17.337060945244509</v>
      </c>
      <c r="F39" s="295">
        <v>16.783100917709699</v>
      </c>
      <c r="G39" s="295">
        <v>17.33280221790595</v>
      </c>
      <c r="H39" s="295">
        <v>17.77375282562031</v>
      </c>
      <c r="I39" s="295">
        <v>24.19942294152164</v>
      </c>
      <c r="J39" s="295">
        <v>28.305109265229969</v>
      </c>
      <c r="K39" s="295">
        <v>26.114980298606369</v>
      </c>
      <c r="L39" s="295">
        <v>44.418632305812601</v>
      </c>
      <c r="M39" s="295">
        <v>61.081883174784103</v>
      </c>
      <c r="N39" s="295">
        <v>48.621080438531273</v>
      </c>
      <c r="O39" s="295">
        <v>187.65390462897739</v>
      </c>
      <c r="P39" s="295">
        <v>166.3878552930145</v>
      </c>
      <c r="Q39" s="295">
        <v>176.8980760070371</v>
      </c>
      <c r="R39" s="295">
        <v>163.76947032275689</v>
      </c>
      <c r="S39" s="295">
        <v>127.5603885481692</v>
      </c>
      <c r="T39" s="295">
        <v>137.20743668903879</v>
      </c>
      <c r="U39" s="295">
        <v>180.3431832124445</v>
      </c>
      <c r="V39" s="295">
        <v>196.31007275730059</v>
      </c>
      <c r="W39" s="295">
        <v>167.99200712761149</v>
      </c>
      <c r="X39" s="295">
        <v>159.23095544792321</v>
      </c>
      <c r="Y39" s="295">
        <v>134.3463091177822</v>
      </c>
      <c r="DA39" s="122" t="s">
        <v>1292</v>
      </c>
    </row>
    <row r="40" spans="1:105" ht="12" customHeight="1" x14ac:dyDescent="0.25">
      <c r="A40" s="59" t="s">
        <v>159</v>
      </c>
      <c r="B40" s="295">
        <v>2.7131993488962229</v>
      </c>
      <c r="C40" s="295">
        <v>3.7790275161184028</v>
      </c>
      <c r="D40" s="295">
        <v>4.3760656823190667</v>
      </c>
      <c r="E40" s="295">
        <v>5.4983231822129799</v>
      </c>
      <c r="F40" s="295">
        <v>4.4210604247521097</v>
      </c>
      <c r="G40" s="295">
        <v>5.4629162878001267</v>
      </c>
      <c r="H40" s="295">
        <v>4.7330037065427009</v>
      </c>
      <c r="I40" s="295">
        <v>7.623637079665766</v>
      </c>
      <c r="J40" s="295">
        <v>8.9030777304880786</v>
      </c>
      <c r="K40" s="295">
        <v>7.6627862929710338</v>
      </c>
      <c r="L40" s="295">
        <v>10.021603897784541</v>
      </c>
      <c r="M40" s="295">
        <v>6.2482953409817741</v>
      </c>
      <c r="N40" s="295">
        <v>6.1993569520679586</v>
      </c>
      <c r="O40" s="295">
        <v>5.2462944801349396</v>
      </c>
      <c r="P40" s="295">
        <v>4.6379550716358846</v>
      </c>
      <c r="Q40" s="295">
        <v>4.9609793681062557</v>
      </c>
      <c r="R40" s="295">
        <v>5.8816867917267173</v>
      </c>
      <c r="S40" s="295">
        <v>5.8085334496287526</v>
      </c>
      <c r="T40" s="295">
        <v>5.2197809167370686</v>
      </c>
      <c r="U40" s="295">
        <v>6.43580002766417</v>
      </c>
      <c r="V40" s="295">
        <v>2.8859895392226531</v>
      </c>
      <c r="W40" s="295">
        <v>2.2831637020214148</v>
      </c>
      <c r="X40" s="295">
        <v>4.4774220269400216</v>
      </c>
      <c r="Y40" s="295">
        <v>2.0893308089794398</v>
      </c>
      <c r="DA40" s="122" t="s">
        <v>1293</v>
      </c>
    </row>
    <row r="41" spans="1:105" ht="12" customHeight="1" x14ac:dyDescent="0.25">
      <c r="A41" s="59" t="s">
        <v>32</v>
      </c>
      <c r="B41" s="295">
        <v>55.838386583036893</v>
      </c>
      <c r="C41" s="295">
        <v>55.465993784009868</v>
      </c>
      <c r="D41" s="295">
        <v>49.40376596789806</v>
      </c>
      <c r="E41" s="295">
        <v>53.917682825109203</v>
      </c>
      <c r="F41" s="295">
        <v>55.857711289776752</v>
      </c>
      <c r="G41" s="295">
        <v>52.013082135326037</v>
      </c>
      <c r="H41" s="295">
        <v>34.91101897679453</v>
      </c>
      <c r="I41" s="295">
        <v>54.133916093491173</v>
      </c>
      <c r="J41" s="295">
        <v>50.759018433165757</v>
      </c>
      <c r="K41" s="295">
        <v>39.420477568732473</v>
      </c>
      <c r="L41" s="295">
        <v>60.344797834561071</v>
      </c>
      <c r="M41" s="295">
        <v>51.835020192477813</v>
      </c>
      <c r="N41" s="295">
        <v>48.123759119073718</v>
      </c>
      <c r="O41" s="295">
        <v>43.399952083246383</v>
      </c>
      <c r="P41" s="295">
        <v>44.197917958936358</v>
      </c>
      <c r="Q41" s="295">
        <v>48.561828446070237</v>
      </c>
      <c r="R41" s="295">
        <v>32.638536311505817</v>
      </c>
      <c r="S41" s="295">
        <v>31.138417522510132</v>
      </c>
      <c r="T41" s="295">
        <v>25.915610846792049</v>
      </c>
      <c r="U41" s="295">
        <v>31.948791452528479</v>
      </c>
      <c r="V41" s="295">
        <v>34.273859819186768</v>
      </c>
      <c r="W41" s="295">
        <v>29.15745974648431</v>
      </c>
      <c r="X41" s="295">
        <v>22.803642703017111</v>
      </c>
      <c r="Y41" s="295">
        <v>22.467613266574471</v>
      </c>
      <c r="DA41" s="122" t="s">
        <v>1294</v>
      </c>
    </row>
    <row r="42" spans="1:105" ht="12" customHeight="1" x14ac:dyDescent="0.25">
      <c r="A42" s="59" t="s">
        <v>35</v>
      </c>
      <c r="B42" s="295">
        <v>19.256365987438709</v>
      </c>
      <c r="C42" s="295">
        <v>10.438081415502729</v>
      </c>
      <c r="D42" s="295">
        <v>10.37718553311025</v>
      </c>
      <c r="E42" s="295">
        <v>11.168445018427411</v>
      </c>
      <c r="F42" s="295">
        <v>11.52204912545224</v>
      </c>
      <c r="G42" s="295">
        <v>12.553248323254421</v>
      </c>
      <c r="H42" s="295">
        <v>16.83627315061376</v>
      </c>
      <c r="I42" s="295">
        <v>37.054619827901213</v>
      </c>
      <c r="J42" s="295">
        <v>39.178544815440162</v>
      </c>
      <c r="K42" s="295">
        <v>22.944886258836291</v>
      </c>
      <c r="L42" s="295">
        <v>27.906105950813021</v>
      </c>
      <c r="M42" s="295">
        <v>31.96717312127878</v>
      </c>
      <c r="N42" s="295">
        <v>26.20783589840234</v>
      </c>
      <c r="O42" s="295">
        <v>13.69937969841253</v>
      </c>
      <c r="P42" s="295">
        <v>12.85000275046151</v>
      </c>
      <c r="Q42" s="295">
        <v>16.29170645844011</v>
      </c>
      <c r="R42" s="295">
        <v>26.366759606809151</v>
      </c>
      <c r="S42" s="295">
        <v>51.759508483070661</v>
      </c>
      <c r="T42" s="295">
        <v>50.461327378448679</v>
      </c>
      <c r="U42" s="295">
        <v>51.472669549160358</v>
      </c>
      <c r="V42" s="295">
        <v>57.45760385711074</v>
      </c>
      <c r="W42" s="295">
        <v>45.946976832623079</v>
      </c>
      <c r="X42" s="295">
        <v>41.495077195322793</v>
      </c>
      <c r="Y42" s="295">
        <v>55.411178068598531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10.074462619049921</v>
      </c>
      <c r="C44" s="261">
        <f t="shared" si="1"/>
        <v>10.645490675154878</v>
      </c>
      <c r="D44" s="261">
        <f t="shared" si="1"/>
        <v>9.7863603330208697</v>
      </c>
      <c r="E44" s="261">
        <f t="shared" si="1"/>
        <v>11.280464352965961</v>
      </c>
      <c r="F44" s="261">
        <f t="shared" si="1"/>
        <v>10.818905603466414</v>
      </c>
      <c r="G44" s="261">
        <f t="shared" si="1"/>
        <v>11.239158390127411</v>
      </c>
      <c r="H44" s="261">
        <f t="shared" si="1"/>
        <v>8.6291324429936438</v>
      </c>
      <c r="I44" s="261">
        <f t="shared" si="1"/>
        <v>8.4854424472496923</v>
      </c>
      <c r="J44" s="261">
        <f t="shared" si="1"/>
        <v>10.319575455031792</v>
      </c>
      <c r="K44" s="261">
        <f t="shared" si="1"/>
        <v>8.4846670078076354</v>
      </c>
      <c r="L44" s="261">
        <f t="shared" si="1"/>
        <v>10.265494388521976</v>
      </c>
      <c r="M44" s="261">
        <f t="shared" si="1"/>
        <v>10.090522471938623</v>
      </c>
      <c r="N44" s="261">
        <f t="shared" si="1"/>
        <v>9.1458104419641515</v>
      </c>
      <c r="O44" s="261">
        <f t="shared" si="1"/>
        <v>8.3881283431932054</v>
      </c>
      <c r="P44" s="261">
        <f t="shared" si="1"/>
        <v>8.3218161417103023</v>
      </c>
      <c r="Q44" s="261">
        <f t="shared" si="1"/>
        <v>9.2298309097035105</v>
      </c>
      <c r="R44" s="261">
        <f t="shared" si="1"/>
        <v>9.6023367007601355</v>
      </c>
      <c r="S44" s="261">
        <f t="shared" si="1"/>
        <v>10.436854104089708</v>
      </c>
      <c r="T44" s="261">
        <f t="shared" si="1"/>
        <v>10.938786004720267</v>
      </c>
      <c r="U44" s="261">
        <f t="shared" si="1"/>
        <v>12.656092811143107</v>
      </c>
      <c r="V44" s="261">
        <f t="shared" si="1"/>
        <v>13.921565427604794</v>
      </c>
      <c r="W44" s="261">
        <f t="shared" si="1"/>
        <v>11.087638449530628</v>
      </c>
      <c r="X44" s="261">
        <f t="shared" si="1"/>
        <v>10.759888295210486</v>
      </c>
      <c r="Y44" s="261">
        <f t="shared" si="1"/>
        <v>10.545787485282929</v>
      </c>
      <c r="DA44" s="70"/>
    </row>
    <row r="45" spans="1:105" ht="12" customHeight="1" x14ac:dyDescent="0.25">
      <c r="A45" s="60" t="s">
        <v>1022</v>
      </c>
      <c r="B45" s="262">
        <v>0.98519149853652199</v>
      </c>
      <c r="C45" s="262">
        <v>0.5593555672574676</v>
      </c>
      <c r="D45" s="262">
        <v>0.51244653625734016</v>
      </c>
      <c r="E45" s="262">
        <v>0.63630111678919987</v>
      </c>
      <c r="F45" s="262">
        <v>0.62205144256994382</v>
      </c>
      <c r="G45" s="262">
        <v>0.72622337549862181</v>
      </c>
      <c r="H45" s="262">
        <v>0.5502538851125518</v>
      </c>
      <c r="I45" s="262">
        <v>1.4644537674699489</v>
      </c>
      <c r="J45" s="262">
        <v>1.5582125768940669</v>
      </c>
      <c r="K45" s="262">
        <v>0.66744653115787611</v>
      </c>
      <c r="L45" s="262">
        <v>0.95724201191038516</v>
      </c>
      <c r="M45" s="262">
        <v>1.258475672664283</v>
      </c>
      <c r="N45" s="262">
        <v>0.89169044105104378</v>
      </c>
      <c r="O45" s="262">
        <v>1.026532757515052</v>
      </c>
      <c r="P45" s="262">
        <v>0.97175459007264675</v>
      </c>
      <c r="Q45" s="262">
        <v>1.2320804279779669</v>
      </c>
      <c r="R45" s="262">
        <v>1.79619225110245</v>
      </c>
      <c r="S45" s="262">
        <v>3.5299712680882092</v>
      </c>
      <c r="T45" s="262">
        <v>3.7413665270944301</v>
      </c>
      <c r="U45" s="262">
        <v>3.976885236476901</v>
      </c>
      <c r="V45" s="262">
        <v>4.370585143950577</v>
      </c>
      <c r="W45" s="262">
        <v>3.346371876926586</v>
      </c>
      <c r="X45" s="262">
        <v>3.1128159702688269</v>
      </c>
      <c r="Y45" s="262">
        <v>4.0644672586768191</v>
      </c>
      <c r="DA45" s="72" t="s">
        <v>1297</v>
      </c>
    </row>
    <row r="46" spans="1:105" ht="12" customHeight="1" x14ac:dyDescent="0.25">
      <c r="A46" s="60" t="s">
        <v>1024</v>
      </c>
      <c r="B46" s="262">
        <v>9.0892711205133985</v>
      </c>
      <c r="C46" s="262">
        <v>10.086135107897411</v>
      </c>
      <c r="D46" s="262">
        <v>9.2739137967635301</v>
      </c>
      <c r="E46" s="262">
        <v>10.644163236176761</v>
      </c>
      <c r="F46" s="262">
        <v>10.19685416089647</v>
      </c>
      <c r="G46" s="262">
        <v>10.512935014628789</v>
      </c>
      <c r="H46" s="262">
        <v>8.078878557881092</v>
      </c>
      <c r="I46" s="262">
        <v>7.0209886797797427</v>
      </c>
      <c r="J46" s="262">
        <v>8.7613628781377244</v>
      </c>
      <c r="K46" s="262">
        <v>7.8172204766497586</v>
      </c>
      <c r="L46" s="262">
        <v>9.3082523766115912</v>
      </c>
      <c r="M46" s="262">
        <v>8.832046799274341</v>
      </c>
      <c r="N46" s="262">
        <v>8.2541200009131082</v>
      </c>
      <c r="O46" s="262">
        <v>7.3615955856781543</v>
      </c>
      <c r="P46" s="262">
        <v>7.3500615516376557</v>
      </c>
      <c r="Q46" s="262">
        <v>7.9977504817255429</v>
      </c>
      <c r="R46" s="262">
        <v>7.8061444496576851</v>
      </c>
      <c r="S46" s="262">
        <v>6.9068828360014978</v>
      </c>
      <c r="T46" s="262">
        <v>7.1974194776258376</v>
      </c>
      <c r="U46" s="262">
        <v>8.6792075746662061</v>
      </c>
      <c r="V46" s="262">
        <v>9.5509802836542157</v>
      </c>
      <c r="W46" s="262">
        <v>7.7412665726040419</v>
      </c>
      <c r="X46" s="262">
        <v>7.647072324941659</v>
      </c>
      <c r="Y46" s="262">
        <v>6.4813202266061092</v>
      </c>
      <c r="DA46" s="72" t="s">
        <v>1298</v>
      </c>
    </row>
    <row r="47" spans="1:105" ht="12" customHeight="1" x14ac:dyDescent="0.25">
      <c r="A47" s="64" t="s">
        <v>28</v>
      </c>
      <c r="B47" s="229">
        <v>1.6686506654629061</v>
      </c>
      <c r="C47" s="229">
        <v>2.0888607324435</v>
      </c>
      <c r="D47" s="229">
        <v>2.2064620042814171</v>
      </c>
      <c r="E47" s="229">
        <v>2.4324761950540088</v>
      </c>
      <c r="F47" s="229">
        <v>2.138307184015944</v>
      </c>
      <c r="G47" s="229">
        <v>2.306460106619828</v>
      </c>
      <c r="H47" s="229">
        <v>0.67061769624154366</v>
      </c>
      <c r="I47" s="229">
        <v>0.25879545876121107</v>
      </c>
      <c r="J47" s="229">
        <v>0.26247139956312959</v>
      </c>
      <c r="K47" s="229">
        <v>0</v>
      </c>
      <c r="L47" s="229">
        <v>0</v>
      </c>
      <c r="M47" s="229">
        <v>7.6665326460295558E-2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5.0439345606014738</v>
      </c>
      <c r="C48" s="229">
        <v>5.4709560449637271</v>
      </c>
      <c r="D48" s="229">
        <v>4.5921175550408551</v>
      </c>
      <c r="E48" s="229">
        <v>5.6427475122268334</v>
      </c>
      <c r="F48" s="229">
        <v>5.5214540253840516</v>
      </c>
      <c r="G48" s="229">
        <v>5.6257297314606118</v>
      </c>
      <c r="H48" s="229">
        <v>5.1799355072290334</v>
      </c>
      <c r="I48" s="229">
        <v>5.1513390194230109</v>
      </c>
      <c r="J48" s="229">
        <v>6.8672301177238984</v>
      </c>
      <c r="K48" s="229">
        <v>6.6159953633364683</v>
      </c>
      <c r="L48" s="229">
        <v>7.8930428351518964</v>
      </c>
      <c r="M48" s="229">
        <v>7.2275161440535216</v>
      </c>
      <c r="N48" s="229">
        <v>6.0163134510950371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0.1838265875226387</v>
      </c>
      <c r="C49" s="229">
        <v>0.39304228609822878</v>
      </c>
      <c r="D49" s="229">
        <v>0.29737701473154532</v>
      </c>
      <c r="E49" s="229">
        <v>0.3743792455290556</v>
      </c>
      <c r="F49" s="229">
        <v>0.35993475093822053</v>
      </c>
      <c r="G49" s="229">
        <v>0.35539144018599378</v>
      </c>
      <c r="H49" s="229">
        <v>0.34632957891896909</v>
      </c>
      <c r="I49" s="229">
        <v>0.16373341248568771</v>
      </c>
      <c r="J49" s="229">
        <v>0.15030382959597399</v>
      </c>
      <c r="K49" s="229">
        <v>8.5828091247064642E-2</v>
      </c>
      <c r="L49" s="229">
        <v>0.19166137530784089</v>
      </c>
      <c r="M49" s="229">
        <v>0.30925344387628972</v>
      </c>
      <c r="N49" s="229">
        <v>0.20038912874099951</v>
      </c>
      <c r="O49" s="229">
        <v>1.989792123023179</v>
      </c>
      <c r="P49" s="229">
        <v>2.2254891666320549</v>
      </c>
      <c r="Q49" s="229">
        <v>2.369919749347781</v>
      </c>
      <c r="R49" s="229">
        <v>2.1665683678509939</v>
      </c>
      <c r="S49" s="229">
        <v>1.680148497763313</v>
      </c>
      <c r="T49" s="229">
        <v>1.9376499794954429</v>
      </c>
      <c r="U49" s="229">
        <v>2.6790265763054411</v>
      </c>
      <c r="V49" s="229">
        <v>2.9405824808736249</v>
      </c>
      <c r="W49" s="229">
        <v>2.6566036935088269</v>
      </c>
      <c r="X49" s="229">
        <v>2.5561711395784852</v>
      </c>
      <c r="Y49" s="229">
        <v>2.2459291605118161</v>
      </c>
      <c r="DA49" s="73" t="s">
        <v>1301</v>
      </c>
    </row>
    <row r="50" spans="1:105" ht="12" customHeight="1" x14ac:dyDescent="0.25">
      <c r="A50" s="64" t="s">
        <v>159</v>
      </c>
      <c r="B50" s="229">
        <v>5.8481835447086718E-2</v>
      </c>
      <c r="C50" s="229">
        <v>8.32814496965356E-2</v>
      </c>
      <c r="D50" s="229">
        <v>0.1053936104469699</v>
      </c>
      <c r="E50" s="229">
        <v>0.1187316634078304</v>
      </c>
      <c r="F50" s="229">
        <v>9.481521267543741E-2</v>
      </c>
      <c r="G50" s="229">
        <v>0.1120115295108564</v>
      </c>
      <c r="H50" s="229">
        <v>9.2224708917186524E-2</v>
      </c>
      <c r="I50" s="229">
        <v>5.1581565296928943E-2</v>
      </c>
      <c r="J50" s="229">
        <v>4.7276506355931919E-2</v>
      </c>
      <c r="K50" s="229">
        <v>2.518410175461519E-2</v>
      </c>
      <c r="L50" s="229">
        <v>4.3242087523448013E-2</v>
      </c>
      <c r="M50" s="229">
        <v>3.1634696772945711E-2</v>
      </c>
      <c r="N50" s="229">
        <v>2.5550311247194549E-2</v>
      </c>
      <c r="O50" s="229">
        <v>5.5629193819719182E-2</v>
      </c>
      <c r="P50" s="229">
        <v>6.2034087458336253E-2</v>
      </c>
      <c r="Q50" s="229">
        <v>6.6462695615265951E-2</v>
      </c>
      <c r="R50" s="229">
        <v>7.7811062876664658E-2</v>
      </c>
      <c r="S50" s="229">
        <v>7.65064990838943E-2</v>
      </c>
      <c r="T50" s="229">
        <v>7.3713995613871E-2</v>
      </c>
      <c r="U50" s="229">
        <v>9.5604829674038092E-2</v>
      </c>
      <c r="V50" s="229">
        <v>4.3230029716888628E-2</v>
      </c>
      <c r="W50" s="229">
        <v>3.6105653044956373E-2</v>
      </c>
      <c r="X50" s="229">
        <v>7.1877085286473824E-2</v>
      </c>
      <c r="Y50" s="229">
        <v>3.4928305962828768E-2</v>
      </c>
      <c r="DA50" s="73" t="s">
        <v>1302</v>
      </c>
    </row>
    <row r="51" spans="1:105" ht="12" customHeight="1" x14ac:dyDescent="0.25">
      <c r="A51" s="64" t="s">
        <v>32</v>
      </c>
      <c r="B51" s="229">
        <v>1.2035722097266659</v>
      </c>
      <c r="C51" s="229">
        <v>1.222348435275761</v>
      </c>
      <c r="D51" s="229">
        <v>1.1898453183807289</v>
      </c>
      <c r="E51" s="229">
        <v>1.1643069999287361</v>
      </c>
      <c r="F51" s="229">
        <v>1.197939016135551</v>
      </c>
      <c r="G51" s="229">
        <v>1.066475226347974</v>
      </c>
      <c r="H51" s="229">
        <v>0.68025692831943729</v>
      </c>
      <c r="I51" s="229">
        <v>0.36627033771094841</v>
      </c>
      <c r="J51" s="229">
        <v>0.26953702194003759</v>
      </c>
      <c r="K51" s="229">
        <v>0.12955722374994821</v>
      </c>
      <c r="L51" s="229">
        <v>0.2603809785501231</v>
      </c>
      <c r="M51" s="229">
        <v>0.26243720191224179</v>
      </c>
      <c r="N51" s="229">
        <v>0.1983394460722564</v>
      </c>
      <c r="O51" s="229">
        <v>0.46019230436781339</v>
      </c>
      <c r="P51" s="229">
        <v>0.5911608598601531</v>
      </c>
      <c r="Q51" s="229">
        <v>0.65058726978015546</v>
      </c>
      <c r="R51" s="229">
        <v>0.43178756215124942</v>
      </c>
      <c r="S51" s="229">
        <v>0.4101364539464088</v>
      </c>
      <c r="T51" s="229">
        <v>0.3659814951554306</v>
      </c>
      <c r="U51" s="229">
        <v>0.4746043618479151</v>
      </c>
      <c r="V51" s="229">
        <v>0.51339755683764821</v>
      </c>
      <c r="W51" s="229">
        <v>0.46109226611599752</v>
      </c>
      <c r="X51" s="229">
        <v>0.36607211952437052</v>
      </c>
      <c r="Y51" s="229">
        <v>0.37560144475768659</v>
      </c>
      <c r="DA51" s="73" t="s">
        <v>1303</v>
      </c>
    </row>
    <row r="52" spans="1:105" ht="12" customHeight="1" x14ac:dyDescent="0.25">
      <c r="A52" s="64" t="s">
        <v>33</v>
      </c>
      <c r="B52" s="229">
        <v>0.31252625901279413</v>
      </c>
      <c r="C52" s="229">
        <v>0.33074691581369631</v>
      </c>
      <c r="D52" s="229">
        <v>0.35449483462114512</v>
      </c>
      <c r="E52" s="229">
        <v>0.39074176009139672</v>
      </c>
      <c r="F52" s="229">
        <v>0.34191563152531301</v>
      </c>
      <c r="G52" s="229">
        <v>0.48325167875939412</v>
      </c>
      <c r="H52" s="229">
        <v>0.58878767537883858</v>
      </c>
      <c r="I52" s="229">
        <v>0.55497614510443727</v>
      </c>
      <c r="J52" s="229">
        <v>0.65651865567705492</v>
      </c>
      <c r="K52" s="229">
        <v>0.62845503287222593</v>
      </c>
      <c r="L52" s="229">
        <v>0.51274633901303102</v>
      </c>
      <c r="M52" s="229">
        <v>0.57028982085889446</v>
      </c>
      <c r="N52" s="229">
        <v>0.52538111637721707</v>
      </c>
      <c r="O52" s="229">
        <v>3.6607253852634618</v>
      </c>
      <c r="P52" s="229">
        <v>3.3418921071829488</v>
      </c>
      <c r="Q52" s="229">
        <v>3.636444108929175</v>
      </c>
      <c r="R52" s="229">
        <v>3.8284756470878518</v>
      </c>
      <c r="S52" s="229">
        <v>3.0560184549124001</v>
      </c>
      <c r="T52" s="229">
        <v>3.114118902395409</v>
      </c>
      <c r="U52" s="229">
        <v>3.5714304597445512</v>
      </c>
      <c r="V52" s="229">
        <v>3.728553928409907</v>
      </c>
      <c r="W52" s="229">
        <v>2.636342325568052</v>
      </c>
      <c r="X52" s="229">
        <v>2.9159772723295418</v>
      </c>
      <c r="Y52" s="229">
        <v>1.972138513117526</v>
      </c>
      <c r="DA52" s="73" t="s">
        <v>1304</v>
      </c>
    </row>
    <row r="53" spans="1:105" ht="12" customHeight="1" x14ac:dyDescent="0.25">
      <c r="A53" s="64" t="s">
        <v>35</v>
      </c>
      <c r="B53" s="229">
        <v>0.41506261876570338</v>
      </c>
      <c r="C53" s="229">
        <v>0.2300323426134846</v>
      </c>
      <c r="D53" s="229">
        <v>0.24992519057277049</v>
      </c>
      <c r="E53" s="229">
        <v>0.24117317421546519</v>
      </c>
      <c r="F53" s="229">
        <v>0.24710486474471699</v>
      </c>
      <c r="G53" s="229">
        <v>0.25739155991781648</v>
      </c>
      <c r="H53" s="229">
        <v>0.32806236522045867</v>
      </c>
      <c r="I53" s="229">
        <v>0.25071173669898272</v>
      </c>
      <c r="J53" s="229">
        <v>0.2080431934948162</v>
      </c>
      <c r="K53" s="229">
        <v>7.5409430486226087E-2</v>
      </c>
      <c r="L53" s="229">
        <v>0.12041169140904059</v>
      </c>
      <c r="M53" s="229">
        <v>0.1618476357458829</v>
      </c>
      <c r="N53" s="229">
        <v>0.10801416493628579</v>
      </c>
      <c r="O53" s="229">
        <v>0.14526166065182741</v>
      </c>
      <c r="P53" s="229">
        <v>0.1718727719759533</v>
      </c>
      <c r="Q53" s="229">
        <v>0.21826148569811521</v>
      </c>
      <c r="R53" s="229">
        <v>0.34881585202822779</v>
      </c>
      <c r="S53" s="229">
        <v>0.68174502612117371</v>
      </c>
      <c r="T53" s="229">
        <v>0.71261727731099767</v>
      </c>
      <c r="U53" s="229">
        <v>0.7646346660807577</v>
      </c>
      <c r="V53" s="229">
        <v>0.86067322436420068</v>
      </c>
      <c r="W53" s="229">
        <v>0.72659949985827876</v>
      </c>
      <c r="X53" s="229">
        <v>0.66613001512733783</v>
      </c>
      <c r="Y53" s="229">
        <v>0.92633419898028302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0.20321638397412831</v>
      </c>
      <c r="C55" s="229">
        <v>0.26686690099247751</v>
      </c>
      <c r="D55" s="229">
        <v>0.27829826868809743</v>
      </c>
      <c r="E55" s="229">
        <v>0.27960668572343439</v>
      </c>
      <c r="F55" s="229">
        <v>0.2953834754772402</v>
      </c>
      <c r="G55" s="229">
        <v>0.30622374182632112</v>
      </c>
      <c r="H55" s="229">
        <v>0.19266409765562389</v>
      </c>
      <c r="I55" s="229">
        <v>0.22358100429853561</v>
      </c>
      <c r="J55" s="229">
        <v>0.29998215378688198</v>
      </c>
      <c r="K55" s="229">
        <v>0.25679123320321162</v>
      </c>
      <c r="L55" s="229">
        <v>0.28676706965621263</v>
      </c>
      <c r="M55" s="229">
        <v>0.1924025295942694</v>
      </c>
      <c r="N55" s="229">
        <v>1.180132382444117</v>
      </c>
      <c r="O55" s="229">
        <v>1.0499949185521551</v>
      </c>
      <c r="P55" s="229">
        <v>0.95761255852820903</v>
      </c>
      <c r="Q55" s="229">
        <v>1.056075172355049</v>
      </c>
      <c r="R55" s="229">
        <v>0.95268595766269837</v>
      </c>
      <c r="S55" s="229">
        <v>1.0023279041743081</v>
      </c>
      <c r="T55" s="229">
        <v>0.99333782765468681</v>
      </c>
      <c r="U55" s="229">
        <v>1.0939066810135041</v>
      </c>
      <c r="V55" s="229">
        <v>1.4645430634519481</v>
      </c>
      <c r="W55" s="229">
        <v>1.2245231345079299</v>
      </c>
      <c r="X55" s="229">
        <v>1.0708446930954501</v>
      </c>
      <c r="Y55" s="229">
        <v>0.92638860327596784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275.18878999999998</v>
      </c>
      <c r="C59" s="279">
        <v>282.98047000000003</v>
      </c>
      <c r="D59" s="279">
        <v>313.38357999999999</v>
      </c>
      <c r="E59" s="279">
        <v>311.29831999999999</v>
      </c>
      <c r="F59" s="279">
        <v>332.18493999999998</v>
      </c>
      <c r="G59" s="279">
        <v>301.50259</v>
      </c>
      <c r="H59" s="279">
        <v>374.654</v>
      </c>
      <c r="I59" s="279">
        <v>705.27958000000001</v>
      </c>
      <c r="J59" s="279">
        <v>821.60730999999998</v>
      </c>
      <c r="K59" s="279">
        <v>841.65151000000003</v>
      </c>
      <c r="L59" s="279">
        <v>866.79822000000001</v>
      </c>
      <c r="M59" s="279">
        <v>828.00747999999999</v>
      </c>
      <c r="N59" s="279">
        <v>843.29507999999998</v>
      </c>
      <c r="O59" s="279">
        <v>911.70226000000002</v>
      </c>
      <c r="P59" s="279">
        <v>770.95840999999996</v>
      </c>
      <c r="Q59" s="279">
        <v>907.60362999999995</v>
      </c>
      <c r="R59" s="279">
        <v>1033.6833899999999</v>
      </c>
      <c r="S59" s="279">
        <v>1139.6079400000001</v>
      </c>
      <c r="T59" s="279">
        <v>1101.1530299999999</v>
      </c>
      <c r="U59" s="279">
        <v>1142.07528</v>
      </c>
      <c r="V59" s="279">
        <v>1052.6768199999999</v>
      </c>
      <c r="W59" s="279">
        <v>957.11105999999995</v>
      </c>
      <c r="X59" s="279">
        <v>969.03635999999995</v>
      </c>
      <c r="Y59" s="279">
        <v>996.32879000000003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429.25033522727284</v>
      </c>
      <c r="C61" s="223">
        <f t="shared" si="2"/>
        <v>414.36267524728339</v>
      </c>
      <c r="D61" s="223">
        <f t="shared" si="2"/>
        <v>415.43292281015658</v>
      </c>
      <c r="E61" s="223">
        <f t="shared" si="2"/>
        <v>487.72186812422893</v>
      </c>
      <c r="F61" s="223">
        <f t="shared" si="2"/>
        <v>502.14231431297645</v>
      </c>
      <c r="G61" s="223">
        <f t="shared" si="2"/>
        <v>506.06593985517355</v>
      </c>
      <c r="H61" s="223">
        <f t="shared" si="2"/>
        <v>349.85673781204372</v>
      </c>
      <c r="I61" s="223">
        <f t="shared" si="2"/>
        <v>397.84406170460886</v>
      </c>
      <c r="J61" s="223">
        <f t="shared" si="2"/>
        <v>368.66102979720517</v>
      </c>
      <c r="K61" s="223">
        <f t="shared" si="2"/>
        <v>321.39100237612644</v>
      </c>
      <c r="L61" s="223">
        <f t="shared" si="2"/>
        <v>288.86689160977818</v>
      </c>
      <c r="M61" s="223">
        <f t="shared" si="2"/>
        <v>322.17741961826056</v>
      </c>
      <c r="N61" s="223">
        <f t="shared" si="2"/>
        <v>309.40448548384325</v>
      </c>
      <c r="O61" s="223">
        <f t="shared" si="2"/>
        <v>315.13742399130416</v>
      </c>
      <c r="P61" s="223">
        <f t="shared" si="2"/>
        <v>350.78614374855044</v>
      </c>
      <c r="Q61" s="223">
        <f t="shared" si="2"/>
        <v>321.83346716407181</v>
      </c>
      <c r="R61" s="223">
        <f t="shared" si="2"/>
        <v>362.69626837599213</v>
      </c>
      <c r="S61" s="223">
        <f t="shared" si="2"/>
        <v>338.59122200500332</v>
      </c>
      <c r="T61" s="223">
        <f t="shared" si="2"/>
        <v>425.90294518452379</v>
      </c>
      <c r="U61" s="223">
        <f t="shared" si="2"/>
        <v>275.50457801408999</v>
      </c>
      <c r="V61" s="223">
        <f t="shared" si="2"/>
        <v>192.25731726950067</v>
      </c>
      <c r="W61" s="223">
        <f t="shared" si="2"/>
        <v>301.10729141104974</v>
      </c>
      <c r="X61" s="223">
        <f t="shared" si="2"/>
        <v>300.15449131164257</v>
      </c>
      <c r="Y61" s="223">
        <f t="shared" si="2"/>
        <v>309.71619244411858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1.052506859880681</v>
      </c>
      <c r="C66" s="260">
        <v>0.6200137535896314</v>
      </c>
      <c r="D66" s="260">
        <v>0.64510260854844803</v>
      </c>
      <c r="E66" s="260">
        <v>0.84815037333807464</v>
      </c>
      <c r="F66" s="260">
        <v>0.83324552926534456</v>
      </c>
      <c r="G66" s="260">
        <v>0.97503236923276315</v>
      </c>
      <c r="H66" s="260">
        <v>0.65223734323456517</v>
      </c>
      <c r="I66" s="260">
        <v>1.8233259978826439</v>
      </c>
      <c r="J66" s="260">
        <v>1.5298169525285139</v>
      </c>
      <c r="K66" s="260">
        <v>0.79528261277552681</v>
      </c>
      <c r="L66" s="260">
        <v>0.83112655108010758</v>
      </c>
      <c r="M66" s="260">
        <v>1.0706399291743971</v>
      </c>
      <c r="N66" s="260">
        <v>0.84972436109749661</v>
      </c>
      <c r="O66" s="260">
        <v>0.95729585847249332</v>
      </c>
      <c r="P66" s="260">
        <v>1.032890274309441</v>
      </c>
      <c r="Q66" s="260">
        <v>1.060265546617253</v>
      </c>
      <c r="R66" s="260">
        <v>1.70182594158626</v>
      </c>
      <c r="S66" s="260">
        <v>3.093785504524226</v>
      </c>
      <c r="T66" s="260">
        <v>3.9743202827649591</v>
      </c>
      <c r="U66" s="260">
        <v>2.2923104106858032</v>
      </c>
      <c r="V66" s="260">
        <v>1.514555147153601</v>
      </c>
      <c r="W66" s="260">
        <v>2.2065887863171758</v>
      </c>
      <c r="X66" s="260">
        <v>2.2309066310937098</v>
      </c>
      <c r="Y66" s="260">
        <v>3.1775386942205408</v>
      </c>
      <c r="DA66" s="68" t="s">
        <v>1316</v>
      </c>
    </row>
    <row r="67" spans="1:105" ht="12" customHeight="1" x14ac:dyDescent="0.25">
      <c r="A67" s="37" t="s">
        <v>159</v>
      </c>
      <c r="B67" s="226">
        <v>0.12998258651090219</v>
      </c>
      <c r="C67" s="226">
        <v>0.164804887298553</v>
      </c>
      <c r="D67" s="226">
        <v>0.19134842521294551</v>
      </c>
      <c r="E67" s="226">
        <v>0.27980258701552879</v>
      </c>
      <c r="F67" s="226">
        <v>0.2310608744132617</v>
      </c>
      <c r="G67" s="226">
        <v>0.29565228371335511</v>
      </c>
      <c r="H67" s="226">
        <v>0.14312217250113851</v>
      </c>
      <c r="I67" s="226">
        <v>0.31112170993005889</v>
      </c>
      <c r="J67" s="226">
        <v>0.28326995888646778</v>
      </c>
      <c r="K67" s="226">
        <v>0.1991030416932062</v>
      </c>
      <c r="L67" s="226">
        <v>0.21960780434953181</v>
      </c>
      <c r="M67" s="226">
        <v>0.17505148439919779</v>
      </c>
      <c r="N67" s="226">
        <v>0.1625486246098857</v>
      </c>
      <c r="O67" s="226">
        <v>0.26508721362088422</v>
      </c>
      <c r="P67" s="226">
        <v>0.27393128087967378</v>
      </c>
      <c r="Q67" s="226">
        <v>0.24749603623801619</v>
      </c>
      <c r="R67" s="226">
        <v>0.31039036853881558</v>
      </c>
      <c r="S67" s="226">
        <v>0.31215855161469608</v>
      </c>
      <c r="T67" s="226">
        <v>0.37256947291710518</v>
      </c>
      <c r="U67" s="226">
        <v>0.25476154891184971</v>
      </c>
      <c r="V67" s="226">
        <v>7.2435035191767513E-2</v>
      </c>
      <c r="W67" s="226">
        <v>0.1044575729276175</v>
      </c>
      <c r="X67" s="226">
        <v>0.21727577702080561</v>
      </c>
      <c r="Y67" s="226">
        <v>0.1154586215000977</v>
      </c>
      <c r="DA67" s="69" t="s">
        <v>1317</v>
      </c>
    </row>
    <row r="68" spans="1:105" ht="12" customHeight="1" x14ac:dyDescent="0.25">
      <c r="A68" s="37" t="s">
        <v>35</v>
      </c>
      <c r="B68" s="226">
        <v>0.92252427336977894</v>
      </c>
      <c r="C68" s="226">
        <v>0.45520886629107837</v>
      </c>
      <c r="D68" s="226">
        <v>0.4537541833355026</v>
      </c>
      <c r="E68" s="226">
        <v>0.56834778632254579</v>
      </c>
      <c r="F68" s="226">
        <v>0.60218465485208283</v>
      </c>
      <c r="G68" s="226">
        <v>0.67938008551940798</v>
      </c>
      <c r="H68" s="226">
        <v>0.50911517073342671</v>
      </c>
      <c r="I68" s="226">
        <v>1.512204287952585</v>
      </c>
      <c r="J68" s="226">
        <v>1.246546993642047</v>
      </c>
      <c r="K68" s="226">
        <v>0.59617957108232056</v>
      </c>
      <c r="L68" s="226">
        <v>0.61151874673057571</v>
      </c>
      <c r="M68" s="226">
        <v>0.89558844477519928</v>
      </c>
      <c r="N68" s="226">
        <v>0.68717573648761088</v>
      </c>
      <c r="O68" s="226">
        <v>0.69220864485160916</v>
      </c>
      <c r="P68" s="226">
        <v>0.75895899342976669</v>
      </c>
      <c r="Q68" s="226">
        <v>0.8127695103792365</v>
      </c>
      <c r="R68" s="226">
        <v>1.391435573047445</v>
      </c>
      <c r="S68" s="226">
        <v>2.7816269529095301</v>
      </c>
      <c r="T68" s="226">
        <v>3.6017508098478528</v>
      </c>
      <c r="U68" s="226">
        <v>2.0375488617739528</v>
      </c>
      <c r="V68" s="226">
        <v>1.442120111961833</v>
      </c>
      <c r="W68" s="226">
        <v>2.1021312133895589</v>
      </c>
      <c r="X68" s="226">
        <v>2.013630854072904</v>
      </c>
      <c r="Y68" s="226">
        <v>3.0620800727204429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298.27064077139312</v>
      </c>
      <c r="C72" s="261">
        <f t="shared" si="3"/>
        <v>288.26021484836423</v>
      </c>
      <c r="D72" s="261">
        <f t="shared" si="3"/>
        <v>288.74429824165469</v>
      </c>
      <c r="E72" s="261">
        <f t="shared" si="3"/>
        <v>335.09561613692409</v>
      </c>
      <c r="F72" s="261">
        <f t="shared" si="3"/>
        <v>347.07543241020232</v>
      </c>
      <c r="G72" s="261">
        <f t="shared" si="3"/>
        <v>346.65749526380881</v>
      </c>
      <c r="H72" s="261">
        <f t="shared" si="3"/>
        <v>262.48185445386571</v>
      </c>
      <c r="I72" s="261">
        <f t="shared" si="3"/>
        <v>255.25278369652699</v>
      </c>
      <c r="J72" s="261">
        <f t="shared" si="3"/>
        <v>246.98837226031591</v>
      </c>
      <c r="K72" s="261">
        <f t="shared" si="3"/>
        <v>245.72705263128381</v>
      </c>
      <c r="L72" s="261">
        <f t="shared" si="3"/>
        <v>209.59555712788361</v>
      </c>
      <c r="M72" s="261">
        <f t="shared" si="3"/>
        <v>220.67540967313391</v>
      </c>
      <c r="N72" s="261">
        <f t="shared" si="3"/>
        <v>223.32571866918309</v>
      </c>
      <c r="O72" s="261">
        <f t="shared" si="3"/>
        <v>174.57367889101781</v>
      </c>
      <c r="P72" s="261">
        <f t="shared" si="3"/>
        <v>201.84890944042351</v>
      </c>
      <c r="Q72" s="261">
        <f t="shared" si="3"/>
        <v>185.49681723642539</v>
      </c>
      <c r="R72" s="261">
        <f t="shared" si="3"/>
        <v>212.8292054832026</v>
      </c>
      <c r="S72" s="261">
        <f t="shared" si="3"/>
        <v>191.6222883461156</v>
      </c>
      <c r="T72" s="261">
        <f t="shared" si="3"/>
        <v>243.84184038113949</v>
      </c>
      <c r="U72" s="261">
        <f t="shared" si="3"/>
        <v>156.55944982026739</v>
      </c>
      <c r="V72" s="261">
        <f t="shared" si="3"/>
        <v>110.26924178234179</v>
      </c>
      <c r="W72" s="261">
        <f t="shared" si="3"/>
        <v>170.1017330070791</v>
      </c>
      <c r="X72" s="261">
        <f t="shared" si="3"/>
        <v>173.8621600968834</v>
      </c>
      <c r="Y72" s="261">
        <f t="shared" si="3"/>
        <v>170.834161394875</v>
      </c>
      <c r="DA72" s="70"/>
    </row>
    <row r="73" spans="1:105" ht="12" customHeight="1" x14ac:dyDescent="0.25">
      <c r="A73" s="60" t="s">
        <v>1052</v>
      </c>
      <c r="B73" s="262">
        <v>298.27064077139312</v>
      </c>
      <c r="C73" s="262">
        <v>288.26021484836423</v>
      </c>
      <c r="D73" s="262">
        <v>288.74429824165469</v>
      </c>
      <c r="E73" s="262">
        <v>335.09561613692409</v>
      </c>
      <c r="F73" s="262">
        <v>347.07543241020232</v>
      </c>
      <c r="G73" s="262">
        <v>346.65749526380881</v>
      </c>
      <c r="H73" s="262">
        <v>262.48185445386571</v>
      </c>
      <c r="I73" s="262">
        <v>255.25278369652699</v>
      </c>
      <c r="J73" s="262">
        <v>246.98837226031591</v>
      </c>
      <c r="K73" s="262">
        <v>245.72705263128381</v>
      </c>
      <c r="L73" s="262">
        <v>209.59555712788361</v>
      </c>
      <c r="M73" s="262">
        <v>220.67540967313391</v>
      </c>
      <c r="N73" s="262">
        <v>223.32571866918309</v>
      </c>
      <c r="O73" s="262">
        <v>174.57367889101781</v>
      </c>
      <c r="P73" s="262">
        <v>201.84890944042351</v>
      </c>
      <c r="Q73" s="262">
        <v>185.49681723642539</v>
      </c>
      <c r="R73" s="262">
        <v>212.8292054832026</v>
      </c>
      <c r="S73" s="262">
        <v>191.6222883461156</v>
      </c>
      <c r="T73" s="262">
        <v>243.84184038113949</v>
      </c>
      <c r="U73" s="262">
        <v>156.55944982026739</v>
      </c>
      <c r="V73" s="262">
        <v>110.26924178234179</v>
      </c>
      <c r="W73" s="262">
        <v>170.1017330070791</v>
      </c>
      <c r="X73" s="262">
        <v>173.8621600968834</v>
      </c>
      <c r="Y73" s="262">
        <v>170.834161394875</v>
      </c>
      <c r="DA73" s="72" t="s">
        <v>1322</v>
      </c>
    </row>
    <row r="74" spans="1:105" ht="12" customHeight="1" x14ac:dyDescent="0.25">
      <c r="A74" s="64" t="s">
        <v>28</v>
      </c>
      <c r="B74" s="229">
        <v>54.757911455403899</v>
      </c>
      <c r="C74" s="229">
        <v>59.699323584412888</v>
      </c>
      <c r="D74" s="229">
        <v>68.698430563960301</v>
      </c>
      <c r="E74" s="229">
        <v>76.578317264965335</v>
      </c>
      <c r="F74" s="229">
        <v>72.782632644118124</v>
      </c>
      <c r="G74" s="229">
        <v>76.054087880705751</v>
      </c>
      <c r="H74" s="229">
        <v>21.788293421906189</v>
      </c>
      <c r="I74" s="229">
        <v>9.4086836298518577</v>
      </c>
      <c r="J74" s="229">
        <v>7.3992351012818434</v>
      </c>
      <c r="K74" s="229">
        <v>0</v>
      </c>
      <c r="L74" s="229">
        <v>0</v>
      </c>
      <c r="M74" s="229">
        <v>1.9155415170286809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165.52015815703811</v>
      </c>
      <c r="C75" s="229">
        <v>156.35909573651941</v>
      </c>
      <c r="D75" s="229">
        <v>142.97607136872381</v>
      </c>
      <c r="E75" s="229">
        <v>177.64289332657</v>
      </c>
      <c r="F75" s="229">
        <v>187.93649621294</v>
      </c>
      <c r="G75" s="229">
        <v>185.50493986936681</v>
      </c>
      <c r="H75" s="229">
        <v>168.29552123450969</v>
      </c>
      <c r="I75" s="229">
        <v>187.28040799426429</v>
      </c>
      <c r="J75" s="229">
        <v>193.59156929180449</v>
      </c>
      <c r="K75" s="229">
        <v>207.96765880033769</v>
      </c>
      <c r="L75" s="229">
        <v>177.7290347890341</v>
      </c>
      <c r="M75" s="229">
        <v>180.58499034892381</v>
      </c>
      <c r="N75" s="229">
        <v>162.7790152137645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6.0323950429260611</v>
      </c>
      <c r="C76" s="229">
        <v>11.23308904978432</v>
      </c>
      <c r="D76" s="229">
        <v>9.2588651688593799</v>
      </c>
      <c r="E76" s="229">
        <v>11.786069150372841</v>
      </c>
      <c r="F76" s="229">
        <v>12.25127939952398</v>
      </c>
      <c r="G76" s="229">
        <v>11.71881176109642</v>
      </c>
      <c r="H76" s="229">
        <v>11.252209013365819</v>
      </c>
      <c r="I76" s="229">
        <v>5.9526387560582972</v>
      </c>
      <c r="J76" s="229">
        <v>4.2371602149975409</v>
      </c>
      <c r="K76" s="229">
        <v>2.6979261948805622</v>
      </c>
      <c r="L76" s="229">
        <v>4.3156729225004691</v>
      </c>
      <c r="M76" s="229">
        <v>7.726932609305794</v>
      </c>
      <c r="N76" s="229">
        <v>5.4217828411295832</v>
      </c>
      <c r="O76" s="229">
        <v>47.186146957096852</v>
      </c>
      <c r="P76" s="229">
        <v>61.11684345773525</v>
      </c>
      <c r="Q76" s="229">
        <v>54.967027492824784</v>
      </c>
      <c r="R76" s="229">
        <v>59.070009186799837</v>
      </c>
      <c r="S76" s="229">
        <v>46.613487957916313</v>
      </c>
      <c r="T76" s="229">
        <v>65.645769082018248</v>
      </c>
      <c r="U76" s="229">
        <v>48.325486311045537</v>
      </c>
      <c r="V76" s="229">
        <v>33.950002087148221</v>
      </c>
      <c r="W76" s="229">
        <v>58.374542194178566</v>
      </c>
      <c r="X76" s="229">
        <v>58.116546701788629</v>
      </c>
      <c r="Y76" s="229">
        <v>59.198035473282509</v>
      </c>
      <c r="DA76" s="73" t="s">
        <v>1325</v>
      </c>
    </row>
    <row r="77" spans="1:105" ht="12" customHeight="1" x14ac:dyDescent="0.25">
      <c r="A77" s="64" t="s">
        <v>159</v>
      </c>
      <c r="B77" s="229">
        <v>1.919121379592476</v>
      </c>
      <c r="C77" s="229">
        <v>2.3801712276895231</v>
      </c>
      <c r="D77" s="229">
        <v>3.28144133691268</v>
      </c>
      <c r="E77" s="229">
        <v>3.7378663800818939</v>
      </c>
      <c r="F77" s="229">
        <v>3.227272884277435</v>
      </c>
      <c r="G77" s="229">
        <v>3.6935105379106861</v>
      </c>
      <c r="H77" s="229">
        <v>2.9963704058202989</v>
      </c>
      <c r="I77" s="229">
        <v>1.875282631829899</v>
      </c>
      <c r="J77" s="229">
        <v>1.3327546768029841</v>
      </c>
      <c r="K77" s="229">
        <v>0.79163880765713246</v>
      </c>
      <c r="L77" s="229">
        <v>0.97368969588994358</v>
      </c>
      <c r="M77" s="229">
        <v>0.79041697003108446</v>
      </c>
      <c r="N77" s="229">
        <v>0.69129617946792743</v>
      </c>
      <c r="O77" s="229">
        <v>1.3191967564400271</v>
      </c>
      <c r="P77" s="229">
        <v>1.703592930974452</v>
      </c>
      <c r="Q77" s="229">
        <v>1.5415107697790069</v>
      </c>
      <c r="R77" s="229">
        <v>2.1214655706979988</v>
      </c>
      <c r="S77" s="229">
        <v>2.1225711765935982</v>
      </c>
      <c r="T77" s="229">
        <v>2.497361229008523</v>
      </c>
      <c r="U77" s="229">
        <v>1.72456291719736</v>
      </c>
      <c r="V77" s="229">
        <v>0.49910506121216441</v>
      </c>
      <c r="W77" s="229">
        <v>0.79336295898068421</v>
      </c>
      <c r="X77" s="229">
        <v>1.634181655195682</v>
      </c>
      <c r="Y77" s="229">
        <v>0.92063771723681853</v>
      </c>
      <c r="DA77" s="73" t="s">
        <v>1326</v>
      </c>
    </row>
    <row r="78" spans="1:105" ht="12" customHeight="1" x14ac:dyDescent="0.25">
      <c r="A78" s="64" t="s">
        <v>32</v>
      </c>
      <c r="B78" s="229">
        <v>39.496044231711387</v>
      </c>
      <c r="C78" s="229">
        <v>34.934533277891568</v>
      </c>
      <c r="D78" s="229">
        <v>37.045961284636938</v>
      </c>
      <c r="E78" s="229">
        <v>36.654282995925918</v>
      </c>
      <c r="F78" s="229">
        <v>40.774850308317554</v>
      </c>
      <c r="G78" s="229">
        <v>35.166357464613903</v>
      </c>
      <c r="H78" s="229">
        <v>22.101470986488909</v>
      </c>
      <c r="I78" s="229">
        <v>13.316005416080451</v>
      </c>
      <c r="J78" s="229">
        <v>7.5984194740959436</v>
      </c>
      <c r="K78" s="229">
        <v>4.0725107900257704</v>
      </c>
      <c r="L78" s="229">
        <v>5.863044324178813</v>
      </c>
      <c r="M78" s="229">
        <v>6.5571931808845489</v>
      </c>
      <c r="N78" s="229">
        <v>5.3663260686341276</v>
      </c>
      <c r="O78" s="229">
        <v>10.913050389119331</v>
      </c>
      <c r="P78" s="229">
        <v>16.23458171449575</v>
      </c>
      <c r="Q78" s="229">
        <v>15.08947649148427</v>
      </c>
      <c r="R78" s="229">
        <v>11.77239345016338</v>
      </c>
      <c r="S78" s="229">
        <v>11.378691039859859</v>
      </c>
      <c r="T78" s="229">
        <v>12.399110764845791</v>
      </c>
      <c r="U78" s="229">
        <v>8.5611269386037634</v>
      </c>
      <c r="V78" s="229">
        <v>5.9273454288541751</v>
      </c>
      <c r="W78" s="229">
        <v>10.13175205980653</v>
      </c>
      <c r="X78" s="229">
        <v>8.3229354643559095</v>
      </c>
      <c r="Y78" s="229">
        <v>9.9000752301175261</v>
      </c>
      <c r="DA78" s="73" t="s">
        <v>1327</v>
      </c>
    </row>
    <row r="79" spans="1:105" ht="12" customHeight="1" x14ac:dyDescent="0.25">
      <c r="A79" s="64" t="s">
        <v>33</v>
      </c>
      <c r="B79" s="229">
        <v>10.25576267862138</v>
      </c>
      <c r="C79" s="229">
        <v>9.4526967954492385</v>
      </c>
      <c r="D79" s="229">
        <v>11.037234601932109</v>
      </c>
      <c r="E79" s="229">
        <v>12.301187791186409</v>
      </c>
      <c r="F79" s="229">
        <v>11.63795360676437</v>
      </c>
      <c r="G79" s="229">
        <v>15.93492362576708</v>
      </c>
      <c r="H79" s="229">
        <v>19.12964526026396</v>
      </c>
      <c r="I79" s="229">
        <v>20.17653244920476</v>
      </c>
      <c r="J79" s="229">
        <v>18.507676988111811</v>
      </c>
      <c r="K79" s="229">
        <v>19.75489925098957</v>
      </c>
      <c r="L79" s="229">
        <v>11.545599565043171</v>
      </c>
      <c r="M79" s="229">
        <v>14.249125113421581</v>
      </c>
      <c r="N79" s="229">
        <v>14.21485456683209</v>
      </c>
      <c r="O79" s="229">
        <v>86.810840187753911</v>
      </c>
      <c r="P79" s="229">
        <v>91.775731749095343</v>
      </c>
      <c r="Q79" s="229">
        <v>84.342317231054096</v>
      </c>
      <c r="R79" s="229">
        <v>104.3807779162002</v>
      </c>
      <c r="S79" s="229">
        <v>84.785172046915505</v>
      </c>
      <c r="T79" s="229">
        <v>105.50343587536361</v>
      </c>
      <c r="U79" s="229">
        <v>64.423068930973869</v>
      </c>
      <c r="V79" s="229">
        <v>43.047394342754068</v>
      </c>
      <c r="W79" s="229">
        <v>57.929331611711767</v>
      </c>
      <c r="X79" s="229">
        <v>66.297020064407462</v>
      </c>
      <c r="Y79" s="229">
        <v>51.981481745022158</v>
      </c>
      <c r="DA79" s="73" t="s">
        <v>1328</v>
      </c>
    </row>
    <row r="80" spans="1:105" ht="12" customHeight="1" x14ac:dyDescent="0.25">
      <c r="A80" s="64" t="s">
        <v>35</v>
      </c>
      <c r="B80" s="229">
        <v>13.620563367297381</v>
      </c>
      <c r="C80" s="229">
        <v>6.5742895365258116</v>
      </c>
      <c r="D80" s="229">
        <v>7.7814475469926059</v>
      </c>
      <c r="E80" s="229">
        <v>7.5925248059665336</v>
      </c>
      <c r="F80" s="229">
        <v>8.4108320496364861</v>
      </c>
      <c r="G80" s="229">
        <v>8.4873266446520841</v>
      </c>
      <c r="H80" s="229">
        <v>10.658709297664229</v>
      </c>
      <c r="I80" s="229">
        <v>9.1147944565285428</v>
      </c>
      <c r="J80" s="229">
        <v>5.8648694770241718</v>
      </c>
      <c r="K80" s="229">
        <v>2.3704252872659808</v>
      </c>
      <c r="L80" s="229">
        <v>2.7113312493548589</v>
      </c>
      <c r="M80" s="229">
        <v>4.0438863306051944</v>
      </c>
      <c r="N80" s="229">
        <v>2.9224606630602881</v>
      </c>
      <c r="O80" s="229">
        <v>3.4447508297173068</v>
      </c>
      <c r="P80" s="229">
        <v>4.7200055866360753</v>
      </c>
      <c r="Q80" s="229">
        <v>5.0622748252529606</v>
      </c>
      <c r="R80" s="229">
        <v>9.5102263512904344</v>
      </c>
      <c r="S80" s="229">
        <v>18.914110037162551</v>
      </c>
      <c r="T80" s="229">
        <v>24.14280686669515</v>
      </c>
      <c r="U80" s="229">
        <v>13.7928240113224</v>
      </c>
      <c r="V80" s="229">
        <v>9.936758432579726</v>
      </c>
      <c r="W80" s="229">
        <v>15.96584137347365</v>
      </c>
      <c r="X80" s="229">
        <v>15.14498600433887</v>
      </c>
      <c r="Y80" s="229">
        <v>24.416248622397731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6.6686844588023462</v>
      </c>
      <c r="C82" s="229">
        <v>7.6270156400914182</v>
      </c>
      <c r="D82" s="229">
        <v>8.6648463696369156</v>
      </c>
      <c r="E82" s="229">
        <v>8.8024744218552176</v>
      </c>
      <c r="F82" s="229">
        <v>10.054115304624331</v>
      </c>
      <c r="G82" s="229">
        <v>10.097537479696101</v>
      </c>
      <c r="H82" s="229">
        <v>6.2596348338465946</v>
      </c>
      <c r="I82" s="229">
        <v>8.1284383627088719</v>
      </c>
      <c r="J82" s="229">
        <v>8.4566870361970903</v>
      </c>
      <c r="K82" s="229">
        <v>8.071993500127169</v>
      </c>
      <c r="L82" s="229">
        <v>6.4571845818821716</v>
      </c>
      <c r="M82" s="229">
        <v>4.8073236029332591</v>
      </c>
      <c r="N82" s="229">
        <v>31.929983136294631</v>
      </c>
      <c r="O82" s="229">
        <v>24.89969377089033</v>
      </c>
      <c r="P82" s="229">
        <v>26.298154001486608</v>
      </c>
      <c r="Q82" s="229">
        <v>24.494210426030349</v>
      </c>
      <c r="R82" s="229">
        <v>25.974333008050799</v>
      </c>
      <c r="S82" s="229">
        <v>27.808256087667822</v>
      </c>
      <c r="T82" s="229">
        <v>33.653356563208192</v>
      </c>
      <c r="U82" s="229">
        <v>19.73238071112447</v>
      </c>
      <c r="V82" s="229">
        <v>16.908636429793411</v>
      </c>
      <c r="W82" s="229">
        <v>26.906902808927921</v>
      </c>
      <c r="X82" s="229">
        <v>24.346490206796819</v>
      </c>
      <c r="Y82" s="229">
        <v>24.417682606818289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122.3895191851542</v>
      </c>
      <c r="C85" s="261">
        <v>118.6675478799951</v>
      </c>
      <c r="D85" s="261">
        <v>119.2189665496294</v>
      </c>
      <c r="E85" s="261">
        <v>143.81135846887159</v>
      </c>
      <c r="F85" s="261">
        <v>145.9689891043358</v>
      </c>
      <c r="G85" s="261">
        <v>150.09253236907031</v>
      </c>
      <c r="H85" s="261">
        <v>80.41493491895335</v>
      </c>
      <c r="I85" s="261">
        <v>133.5299889770057</v>
      </c>
      <c r="J85" s="261">
        <v>113.3729258518475</v>
      </c>
      <c r="K85" s="261">
        <v>68.832920523355597</v>
      </c>
      <c r="L85" s="261">
        <v>73.179301148713023</v>
      </c>
      <c r="M85" s="261">
        <v>94.622945618644025</v>
      </c>
      <c r="N85" s="261">
        <v>79.587806259124804</v>
      </c>
      <c r="O85" s="261">
        <v>135.02784292869441</v>
      </c>
      <c r="P85" s="261">
        <v>142.65533765410169</v>
      </c>
      <c r="Q85" s="261">
        <v>130.32785642422809</v>
      </c>
      <c r="R85" s="261">
        <v>141.98923851985279</v>
      </c>
      <c r="S85" s="261">
        <v>136.65678879460171</v>
      </c>
      <c r="T85" s="261">
        <v>168.835709252546</v>
      </c>
      <c r="U85" s="261">
        <v>111.0101264686996</v>
      </c>
      <c r="V85" s="261">
        <v>76.501258741481706</v>
      </c>
      <c r="W85" s="261">
        <v>122.8039992263851</v>
      </c>
      <c r="X85" s="261">
        <v>118.0689134830665</v>
      </c>
      <c r="Y85" s="261">
        <v>128.65894450049211</v>
      </c>
      <c r="DA85" s="70" t="s">
        <v>1334</v>
      </c>
    </row>
    <row r="86" spans="1:105" ht="12" customHeight="1" x14ac:dyDescent="0.25">
      <c r="A86" s="60" t="s">
        <v>1012</v>
      </c>
      <c r="B86" s="262">
        <v>122.3895191851542</v>
      </c>
      <c r="C86" s="262">
        <v>118.6675478799951</v>
      </c>
      <c r="D86" s="262">
        <v>119.2189665496294</v>
      </c>
      <c r="E86" s="262">
        <v>143.81135846887159</v>
      </c>
      <c r="F86" s="262">
        <v>145.9689891043358</v>
      </c>
      <c r="G86" s="262">
        <v>150.09253236907031</v>
      </c>
      <c r="H86" s="262">
        <v>80.41493491895335</v>
      </c>
      <c r="I86" s="262">
        <v>133.5299889770057</v>
      </c>
      <c r="J86" s="262">
        <v>113.3729258518475</v>
      </c>
      <c r="K86" s="262">
        <v>68.832920523355597</v>
      </c>
      <c r="L86" s="262">
        <v>73.179301148713023</v>
      </c>
      <c r="M86" s="262">
        <v>94.622945618644025</v>
      </c>
      <c r="N86" s="262">
        <v>79.587806259124804</v>
      </c>
      <c r="O86" s="262">
        <v>135.02784292869441</v>
      </c>
      <c r="P86" s="262">
        <v>142.65533765410169</v>
      </c>
      <c r="Q86" s="262">
        <v>130.32785642422809</v>
      </c>
      <c r="R86" s="262">
        <v>141.98923851985279</v>
      </c>
      <c r="S86" s="262">
        <v>136.65678879460171</v>
      </c>
      <c r="T86" s="262">
        <v>168.835709252546</v>
      </c>
      <c r="U86" s="262">
        <v>111.0101264686996</v>
      </c>
      <c r="V86" s="262">
        <v>76.501258741481706</v>
      </c>
      <c r="W86" s="262">
        <v>122.8039992263851</v>
      </c>
      <c r="X86" s="262">
        <v>118.0689134830665</v>
      </c>
      <c r="Y86" s="262">
        <v>128.65894450049211</v>
      </c>
      <c r="DA86" s="72" t="s">
        <v>1335</v>
      </c>
    </row>
    <row r="87" spans="1:105" ht="12" customHeight="1" x14ac:dyDescent="0.25">
      <c r="A87" s="59" t="s">
        <v>28</v>
      </c>
      <c r="B87" s="230">
        <v>57.860863725625073</v>
      </c>
      <c r="C87" s="230">
        <v>61.699055471671443</v>
      </c>
      <c r="D87" s="230">
        <v>64.967131634412397</v>
      </c>
      <c r="E87" s="230">
        <v>80.769400147608891</v>
      </c>
      <c r="F87" s="230">
        <v>77.295376178472324</v>
      </c>
      <c r="G87" s="230">
        <v>84.481517772046359</v>
      </c>
      <c r="H87" s="230">
        <v>25.46772162359817</v>
      </c>
      <c r="I87" s="230">
        <v>31.671883372635669</v>
      </c>
      <c r="J87" s="230">
        <v>31.736493717769729</v>
      </c>
      <c r="K87" s="230">
        <v>0</v>
      </c>
      <c r="L87" s="230">
        <v>0</v>
      </c>
      <c r="M87" s="230">
        <v>8.6172118510220308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6.3742311976625894</v>
      </c>
      <c r="C88" s="295">
        <v>11.60936075633904</v>
      </c>
      <c r="D88" s="295">
        <v>8.7559774986493828</v>
      </c>
      <c r="E88" s="295">
        <v>12.43111326251841</v>
      </c>
      <c r="F88" s="295">
        <v>13.010895806477841</v>
      </c>
      <c r="G88" s="295">
        <v>13.01735424945506</v>
      </c>
      <c r="H88" s="295">
        <v>13.15238973763884</v>
      </c>
      <c r="I88" s="295">
        <v>20.03800827600768</v>
      </c>
      <c r="J88" s="295">
        <v>18.173852662305229</v>
      </c>
      <c r="K88" s="295">
        <v>18.69681542015817</v>
      </c>
      <c r="L88" s="295">
        <v>22.780142273530441</v>
      </c>
      <c r="M88" s="295">
        <v>34.760204705060183</v>
      </c>
      <c r="N88" s="295">
        <v>29.961937554528159</v>
      </c>
      <c r="O88" s="295">
        <v>101.35419802154971</v>
      </c>
      <c r="P88" s="295">
        <v>104.0721154803244</v>
      </c>
      <c r="Q88" s="295">
        <v>93.447792937662015</v>
      </c>
      <c r="R88" s="295">
        <v>101.696243755659</v>
      </c>
      <c r="S88" s="295">
        <v>80.604092755409951</v>
      </c>
      <c r="T88" s="295">
        <v>105.87328563360791</v>
      </c>
      <c r="U88" s="295">
        <v>74.092844785502493</v>
      </c>
      <c r="V88" s="295">
        <v>51.620992614388683</v>
      </c>
      <c r="W88" s="295">
        <v>84.07418420461309</v>
      </c>
      <c r="X88" s="295">
        <v>82.454564437678712</v>
      </c>
      <c r="Y88" s="295">
        <v>80.651845173716666</v>
      </c>
      <c r="DA88" s="122" t="s">
        <v>1337</v>
      </c>
    </row>
    <row r="89" spans="1:105" ht="12" customHeight="1" x14ac:dyDescent="0.25">
      <c r="A89" s="59" t="s">
        <v>159</v>
      </c>
      <c r="B89" s="295">
        <v>2.0278717296946041</v>
      </c>
      <c r="C89" s="295">
        <v>2.4598991712468088</v>
      </c>
      <c r="D89" s="295">
        <v>3.1032125411849978</v>
      </c>
      <c r="E89" s="295">
        <v>3.9424374435719138</v>
      </c>
      <c r="F89" s="295">
        <v>3.4273735719419172</v>
      </c>
      <c r="G89" s="295">
        <v>4.1027824387188829</v>
      </c>
      <c r="H89" s="295">
        <v>3.5023728521984938</v>
      </c>
      <c r="I89" s="295">
        <v>6.3126506472809343</v>
      </c>
      <c r="J89" s="295">
        <v>5.71639633674548</v>
      </c>
      <c r="K89" s="295">
        <v>5.4861117751424464</v>
      </c>
      <c r="L89" s="295">
        <v>5.1395900942817763</v>
      </c>
      <c r="M89" s="295">
        <v>3.5557519483921491</v>
      </c>
      <c r="N89" s="295">
        <v>3.8202513025377169</v>
      </c>
      <c r="O89" s="295">
        <v>2.833588625135647</v>
      </c>
      <c r="P89" s="295">
        <v>2.9009436713865151</v>
      </c>
      <c r="Q89" s="295">
        <v>2.6206761725343171</v>
      </c>
      <c r="R89" s="295">
        <v>3.6523623877335329</v>
      </c>
      <c r="S89" s="295">
        <v>3.6703523270468819</v>
      </c>
      <c r="T89" s="295">
        <v>4.0277361728943966</v>
      </c>
      <c r="U89" s="295">
        <v>2.644107329294104</v>
      </c>
      <c r="V89" s="295">
        <v>0.75888945787105688</v>
      </c>
      <c r="W89" s="295">
        <v>1.1426443968088329</v>
      </c>
      <c r="X89" s="295">
        <v>2.3185434138511498</v>
      </c>
      <c r="Y89" s="295">
        <v>1.254283694349607</v>
      </c>
      <c r="DA89" s="122" t="s">
        <v>1338</v>
      </c>
    </row>
    <row r="90" spans="1:105" ht="12" customHeight="1" x14ac:dyDescent="0.25">
      <c r="A90" s="59" t="s">
        <v>32</v>
      </c>
      <c r="B90" s="295">
        <v>41.734156257100757</v>
      </c>
      <c r="C90" s="295">
        <v>36.104725768657687</v>
      </c>
      <c r="D90" s="295">
        <v>35.033840271817851</v>
      </c>
      <c r="E90" s="295">
        <v>38.660348727407893</v>
      </c>
      <c r="F90" s="295">
        <v>43.303014451442813</v>
      </c>
      <c r="G90" s="295">
        <v>39.063084390478991</v>
      </c>
      <c r="H90" s="295">
        <v>25.83378604540049</v>
      </c>
      <c r="I90" s="295">
        <v>44.824864680259793</v>
      </c>
      <c r="J90" s="295">
        <v>32.590827106284088</v>
      </c>
      <c r="K90" s="295">
        <v>28.222781884174282</v>
      </c>
      <c r="L90" s="295">
        <v>30.947893007476619</v>
      </c>
      <c r="M90" s="295">
        <v>29.49804130343637</v>
      </c>
      <c r="N90" s="295">
        <v>29.65547150762572</v>
      </c>
      <c r="O90" s="295">
        <v>23.440851637317149</v>
      </c>
      <c r="P90" s="295">
        <v>27.644871157885749</v>
      </c>
      <c r="Q90" s="295">
        <v>25.653165889278029</v>
      </c>
      <c r="R90" s="295">
        <v>20.267614824797999</v>
      </c>
      <c r="S90" s="295">
        <v>19.67604459979604</v>
      </c>
      <c r="T90" s="295">
        <v>19.99724603681803</v>
      </c>
      <c r="U90" s="295">
        <v>13.125956878492291</v>
      </c>
      <c r="V90" s="295">
        <v>9.0125312458121769</v>
      </c>
      <c r="W90" s="295">
        <v>14.592299262204589</v>
      </c>
      <c r="X90" s="295">
        <v>11.808410125910919</v>
      </c>
      <c r="Y90" s="295">
        <v>13.487936352684381</v>
      </c>
      <c r="DA90" s="122" t="s">
        <v>1339</v>
      </c>
    </row>
    <row r="91" spans="1:105" ht="12" customHeight="1" x14ac:dyDescent="0.25">
      <c r="A91" s="59" t="s">
        <v>35</v>
      </c>
      <c r="B91" s="295">
        <v>14.392396275071221</v>
      </c>
      <c r="C91" s="295">
        <v>6.7945067120801044</v>
      </c>
      <c r="D91" s="295">
        <v>7.3588046035647459</v>
      </c>
      <c r="E91" s="295">
        <v>8.0080588877645305</v>
      </c>
      <c r="F91" s="295">
        <v>8.9323290960009256</v>
      </c>
      <c r="G91" s="295">
        <v>9.4277935183710202</v>
      </c>
      <c r="H91" s="295">
        <v>12.458664660117361</v>
      </c>
      <c r="I91" s="295">
        <v>30.682582000821672</v>
      </c>
      <c r="J91" s="295">
        <v>25.155356028743</v>
      </c>
      <c r="K91" s="295">
        <v>16.427211443880701</v>
      </c>
      <c r="L91" s="295">
        <v>14.31167577342419</v>
      </c>
      <c r="M91" s="295">
        <v>18.191735810733299</v>
      </c>
      <c r="N91" s="295">
        <v>16.150145894433209</v>
      </c>
      <c r="O91" s="295">
        <v>7.3992046446919009</v>
      </c>
      <c r="P91" s="295">
        <v>8.0374073445050342</v>
      </c>
      <c r="Q91" s="295">
        <v>8.6062214247537625</v>
      </c>
      <c r="R91" s="295">
        <v>16.37301755166224</v>
      </c>
      <c r="S91" s="295">
        <v>32.706299112348809</v>
      </c>
      <c r="T91" s="295">
        <v>38.93744140922572</v>
      </c>
      <c r="U91" s="295">
        <v>21.147217475410699</v>
      </c>
      <c r="V91" s="295">
        <v>15.10884542340979</v>
      </c>
      <c r="W91" s="295">
        <v>22.994871362758541</v>
      </c>
      <c r="X91" s="295">
        <v>21.487395505625742</v>
      </c>
      <c r="Y91" s="295">
        <v>33.264879279741471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7.5376684108448329</v>
      </c>
      <c r="C93" s="261">
        <f t="shared" si="4"/>
        <v>6.8148987653344903</v>
      </c>
      <c r="D93" s="261">
        <f t="shared" si="4"/>
        <v>6.824555410324062</v>
      </c>
      <c r="E93" s="261">
        <f t="shared" si="4"/>
        <v>7.9667431450952124</v>
      </c>
      <c r="F93" s="261">
        <f t="shared" si="4"/>
        <v>8.264647269172924</v>
      </c>
      <c r="G93" s="261">
        <f t="shared" si="4"/>
        <v>8.3408798530617183</v>
      </c>
      <c r="H93" s="261">
        <f t="shared" si="4"/>
        <v>6.3077110959901042</v>
      </c>
      <c r="I93" s="261">
        <f t="shared" si="4"/>
        <v>7.2379630331935001</v>
      </c>
      <c r="J93" s="261">
        <f t="shared" si="4"/>
        <v>6.7699147325132722</v>
      </c>
      <c r="K93" s="261">
        <f t="shared" si="4"/>
        <v>6.0357466087114551</v>
      </c>
      <c r="L93" s="261">
        <f t="shared" si="4"/>
        <v>5.2609067821014497</v>
      </c>
      <c r="M93" s="261">
        <f t="shared" si="4"/>
        <v>5.8084243973082383</v>
      </c>
      <c r="N93" s="261">
        <f t="shared" si="4"/>
        <v>5.6412361944378668</v>
      </c>
      <c r="O93" s="261">
        <f t="shared" si="4"/>
        <v>4.5786063131194688</v>
      </c>
      <c r="P93" s="261">
        <f t="shared" si="4"/>
        <v>5.2490063797157944</v>
      </c>
      <c r="Q93" s="261">
        <f t="shared" si="4"/>
        <v>4.948527956801108</v>
      </c>
      <c r="R93" s="261">
        <f t="shared" si="4"/>
        <v>6.1759984313504779</v>
      </c>
      <c r="S93" s="261">
        <f t="shared" si="4"/>
        <v>7.2183593597618092</v>
      </c>
      <c r="T93" s="261">
        <f t="shared" si="4"/>
        <v>9.251075268073329</v>
      </c>
      <c r="U93" s="261">
        <f t="shared" si="4"/>
        <v>5.642691314437192</v>
      </c>
      <c r="V93" s="261">
        <f t="shared" si="4"/>
        <v>3.972261598523573</v>
      </c>
      <c r="W93" s="261">
        <f t="shared" si="4"/>
        <v>5.9949703912683381</v>
      </c>
      <c r="X93" s="261">
        <f t="shared" si="4"/>
        <v>5.992511100598982</v>
      </c>
      <c r="Y93" s="261">
        <f t="shared" si="4"/>
        <v>7.0455478545309056</v>
      </c>
      <c r="DA93" s="70"/>
    </row>
    <row r="94" spans="1:105" ht="12" customHeight="1" x14ac:dyDescent="0.25">
      <c r="A94" s="60" t="s">
        <v>1022</v>
      </c>
      <c r="B94" s="262">
        <v>0.99540637941104926</v>
      </c>
      <c r="C94" s="262">
        <v>0.49220520790585298</v>
      </c>
      <c r="D94" s="262">
        <v>0.49124397781465312</v>
      </c>
      <c r="E94" s="262">
        <v>0.61676286985664031</v>
      </c>
      <c r="F94" s="262">
        <v>0.65190195294498277</v>
      </c>
      <c r="G94" s="262">
        <v>0.73730156151077442</v>
      </c>
      <c r="H94" s="262">
        <v>0.55043955933220501</v>
      </c>
      <c r="I94" s="262">
        <v>1.6392537841813819</v>
      </c>
      <c r="J94" s="262">
        <v>1.352476912064956</v>
      </c>
      <c r="K94" s="262">
        <v>0.64597454677419219</v>
      </c>
      <c r="L94" s="262">
        <v>0.66364219109555744</v>
      </c>
      <c r="M94" s="262">
        <v>0.96813455100665702</v>
      </c>
      <c r="N94" s="262">
        <v>0.74281452573640794</v>
      </c>
      <c r="O94" s="262">
        <v>0.74951087099790636</v>
      </c>
      <c r="P94" s="262">
        <v>0.82165659797672741</v>
      </c>
      <c r="Q94" s="262">
        <v>0.87984462538396313</v>
      </c>
      <c r="R94" s="262">
        <v>1.5078070645704109</v>
      </c>
      <c r="S94" s="262">
        <v>3.0153200724184299</v>
      </c>
      <c r="T94" s="262">
        <v>3.9026534124232679</v>
      </c>
      <c r="U94" s="262">
        <v>2.2087195981048149</v>
      </c>
      <c r="V94" s="262">
        <v>1.5536183425803061</v>
      </c>
      <c r="W94" s="262">
        <v>2.2639625171603539</v>
      </c>
      <c r="X94" s="262">
        <v>2.1790220969102401</v>
      </c>
      <c r="Y94" s="262">
        <v>3.2984749113975971</v>
      </c>
      <c r="DA94" s="72" t="s">
        <v>1342</v>
      </c>
    </row>
    <row r="95" spans="1:105" ht="12" customHeight="1" x14ac:dyDescent="0.25">
      <c r="A95" s="60" t="s">
        <v>1024</v>
      </c>
      <c r="B95" s="262">
        <v>6.5422620314337836</v>
      </c>
      <c r="C95" s="262">
        <v>6.3226935574286376</v>
      </c>
      <c r="D95" s="262">
        <v>6.3333114325094089</v>
      </c>
      <c r="E95" s="262">
        <v>7.3499802752385719</v>
      </c>
      <c r="F95" s="262">
        <v>7.6127453162279419</v>
      </c>
      <c r="G95" s="262">
        <v>7.603578291550944</v>
      </c>
      <c r="H95" s="262">
        <v>5.7572715366578988</v>
      </c>
      <c r="I95" s="262">
        <v>5.598709249012118</v>
      </c>
      <c r="J95" s="262">
        <v>5.417437820448316</v>
      </c>
      <c r="K95" s="262">
        <v>5.3897720619372631</v>
      </c>
      <c r="L95" s="262">
        <v>4.5972645910058922</v>
      </c>
      <c r="M95" s="262">
        <v>4.8402898463015811</v>
      </c>
      <c r="N95" s="262">
        <v>4.8984216687014586</v>
      </c>
      <c r="O95" s="262">
        <v>3.8290954421215622</v>
      </c>
      <c r="P95" s="262">
        <v>4.4273497817390668</v>
      </c>
      <c r="Q95" s="262">
        <v>4.0686833314171453</v>
      </c>
      <c r="R95" s="262">
        <v>4.668191366780067</v>
      </c>
      <c r="S95" s="262">
        <v>4.2030392873433797</v>
      </c>
      <c r="T95" s="262">
        <v>5.3484218556500602</v>
      </c>
      <c r="U95" s="262">
        <v>3.4339717163323771</v>
      </c>
      <c r="V95" s="262">
        <v>2.4186432559432669</v>
      </c>
      <c r="W95" s="262">
        <v>3.7310078741079842</v>
      </c>
      <c r="X95" s="262">
        <v>3.8134890036887419</v>
      </c>
      <c r="Y95" s="262">
        <v>3.747072943133309</v>
      </c>
      <c r="DA95" s="72" t="s">
        <v>1343</v>
      </c>
    </row>
    <row r="96" spans="1:105" ht="12" customHeight="1" x14ac:dyDescent="0.25">
      <c r="A96" s="64" t="s">
        <v>28</v>
      </c>
      <c r="B96" s="229">
        <v>1.201058891042087</v>
      </c>
      <c r="C96" s="229">
        <v>1.3094437219113759</v>
      </c>
      <c r="D96" s="229">
        <v>1.5068299472429789</v>
      </c>
      <c r="E96" s="229">
        <v>1.679667218261875</v>
      </c>
      <c r="F96" s="229">
        <v>1.5964127507284851</v>
      </c>
      <c r="G96" s="229">
        <v>1.6681687818501201</v>
      </c>
      <c r="H96" s="229">
        <v>0.47790397477681179</v>
      </c>
      <c r="I96" s="229">
        <v>0.20636987106126209</v>
      </c>
      <c r="J96" s="229">
        <v>0.1622946688268592</v>
      </c>
      <c r="K96" s="229">
        <v>0</v>
      </c>
      <c r="L96" s="229">
        <v>0</v>
      </c>
      <c r="M96" s="229">
        <v>4.2015447796274509E-2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3.6305157066319058</v>
      </c>
      <c r="C97" s="229">
        <v>3.4295771540262878</v>
      </c>
      <c r="D97" s="229">
        <v>3.136034175874816</v>
      </c>
      <c r="E97" s="229">
        <v>3.8964155277193662</v>
      </c>
      <c r="F97" s="229">
        <v>4.1221951993491004</v>
      </c>
      <c r="G97" s="229">
        <v>4.0688614930791536</v>
      </c>
      <c r="H97" s="229">
        <v>3.691390462652905</v>
      </c>
      <c r="I97" s="229">
        <v>4.1078045740055806</v>
      </c>
      <c r="J97" s="229">
        <v>4.2462334546502483</v>
      </c>
      <c r="K97" s="229">
        <v>4.5615583029455093</v>
      </c>
      <c r="L97" s="229">
        <v>3.8983049527655389</v>
      </c>
      <c r="M97" s="229">
        <v>3.9609474226197841</v>
      </c>
      <c r="N97" s="229">
        <v>3.5703915343227188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0.1323144274135668</v>
      </c>
      <c r="C98" s="229">
        <v>0.24638634159921971</v>
      </c>
      <c r="D98" s="229">
        <v>0.20308375605368359</v>
      </c>
      <c r="E98" s="229">
        <v>0.25851539562499448</v>
      </c>
      <c r="F98" s="229">
        <v>0.26871930755472417</v>
      </c>
      <c r="G98" s="229">
        <v>0.25704017344738261</v>
      </c>
      <c r="H98" s="229">
        <v>0.24680571848277111</v>
      </c>
      <c r="I98" s="229">
        <v>0.13056505467613061</v>
      </c>
      <c r="J98" s="229">
        <v>9.2937784033952031E-2</v>
      </c>
      <c r="K98" s="229">
        <v>5.9176257048731203E-2</v>
      </c>
      <c r="L98" s="229">
        <v>9.4659880127463181E-2</v>
      </c>
      <c r="M98" s="229">
        <v>0.16948237915260911</v>
      </c>
      <c r="N98" s="229">
        <v>0.118921272078493</v>
      </c>
      <c r="O98" s="229">
        <v>1.0349799660090351</v>
      </c>
      <c r="P98" s="229">
        <v>1.340535573332138</v>
      </c>
      <c r="Q98" s="229">
        <v>1.205645637857812</v>
      </c>
      <c r="R98" s="229">
        <v>1.295640353002218</v>
      </c>
      <c r="S98" s="229">
        <v>1.022419275430813</v>
      </c>
      <c r="T98" s="229">
        <v>1.439872933785403</v>
      </c>
      <c r="U98" s="229">
        <v>1.0599702117032801</v>
      </c>
      <c r="V98" s="229">
        <v>0.74465863970863189</v>
      </c>
      <c r="W98" s="229">
        <v>1.2803859944499509</v>
      </c>
      <c r="X98" s="229">
        <v>1.274727126685498</v>
      </c>
      <c r="Y98" s="229">
        <v>1.2984484789073181</v>
      </c>
      <c r="DA98" s="73" t="s">
        <v>1346</v>
      </c>
    </row>
    <row r="99" spans="1:105" ht="12" customHeight="1" x14ac:dyDescent="0.25">
      <c r="A99" s="64" t="s">
        <v>159</v>
      </c>
      <c r="B99" s="229">
        <v>4.2093968427297047E-2</v>
      </c>
      <c r="C99" s="229">
        <v>5.2206626206831759E-2</v>
      </c>
      <c r="D99" s="229">
        <v>7.1975066038481292E-2</v>
      </c>
      <c r="E99" s="229">
        <v>8.1986283442912672E-2</v>
      </c>
      <c r="F99" s="229">
        <v>7.0786936324941374E-2</v>
      </c>
      <c r="G99" s="229">
        <v>8.1013383323214422E-2</v>
      </c>
      <c r="H99" s="229">
        <v>6.5722326164627656E-2</v>
      </c>
      <c r="I99" s="229">
        <v>4.1132410245603497E-2</v>
      </c>
      <c r="J99" s="229">
        <v>2.9232613363199721E-2</v>
      </c>
      <c r="K99" s="229">
        <v>1.7363789143143502E-2</v>
      </c>
      <c r="L99" s="229">
        <v>2.1356889539461649E-2</v>
      </c>
      <c r="M99" s="229">
        <v>1.733698938206478E-2</v>
      </c>
      <c r="N99" s="229">
        <v>1.516287602330461E-2</v>
      </c>
      <c r="O99" s="229">
        <v>2.893523421992775E-2</v>
      </c>
      <c r="P99" s="229">
        <v>3.7366571917734979E-2</v>
      </c>
      <c r="Q99" s="229">
        <v>3.3811465164957352E-2</v>
      </c>
      <c r="R99" s="229">
        <v>4.6532181706777857E-2</v>
      </c>
      <c r="S99" s="229">
        <v>4.6556432043498228E-2</v>
      </c>
      <c r="T99" s="229">
        <v>5.4777069258518468E-2</v>
      </c>
      <c r="U99" s="229">
        <v>3.7826527159427623E-2</v>
      </c>
      <c r="V99" s="229">
        <v>1.0947360032553191E-2</v>
      </c>
      <c r="W99" s="229">
        <v>1.7401606642416471E-2</v>
      </c>
      <c r="X99" s="229">
        <v>3.5844106438375677E-2</v>
      </c>
      <c r="Y99" s="229">
        <v>2.0193248543025809E-2</v>
      </c>
      <c r="DA99" s="73" t="s">
        <v>1347</v>
      </c>
    </row>
    <row r="100" spans="1:105" ht="12" customHeight="1" x14ac:dyDescent="0.25">
      <c r="A100" s="64" t="s">
        <v>32</v>
      </c>
      <c r="B100" s="229">
        <v>0.86630541276437023</v>
      </c>
      <c r="C100" s="229">
        <v>0.76625332637073373</v>
      </c>
      <c r="D100" s="229">
        <v>0.81256534435852934</v>
      </c>
      <c r="E100" s="229">
        <v>0.80397428091982137</v>
      </c>
      <c r="F100" s="229">
        <v>0.89435471865284177</v>
      </c>
      <c r="G100" s="229">
        <v>0.77133815326096677</v>
      </c>
      <c r="H100" s="229">
        <v>0.48477320496509851</v>
      </c>
      <c r="I100" s="229">
        <v>0.29207298585836922</v>
      </c>
      <c r="J100" s="229">
        <v>0.16666357471765181</v>
      </c>
      <c r="K100" s="229">
        <v>8.9326366970896853E-2</v>
      </c>
      <c r="L100" s="229">
        <v>0.12859989227061491</v>
      </c>
      <c r="M100" s="229">
        <v>0.14382533885712531</v>
      </c>
      <c r="N100" s="229">
        <v>0.1177048843839329</v>
      </c>
      <c r="O100" s="229">
        <v>0.23936662027215741</v>
      </c>
      <c r="P100" s="229">
        <v>0.35608897768908848</v>
      </c>
      <c r="Q100" s="229">
        <v>0.33097226354273579</v>
      </c>
      <c r="R100" s="229">
        <v>0.25821543310101891</v>
      </c>
      <c r="S100" s="229">
        <v>0.24957997262139769</v>
      </c>
      <c r="T100" s="229">
        <v>0.27196183764718868</v>
      </c>
      <c r="U100" s="229">
        <v>0.18777958022237959</v>
      </c>
      <c r="V100" s="229">
        <v>0.1300102713632702</v>
      </c>
      <c r="W100" s="229">
        <v>0.22222963896596379</v>
      </c>
      <c r="X100" s="229">
        <v>0.18255509337998421</v>
      </c>
      <c r="Y100" s="229">
        <v>0.21714804420183459</v>
      </c>
      <c r="DA100" s="73" t="s">
        <v>1348</v>
      </c>
    </row>
    <row r="101" spans="1:105" ht="12" customHeight="1" x14ac:dyDescent="0.25">
      <c r="A101" s="64" t="s">
        <v>33</v>
      </c>
      <c r="B101" s="229">
        <v>0.22494968529995341</v>
      </c>
      <c r="C101" s="229">
        <v>0.2073352549201169</v>
      </c>
      <c r="D101" s="229">
        <v>0.24209047421328739</v>
      </c>
      <c r="E101" s="229">
        <v>0.26981399717948429</v>
      </c>
      <c r="F101" s="229">
        <v>0.25526663237190061</v>
      </c>
      <c r="G101" s="229">
        <v>0.34951628340301499</v>
      </c>
      <c r="H101" s="229">
        <v>0.41958924129225039</v>
      </c>
      <c r="I101" s="229">
        <v>0.44255164312197393</v>
      </c>
      <c r="J101" s="229">
        <v>0.40594700214617158</v>
      </c>
      <c r="K101" s="229">
        <v>0.43330354932118498</v>
      </c>
      <c r="L101" s="229">
        <v>0.25324094074150938</v>
      </c>
      <c r="M101" s="229">
        <v>0.31254001389341052</v>
      </c>
      <c r="N101" s="229">
        <v>0.31178832443725402</v>
      </c>
      <c r="O101" s="229">
        <v>1.9041071632407169</v>
      </c>
      <c r="P101" s="229">
        <v>2.0130069914904758</v>
      </c>
      <c r="Q101" s="229">
        <v>1.849962632047258</v>
      </c>
      <c r="R101" s="229">
        <v>2.2894858119679</v>
      </c>
      <c r="S101" s="229">
        <v>1.8596762003681451</v>
      </c>
      <c r="T101" s="229">
        <v>2.314110168295854</v>
      </c>
      <c r="U101" s="229">
        <v>1.413054254101348</v>
      </c>
      <c r="V101" s="229">
        <v>0.94420065224122551</v>
      </c>
      <c r="W101" s="229">
        <v>1.270620754793335</v>
      </c>
      <c r="X101" s="229">
        <v>1.454157459288818</v>
      </c>
      <c r="Y101" s="229">
        <v>1.140160739517019</v>
      </c>
      <c r="DA101" s="73" t="s">
        <v>1349</v>
      </c>
    </row>
    <row r="102" spans="1:105" ht="12" customHeight="1" x14ac:dyDescent="0.25">
      <c r="A102" s="64" t="s">
        <v>35</v>
      </c>
      <c r="B102" s="229">
        <v>0.29875315362635568</v>
      </c>
      <c r="C102" s="229">
        <v>0.1442003299662015</v>
      </c>
      <c r="D102" s="229">
        <v>0.17067810866206401</v>
      </c>
      <c r="E102" s="229">
        <v>0.1665342811894949</v>
      </c>
      <c r="F102" s="229">
        <v>0.1844830152535103</v>
      </c>
      <c r="G102" s="229">
        <v>0.18616084610969569</v>
      </c>
      <c r="H102" s="229">
        <v>0.2337879080618078</v>
      </c>
      <c r="I102" s="229">
        <v>0.19992371204571141</v>
      </c>
      <c r="J102" s="229">
        <v>0.12863992513516651</v>
      </c>
      <c r="K102" s="229">
        <v>5.1992858952271737E-2</v>
      </c>
      <c r="L102" s="229">
        <v>5.9470283234780527E-2</v>
      </c>
      <c r="M102" s="229">
        <v>8.8698518673279506E-2</v>
      </c>
      <c r="N102" s="229">
        <v>6.410119140405815E-2</v>
      </c>
      <c r="O102" s="229">
        <v>7.5557093057249461E-2</v>
      </c>
      <c r="P102" s="229">
        <v>0.1035285043735561</v>
      </c>
      <c r="Q102" s="229">
        <v>0.1110358307350776</v>
      </c>
      <c r="R102" s="229">
        <v>0.20859710700147391</v>
      </c>
      <c r="S102" s="229">
        <v>0.41486169619131069</v>
      </c>
      <c r="T102" s="229">
        <v>0.52954782370711717</v>
      </c>
      <c r="U102" s="229">
        <v>0.30253151500983161</v>
      </c>
      <c r="V102" s="229">
        <v>0.21795265280172621</v>
      </c>
      <c r="W102" s="229">
        <v>0.35019443263820338</v>
      </c>
      <c r="X102" s="229">
        <v>0.33218980804323672</v>
      </c>
      <c r="Y102" s="229">
        <v>0.53554548948982705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0.14627078622824849</v>
      </c>
      <c r="C104" s="229">
        <v>0.1672908024278715</v>
      </c>
      <c r="D104" s="229">
        <v>0.19005456006556901</v>
      </c>
      <c r="E104" s="229">
        <v>0.19307329090062311</v>
      </c>
      <c r="F104" s="229">
        <v>0.2205267559924379</v>
      </c>
      <c r="G104" s="229">
        <v>0.22147917707739481</v>
      </c>
      <c r="H104" s="229">
        <v>0.13729870026162699</v>
      </c>
      <c r="I104" s="229">
        <v>0.17828899799748699</v>
      </c>
      <c r="J104" s="229">
        <v>0.18548879757506731</v>
      </c>
      <c r="K104" s="229">
        <v>0.1770509375555247</v>
      </c>
      <c r="L104" s="229">
        <v>0.14163175232652339</v>
      </c>
      <c r="M104" s="229">
        <v>0.1054437359270331</v>
      </c>
      <c r="N104" s="229">
        <v>0.70035158605169823</v>
      </c>
      <c r="O104" s="229">
        <v>0.5461493653224746</v>
      </c>
      <c r="P104" s="229">
        <v>0.5768231629360735</v>
      </c>
      <c r="Q104" s="229">
        <v>0.53725550206930439</v>
      </c>
      <c r="R104" s="229">
        <v>0.56972048000067865</v>
      </c>
      <c r="S104" s="229">
        <v>0.60994571068821513</v>
      </c>
      <c r="T104" s="229">
        <v>0.73815202295597915</v>
      </c>
      <c r="U104" s="229">
        <v>0.43280962813611051</v>
      </c>
      <c r="V104" s="229">
        <v>0.37087367979585989</v>
      </c>
      <c r="W104" s="229">
        <v>0.59017544661811516</v>
      </c>
      <c r="X104" s="229">
        <v>0.5340154098528288</v>
      </c>
      <c r="Y104" s="229">
        <v>0.53557694247428445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18.537881786186311</v>
      </c>
      <c r="C110" s="223">
        <v>22.396513961180521</v>
      </c>
      <c r="D110" s="223">
        <v>21.834787327394661</v>
      </c>
      <c r="E110" s="223">
        <v>22.432205025014269</v>
      </c>
      <c r="F110" s="223">
        <v>23.934649897296069</v>
      </c>
      <c r="G110" s="223">
        <v>28.180437338359919</v>
      </c>
      <c r="H110" s="223">
        <v>23.56573637537079</v>
      </c>
      <c r="I110" s="223">
        <v>19.29187092862286</v>
      </c>
      <c r="J110" s="223">
        <v>21.69930231777909</v>
      </c>
      <c r="K110" s="223">
        <v>20.453974638773481</v>
      </c>
      <c r="L110" s="223">
        <v>22.644734294047119</v>
      </c>
      <c r="M110" s="223">
        <v>23.251696278109389</v>
      </c>
      <c r="N110" s="223">
        <v>33.286712085027659</v>
      </c>
      <c r="O110" s="223">
        <v>28.478176620866609</v>
      </c>
      <c r="P110" s="223">
        <v>23.345329390745629</v>
      </c>
      <c r="Q110" s="223">
        <v>18.58165712304579</v>
      </c>
      <c r="R110" s="223">
        <v>20.025292186794669</v>
      </c>
      <c r="S110" s="223">
        <v>22.468608864529241</v>
      </c>
      <c r="T110" s="223">
        <v>19.311149740108181</v>
      </c>
      <c r="U110" s="223">
        <v>22.490722391629369</v>
      </c>
      <c r="V110" s="223">
        <v>19.657150552850251</v>
      </c>
      <c r="W110" s="223">
        <v>24.903425047866179</v>
      </c>
      <c r="X110" s="223">
        <v>19.166269006865409</v>
      </c>
      <c r="Y110" s="223">
        <v>14.25588766363891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8.5584686219146805E-2</v>
      </c>
      <c r="C115" s="260">
        <v>6.3342100407243584E-2</v>
      </c>
      <c r="D115" s="260">
        <v>6.4083219532395944E-2</v>
      </c>
      <c r="E115" s="260">
        <v>7.3682700777580046E-2</v>
      </c>
      <c r="F115" s="260">
        <v>7.5026450796297314E-2</v>
      </c>
      <c r="G115" s="260">
        <v>0.1024784362522359</v>
      </c>
      <c r="H115" s="260">
        <v>8.307226884229188E-2</v>
      </c>
      <c r="I115" s="260">
        <v>0.16510722502133091</v>
      </c>
      <c r="J115" s="260">
        <v>0.16856216576821201</v>
      </c>
      <c r="K115" s="260">
        <v>9.5584889918537558E-2</v>
      </c>
      <c r="L115" s="260">
        <v>0.1227561528310081</v>
      </c>
      <c r="M115" s="260">
        <v>0.14506963359451949</v>
      </c>
      <c r="N115" s="260">
        <v>0.1721900871116743</v>
      </c>
      <c r="O115" s="260">
        <v>0.1620564489037572</v>
      </c>
      <c r="P115" s="260">
        <v>0.12888084165786959</v>
      </c>
      <c r="Q115" s="260">
        <v>0.1146252014106139</v>
      </c>
      <c r="R115" s="260">
        <v>0.17513172384801451</v>
      </c>
      <c r="S115" s="260">
        <v>0.37630647546226698</v>
      </c>
      <c r="T115" s="260">
        <v>0.33009633325484622</v>
      </c>
      <c r="U115" s="260">
        <v>0.34405051788417429</v>
      </c>
      <c r="V115" s="260">
        <v>0.28481274820367852</v>
      </c>
      <c r="W115" s="260">
        <v>0.33621116123785039</v>
      </c>
      <c r="X115" s="260">
        <v>0.26270655608853583</v>
      </c>
      <c r="Y115" s="260">
        <v>0.26652128998200841</v>
      </c>
      <c r="DA115" s="68" t="s">
        <v>1362</v>
      </c>
    </row>
    <row r="116" spans="1:105" ht="12" customHeight="1" x14ac:dyDescent="0.25">
      <c r="A116" s="37" t="s">
        <v>159</v>
      </c>
      <c r="B116" s="226">
        <v>1.056954524909207E-2</v>
      </c>
      <c r="C116" s="226">
        <v>1.6836864760549689E-2</v>
      </c>
      <c r="D116" s="226">
        <v>1.9008174788954561E-2</v>
      </c>
      <c r="E116" s="226">
        <v>2.4307730025180552E-2</v>
      </c>
      <c r="F116" s="226">
        <v>2.080500490701765E-2</v>
      </c>
      <c r="G116" s="226">
        <v>3.1073823460023201E-2</v>
      </c>
      <c r="H116" s="226">
        <v>1.8228768583450482E-2</v>
      </c>
      <c r="I116" s="226">
        <v>2.8172933545671821E-2</v>
      </c>
      <c r="J116" s="226">
        <v>3.1211967999214191E-2</v>
      </c>
      <c r="K116" s="226">
        <v>2.39301627081627E-2</v>
      </c>
      <c r="L116" s="226">
        <v>3.243574538507904E-2</v>
      </c>
      <c r="M116" s="226">
        <v>2.3719136574283161E-2</v>
      </c>
      <c r="N116" s="226">
        <v>3.293922489795207E-2</v>
      </c>
      <c r="O116" s="226">
        <v>4.4875460505741413E-2</v>
      </c>
      <c r="P116" s="226">
        <v>3.4180294765379773E-2</v>
      </c>
      <c r="Q116" s="226">
        <v>2.6756771539566279E-2</v>
      </c>
      <c r="R116" s="226">
        <v>3.1941692143531132E-2</v>
      </c>
      <c r="S116" s="226">
        <v>3.7968787484378937E-2</v>
      </c>
      <c r="T116" s="226">
        <v>3.0944616473402749E-2</v>
      </c>
      <c r="U116" s="226">
        <v>3.8236899519150797E-2</v>
      </c>
      <c r="V116" s="226">
        <v>1.362143958770304E-2</v>
      </c>
      <c r="W116" s="226">
        <v>1.5915879801373E-2</v>
      </c>
      <c r="X116" s="226">
        <v>2.558590767853558E-2</v>
      </c>
      <c r="Y116" s="226">
        <v>9.6842819877285477E-3</v>
      </c>
      <c r="DA116" s="69" t="s">
        <v>1363</v>
      </c>
    </row>
    <row r="117" spans="1:105" ht="12" customHeight="1" x14ac:dyDescent="0.25">
      <c r="A117" s="37" t="s">
        <v>35</v>
      </c>
      <c r="B117" s="226">
        <v>7.5015140970054739E-2</v>
      </c>
      <c r="C117" s="226">
        <v>4.6505235646693892E-2</v>
      </c>
      <c r="D117" s="226">
        <v>4.5075044743441393E-2</v>
      </c>
      <c r="E117" s="226">
        <v>4.9374970752399487E-2</v>
      </c>
      <c r="F117" s="226">
        <v>5.4221445889279657E-2</v>
      </c>
      <c r="G117" s="226">
        <v>7.1404612792212746E-2</v>
      </c>
      <c r="H117" s="226">
        <v>6.4843500258841391E-2</v>
      </c>
      <c r="I117" s="226">
        <v>0.13693429147565911</v>
      </c>
      <c r="J117" s="226">
        <v>0.13735019776899779</v>
      </c>
      <c r="K117" s="226">
        <v>7.1654727210374858E-2</v>
      </c>
      <c r="L117" s="226">
        <v>9.0320407445929105E-2</v>
      </c>
      <c r="M117" s="226">
        <v>0.1213504970202363</v>
      </c>
      <c r="N117" s="226">
        <v>0.13925086221372229</v>
      </c>
      <c r="O117" s="226">
        <v>0.1171809883980158</v>
      </c>
      <c r="P117" s="226">
        <v>9.4700546892489829E-2</v>
      </c>
      <c r="Q117" s="226">
        <v>8.7868429871047593E-2</v>
      </c>
      <c r="R117" s="226">
        <v>0.14319003170448341</v>
      </c>
      <c r="S117" s="226">
        <v>0.33833768797788799</v>
      </c>
      <c r="T117" s="226">
        <v>0.29915171678144348</v>
      </c>
      <c r="U117" s="226">
        <v>0.30581361836502352</v>
      </c>
      <c r="V117" s="226">
        <v>0.2711913086159754</v>
      </c>
      <c r="W117" s="226">
        <v>0.32029528143647751</v>
      </c>
      <c r="X117" s="226">
        <v>0.2371206484100003</v>
      </c>
      <c r="Y117" s="226">
        <v>0.25683700799427978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11.62962140593692</v>
      </c>
      <c r="C121" s="261">
        <f t="shared" si="5"/>
        <v>14.12081570244032</v>
      </c>
      <c r="D121" s="261">
        <f t="shared" si="5"/>
        <v>13.75348897183726</v>
      </c>
      <c r="E121" s="261">
        <f t="shared" si="5"/>
        <v>13.95871264086208</v>
      </c>
      <c r="F121" s="261">
        <f t="shared" si="5"/>
        <v>14.98474046542384</v>
      </c>
      <c r="G121" s="261">
        <f t="shared" si="5"/>
        <v>17.470204663575831</v>
      </c>
      <c r="H121" s="261">
        <f t="shared" si="5"/>
        <v>16.030004316667611</v>
      </c>
      <c r="I121" s="261">
        <f t="shared" si="5"/>
        <v>11.082970642124151</v>
      </c>
      <c r="J121" s="261">
        <f t="shared" si="5"/>
        <v>13.04911574760917</v>
      </c>
      <c r="K121" s="261">
        <f t="shared" si="5"/>
        <v>14.16135044558774</v>
      </c>
      <c r="L121" s="261">
        <f t="shared" si="5"/>
        <v>14.84369859240822</v>
      </c>
      <c r="M121" s="261">
        <f t="shared" si="5"/>
        <v>14.3374184731362</v>
      </c>
      <c r="N121" s="261">
        <f t="shared" si="5"/>
        <v>21.69965147396919</v>
      </c>
      <c r="O121" s="261">
        <f t="shared" si="5"/>
        <v>14.170423967362909</v>
      </c>
      <c r="P121" s="261">
        <f t="shared" si="5"/>
        <v>12.07659563047153</v>
      </c>
      <c r="Q121" s="261">
        <f t="shared" si="5"/>
        <v>9.6158098547126922</v>
      </c>
      <c r="R121" s="261">
        <f t="shared" si="5"/>
        <v>10.50182673450329</v>
      </c>
      <c r="S121" s="261">
        <f t="shared" si="5"/>
        <v>11.17587293911614</v>
      </c>
      <c r="T121" s="261">
        <f t="shared" si="5"/>
        <v>9.7111353340430959</v>
      </c>
      <c r="U121" s="261">
        <f t="shared" si="5"/>
        <v>11.267096592874431</v>
      </c>
      <c r="V121" s="261">
        <f t="shared" si="5"/>
        <v>9.9428906570115352</v>
      </c>
      <c r="W121" s="261">
        <f t="shared" si="5"/>
        <v>12.42748936264611</v>
      </c>
      <c r="X121" s="261">
        <f t="shared" si="5"/>
        <v>9.8169940961255708</v>
      </c>
      <c r="Y121" s="261">
        <f t="shared" si="5"/>
        <v>6.8706799838175154</v>
      </c>
      <c r="DA121" s="70"/>
    </row>
    <row r="122" spans="1:105" ht="12" customHeight="1" x14ac:dyDescent="0.25">
      <c r="A122" s="60" t="s">
        <v>1052</v>
      </c>
      <c r="B122" s="262">
        <v>11.62962140593692</v>
      </c>
      <c r="C122" s="262">
        <v>14.12081570244032</v>
      </c>
      <c r="D122" s="262">
        <v>13.75348897183726</v>
      </c>
      <c r="E122" s="262">
        <v>13.95871264086208</v>
      </c>
      <c r="F122" s="262">
        <v>14.98474046542384</v>
      </c>
      <c r="G122" s="262">
        <v>17.470204663575831</v>
      </c>
      <c r="H122" s="262">
        <v>16.030004316667611</v>
      </c>
      <c r="I122" s="262">
        <v>11.082970642124151</v>
      </c>
      <c r="J122" s="262">
        <v>13.04911574760917</v>
      </c>
      <c r="K122" s="262">
        <v>14.16135044558774</v>
      </c>
      <c r="L122" s="262">
        <v>14.84369859240822</v>
      </c>
      <c r="M122" s="262">
        <v>14.3374184731362</v>
      </c>
      <c r="N122" s="262">
        <v>21.69965147396919</v>
      </c>
      <c r="O122" s="262">
        <v>14.170423967362909</v>
      </c>
      <c r="P122" s="262">
        <v>12.07659563047153</v>
      </c>
      <c r="Q122" s="262">
        <v>9.6158098547126922</v>
      </c>
      <c r="R122" s="262">
        <v>10.50182673450329</v>
      </c>
      <c r="S122" s="262">
        <v>11.17587293911614</v>
      </c>
      <c r="T122" s="262">
        <v>9.7111353340430959</v>
      </c>
      <c r="U122" s="262">
        <v>11.267096592874431</v>
      </c>
      <c r="V122" s="262">
        <v>9.9428906570115352</v>
      </c>
      <c r="W122" s="262">
        <v>12.42748936264611</v>
      </c>
      <c r="X122" s="262">
        <v>9.8169940961255708</v>
      </c>
      <c r="Y122" s="262">
        <v>6.8706799838175154</v>
      </c>
      <c r="DA122" s="72" t="s">
        <v>1368</v>
      </c>
    </row>
    <row r="123" spans="1:105" ht="12" customHeight="1" x14ac:dyDescent="0.25">
      <c r="A123" s="64" t="s">
        <v>28</v>
      </c>
      <c r="B123" s="229">
        <v>2.135019985739206</v>
      </c>
      <c r="C123" s="229">
        <v>2.9244519447100759</v>
      </c>
      <c r="D123" s="229">
        <v>3.2722485358072819</v>
      </c>
      <c r="E123" s="229">
        <v>3.1899394493589521</v>
      </c>
      <c r="F123" s="229">
        <v>3.142339557106423</v>
      </c>
      <c r="G123" s="229">
        <v>3.8328335574177501</v>
      </c>
      <c r="H123" s="229">
        <v>1.3306307909652639</v>
      </c>
      <c r="I123" s="229">
        <v>0.40852116455136239</v>
      </c>
      <c r="J123" s="229">
        <v>0.39092316126783472</v>
      </c>
      <c r="K123" s="229">
        <v>0</v>
      </c>
      <c r="L123" s="229">
        <v>0</v>
      </c>
      <c r="M123" s="229">
        <v>0.12445392249633121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6.4536582260957598</v>
      </c>
      <c r="C124" s="229">
        <v>7.6594613497289634</v>
      </c>
      <c r="D124" s="229">
        <v>6.8102464110326162</v>
      </c>
      <c r="E124" s="229">
        <v>7.3998762777716713</v>
      </c>
      <c r="F124" s="229">
        <v>8.1140275477741799</v>
      </c>
      <c r="G124" s="229">
        <v>9.348735596084218</v>
      </c>
      <c r="H124" s="229">
        <v>10.27795973736227</v>
      </c>
      <c r="I124" s="229">
        <v>8.1316381102162509</v>
      </c>
      <c r="J124" s="229">
        <v>10.22800697997048</v>
      </c>
      <c r="K124" s="229">
        <v>11.985261150871979</v>
      </c>
      <c r="L124" s="229">
        <v>12.586890007016709</v>
      </c>
      <c r="M124" s="229">
        <v>11.732719021275679</v>
      </c>
      <c r="N124" s="229">
        <v>15.816574635754369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0.23520407620021161</v>
      </c>
      <c r="C125" s="229">
        <v>0.55026802892152571</v>
      </c>
      <c r="D125" s="229">
        <v>0.44101892493496547</v>
      </c>
      <c r="E125" s="229">
        <v>0.49095942922798441</v>
      </c>
      <c r="F125" s="229">
        <v>0.52894046950084284</v>
      </c>
      <c r="G125" s="229">
        <v>0.59058304717880972</v>
      </c>
      <c r="H125" s="229">
        <v>0.68718258422699074</v>
      </c>
      <c r="I125" s="229">
        <v>0.2584611208589227</v>
      </c>
      <c r="J125" s="229">
        <v>0.2238615266810729</v>
      </c>
      <c r="K125" s="229">
        <v>0.1554825889657481</v>
      </c>
      <c r="L125" s="229">
        <v>0.30563886450096989</v>
      </c>
      <c r="M125" s="229">
        <v>0.50202361240626603</v>
      </c>
      <c r="N125" s="229">
        <v>0.5268125799444392</v>
      </c>
      <c r="O125" s="229">
        <v>3.8301748122394459</v>
      </c>
      <c r="P125" s="229">
        <v>3.6566132890985301</v>
      </c>
      <c r="Q125" s="229">
        <v>2.8493884289998359</v>
      </c>
      <c r="R125" s="229">
        <v>2.9147456538066612</v>
      </c>
      <c r="S125" s="229">
        <v>2.718610779377288</v>
      </c>
      <c r="T125" s="229">
        <v>2.6143788394410818</v>
      </c>
      <c r="U125" s="229">
        <v>3.4778349233422912</v>
      </c>
      <c r="V125" s="229">
        <v>3.0612449410338129</v>
      </c>
      <c r="W125" s="229">
        <v>4.2647948926969486</v>
      </c>
      <c r="X125" s="229">
        <v>3.281506427509826</v>
      </c>
      <c r="Y125" s="229">
        <v>2.3808514297527559</v>
      </c>
      <c r="DA125" s="73" t="s">
        <v>1371</v>
      </c>
    </row>
    <row r="126" spans="1:105" ht="12" customHeight="1" x14ac:dyDescent="0.25">
      <c r="A126" s="64" t="s">
        <v>159</v>
      </c>
      <c r="B126" s="229">
        <v>7.4826858650851202E-2</v>
      </c>
      <c r="C126" s="229">
        <v>0.1165959002151406</v>
      </c>
      <c r="D126" s="229">
        <v>0.15630184739159211</v>
      </c>
      <c r="E126" s="229">
        <v>0.1557042234422514</v>
      </c>
      <c r="F126" s="229">
        <v>0.13933526278760511</v>
      </c>
      <c r="G126" s="229">
        <v>0.18613872743547261</v>
      </c>
      <c r="H126" s="229">
        <v>0.18299105147505221</v>
      </c>
      <c r="I126" s="229">
        <v>8.1423998803343375E-2</v>
      </c>
      <c r="J126" s="229">
        <v>7.0413314933060425E-2</v>
      </c>
      <c r="K126" s="229">
        <v>4.5622467943656257E-2</v>
      </c>
      <c r="L126" s="229">
        <v>6.8957360386725355E-2</v>
      </c>
      <c r="M126" s="229">
        <v>5.1353881632710478E-2</v>
      </c>
      <c r="N126" s="229">
        <v>6.7170437194300894E-2</v>
      </c>
      <c r="O126" s="229">
        <v>0.1070813048901554</v>
      </c>
      <c r="P126" s="229">
        <v>0.1019257572574631</v>
      </c>
      <c r="Q126" s="229">
        <v>7.990905004205108E-2</v>
      </c>
      <c r="R126" s="229">
        <v>0.1046814218758285</v>
      </c>
      <c r="S126" s="229">
        <v>0.1237934583632226</v>
      </c>
      <c r="T126" s="229">
        <v>9.9458783755020444E-2</v>
      </c>
      <c r="U126" s="229">
        <v>0.12411142853950249</v>
      </c>
      <c r="V126" s="229">
        <v>4.5003910154647393E-2</v>
      </c>
      <c r="W126" s="229">
        <v>5.7962429654021083E-2</v>
      </c>
      <c r="X126" s="229">
        <v>9.2272819181085874E-2</v>
      </c>
      <c r="Y126" s="229">
        <v>3.702659400508064E-2</v>
      </c>
      <c r="DA126" s="73" t="s">
        <v>1372</v>
      </c>
    </row>
    <row r="127" spans="1:105" ht="12" customHeight="1" x14ac:dyDescent="0.25">
      <c r="A127" s="64" t="s">
        <v>32</v>
      </c>
      <c r="B127" s="229">
        <v>1.5399572692070189</v>
      </c>
      <c r="C127" s="229">
        <v>1.711315265366647</v>
      </c>
      <c r="D127" s="229">
        <v>1.76457586550487</v>
      </c>
      <c r="E127" s="229">
        <v>1.5268674932109589</v>
      </c>
      <c r="F127" s="229">
        <v>1.7604258104460571</v>
      </c>
      <c r="G127" s="229">
        <v>1.772249181318688</v>
      </c>
      <c r="H127" s="229">
        <v>1.349756828163492</v>
      </c>
      <c r="I127" s="229">
        <v>0.57817546574632639</v>
      </c>
      <c r="J127" s="229">
        <v>0.40144665236249522</v>
      </c>
      <c r="K127" s="229">
        <v>0.2347004608301316</v>
      </c>
      <c r="L127" s="229">
        <v>0.41522474986881353</v>
      </c>
      <c r="M127" s="229">
        <v>0.42602491497711481</v>
      </c>
      <c r="N127" s="229">
        <v>0.52142407098902788</v>
      </c>
      <c r="O127" s="229">
        <v>0.88582970682284479</v>
      </c>
      <c r="P127" s="229">
        <v>0.97131304369855842</v>
      </c>
      <c r="Q127" s="229">
        <v>0.78221038458215419</v>
      </c>
      <c r="R127" s="229">
        <v>0.58089600994058477</v>
      </c>
      <c r="S127" s="229">
        <v>0.66363264092347918</v>
      </c>
      <c r="T127" s="229">
        <v>0.49380140205225181</v>
      </c>
      <c r="U127" s="229">
        <v>0.61611767460759714</v>
      </c>
      <c r="V127" s="229">
        <v>0.53446406752088416</v>
      </c>
      <c r="W127" s="229">
        <v>0.74021727305372875</v>
      </c>
      <c r="X127" s="229">
        <v>0.46994819499818669</v>
      </c>
      <c r="Y127" s="229">
        <v>0.3981653796083004</v>
      </c>
      <c r="DA127" s="73" t="s">
        <v>1373</v>
      </c>
    </row>
    <row r="128" spans="1:105" ht="12" customHeight="1" x14ac:dyDescent="0.25">
      <c r="A128" s="64" t="s">
        <v>33</v>
      </c>
      <c r="B128" s="229">
        <v>0.39987387586335749</v>
      </c>
      <c r="C128" s="229">
        <v>0.46305311126546672</v>
      </c>
      <c r="D128" s="229">
        <v>0.52572634438727384</v>
      </c>
      <c r="E128" s="229">
        <v>0.51241716468260123</v>
      </c>
      <c r="F128" s="229">
        <v>0.5024605548568386</v>
      </c>
      <c r="G128" s="229">
        <v>0.80305887177990054</v>
      </c>
      <c r="H128" s="229">
        <v>1.1682647424766981</v>
      </c>
      <c r="I128" s="229">
        <v>0.87605672132555956</v>
      </c>
      <c r="J128" s="229">
        <v>0.97781453040507105</v>
      </c>
      <c r="K128" s="229">
        <v>1.138482915555574</v>
      </c>
      <c r="L128" s="229">
        <v>0.81766714123417306</v>
      </c>
      <c r="M128" s="229">
        <v>0.9257745116676287</v>
      </c>
      <c r="N128" s="229">
        <v>1.3811995845867611</v>
      </c>
      <c r="O128" s="229">
        <v>7.0465743646922299</v>
      </c>
      <c r="P128" s="229">
        <v>5.4909308358268989</v>
      </c>
      <c r="Q128" s="229">
        <v>4.3721487909196126</v>
      </c>
      <c r="R128" s="229">
        <v>5.1505564830721404</v>
      </c>
      <c r="S128" s="229">
        <v>4.9448752443970934</v>
      </c>
      <c r="T128" s="229">
        <v>4.2017323294096993</v>
      </c>
      <c r="U128" s="229">
        <v>4.636327869623897</v>
      </c>
      <c r="V128" s="229">
        <v>3.8815496334337012</v>
      </c>
      <c r="W128" s="229">
        <v>4.2322681824751687</v>
      </c>
      <c r="X128" s="229">
        <v>3.7434106087278121</v>
      </c>
      <c r="Y128" s="229">
        <v>2.0906130438933022</v>
      </c>
      <c r="DA128" s="73" t="s">
        <v>1374</v>
      </c>
    </row>
    <row r="129" spans="1:105" ht="12" customHeight="1" x14ac:dyDescent="0.25">
      <c r="A129" s="64" t="s">
        <v>35</v>
      </c>
      <c r="B129" s="229">
        <v>0.53106800886463268</v>
      </c>
      <c r="C129" s="229">
        <v>0.32205044656820631</v>
      </c>
      <c r="D129" s="229">
        <v>0.37064646358115938</v>
      </c>
      <c r="E129" s="229">
        <v>0.3162735257682347</v>
      </c>
      <c r="F129" s="229">
        <v>0.36313182551369438</v>
      </c>
      <c r="G129" s="229">
        <v>0.42772862423140062</v>
      </c>
      <c r="H129" s="229">
        <v>0.65093701965479422</v>
      </c>
      <c r="I129" s="229">
        <v>0.3957606177991948</v>
      </c>
      <c r="J129" s="229">
        <v>0.3098581522276988</v>
      </c>
      <c r="K129" s="229">
        <v>0.13660857784521729</v>
      </c>
      <c r="L129" s="229">
        <v>0.1920183061182216</v>
      </c>
      <c r="M129" s="229">
        <v>0.26273380738506669</v>
      </c>
      <c r="N129" s="229">
        <v>0.28396361248805868</v>
      </c>
      <c r="O129" s="229">
        <v>0.27961591935914099</v>
      </c>
      <c r="P129" s="229">
        <v>0.2823973585063867</v>
      </c>
      <c r="Q129" s="229">
        <v>0.26241890765106168</v>
      </c>
      <c r="R129" s="229">
        <v>0.46927182348120972</v>
      </c>
      <c r="S129" s="229">
        <v>1.103116408619357</v>
      </c>
      <c r="T129" s="229">
        <v>0.96150055486653041</v>
      </c>
      <c r="U129" s="229">
        <v>0.99262663865064993</v>
      </c>
      <c r="V129" s="229">
        <v>0.89598967929150219</v>
      </c>
      <c r="W129" s="229">
        <v>1.166450925143024</v>
      </c>
      <c r="X129" s="229">
        <v>0.85515006892614964</v>
      </c>
      <c r="Y129" s="229">
        <v>0.9819829319854797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0.2600131053158779</v>
      </c>
      <c r="C131" s="229">
        <v>0.3736196556642925</v>
      </c>
      <c r="D131" s="229">
        <v>0.41272457919750372</v>
      </c>
      <c r="E131" s="229">
        <v>0.36667507739942762</v>
      </c>
      <c r="F131" s="229">
        <v>0.43407943743820232</v>
      </c>
      <c r="G131" s="229">
        <v>0.50887705812958761</v>
      </c>
      <c r="H131" s="229">
        <v>0.38228156234304639</v>
      </c>
      <c r="I131" s="229">
        <v>0.35293344282318923</v>
      </c>
      <c r="J131" s="229">
        <v>0.44679142976145819</v>
      </c>
      <c r="K131" s="229">
        <v>0.46519228357543158</v>
      </c>
      <c r="L131" s="229">
        <v>0.45730216328260748</v>
      </c>
      <c r="M131" s="229">
        <v>0.31233480129539859</v>
      </c>
      <c r="N131" s="229">
        <v>3.102506553012232</v>
      </c>
      <c r="O131" s="229">
        <v>2.021147859359087</v>
      </c>
      <c r="P131" s="229">
        <v>1.573415346083697</v>
      </c>
      <c r="Q131" s="229">
        <v>1.269734292517976</v>
      </c>
      <c r="R131" s="229">
        <v>1.2816753423268681</v>
      </c>
      <c r="S131" s="229">
        <v>1.6218444074356979</v>
      </c>
      <c r="T131" s="229">
        <v>1.340263424518511</v>
      </c>
      <c r="U131" s="229">
        <v>1.420078058110487</v>
      </c>
      <c r="V131" s="229">
        <v>1.524638425576988</v>
      </c>
      <c r="W131" s="229">
        <v>1.965795659623224</v>
      </c>
      <c r="X131" s="229">
        <v>1.3747059767825109</v>
      </c>
      <c r="Y131" s="229">
        <v>0.98204060457259568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5.3578744381073644</v>
      </c>
      <c r="C134" s="261">
        <v>6.5267996358661629</v>
      </c>
      <c r="D134" s="261">
        <v>6.3758494357229756</v>
      </c>
      <c r="E134" s="261">
        <v>6.7260957076927941</v>
      </c>
      <c r="F134" s="261">
        <v>7.0758592546935821</v>
      </c>
      <c r="G134" s="261">
        <v>8.492776919542818</v>
      </c>
      <c r="H134" s="261">
        <v>5.5139687677535596</v>
      </c>
      <c r="I134" s="261">
        <v>6.509651552973045</v>
      </c>
      <c r="J134" s="261">
        <v>6.7252303408565339</v>
      </c>
      <c r="K134" s="261">
        <v>4.4539068395464589</v>
      </c>
      <c r="L134" s="261">
        <v>5.8189087378769564</v>
      </c>
      <c r="M134" s="261">
        <v>6.9025047928875898</v>
      </c>
      <c r="N134" s="261">
        <v>8.6826798085414332</v>
      </c>
      <c r="O134" s="261">
        <v>12.306105765452759</v>
      </c>
      <c r="P134" s="261">
        <v>9.5829534144035318</v>
      </c>
      <c r="Q134" s="261">
        <v>7.5854245029590199</v>
      </c>
      <c r="R134" s="261">
        <v>7.8665134318098371</v>
      </c>
      <c r="S134" s="261">
        <v>8.9486985426136538</v>
      </c>
      <c r="T134" s="261">
        <v>7.5495196357136063</v>
      </c>
      <c r="U134" s="261">
        <v>8.9699198397127535</v>
      </c>
      <c r="V134" s="261">
        <v>7.7449762368993502</v>
      </c>
      <c r="W134" s="261">
        <v>10.073500341905911</v>
      </c>
      <c r="X134" s="261">
        <v>7.4851801789573482</v>
      </c>
      <c r="Y134" s="261">
        <v>5.8097603509056253</v>
      </c>
      <c r="DA134" s="70" t="s">
        <v>1380</v>
      </c>
    </row>
    <row r="135" spans="1:105" ht="12" customHeight="1" x14ac:dyDescent="0.25">
      <c r="A135" s="60" t="s">
        <v>1012</v>
      </c>
      <c r="B135" s="262">
        <v>5.3578744381073644</v>
      </c>
      <c r="C135" s="262">
        <v>6.5267996358661629</v>
      </c>
      <c r="D135" s="262">
        <v>6.3758494357229756</v>
      </c>
      <c r="E135" s="262">
        <v>6.7260957076927941</v>
      </c>
      <c r="F135" s="262">
        <v>7.0758592546935821</v>
      </c>
      <c r="G135" s="262">
        <v>8.492776919542818</v>
      </c>
      <c r="H135" s="262">
        <v>5.5139687677535596</v>
      </c>
      <c r="I135" s="262">
        <v>6.509651552973045</v>
      </c>
      <c r="J135" s="262">
        <v>6.7252303408565339</v>
      </c>
      <c r="K135" s="262">
        <v>4.4539068395464589</v>
      </c>
      <c r="L135" s="262">
        <v>5.8189087378769564</v>
      </c>
      <c r="M135" s="262">
        <v>6.9025047928875898</v>
      </c>
      <c r="N135" s="262">
        <v>8.6826798085414332</v>
      </c>
      <c r="O135" s="262">
        <v>12.306105765452759</v>
      </c>
      <c r="P135" s="262">
        <v>9.5829534144035318</v>
      </c>
      <c r="Q135" s="262">
        <v>7.5854245029590199</v>
      </c>
      <c r="R135" s="262">
        <v>7.8665134318098371</v>
      </c>
      <c r="S135" s="262">
        <v>8.9486985426136538</v>
      </c>
      <c r="T135" s="262">
        <v>7.5495196357136063</v>
      </c>
      <c r="U135" s="262">
        <v>8.9699198397127535</v>
      </c>
      <c r="V135" s="262">
        <v>7.7449762368993502</v>
      </c>
      <c r="W135" s="262">
        <v>10.073500341905911</v>
      </c>
      <c r="X135" s="262">
        <v>7.4851801789573482</v>
      </c>
      <c r="Y135" s="262">
        <v>5.8097603509056253</v>
      </c>
      <c r="DA135" s="72" t="s">
        <v>1381</v>
      </c>
    </row>
    <row r="136" spans="1:105" ht="12" customHeight="1" x14ac:dyDescent="0.25">
      <c r="A136" s="59" t="s">
        <v>28</v>
      </c>
      <c r="B136" s="230">
        <v>2.532988484523309</v>
      </c>
      <c r="C136" s="230">
        <v>3.3934919864782831</v>
      </c>
      <c r="D136" s="230">
        <v>3.4744526106873592</v>
      </c>
      <c r="E136" s="230">
        <v>3.7776064521589552</v>
      </c>
      <c r="F136" s="230">
        <v>3.7468999835747949</v>
      </c>
      <c r="G136" s="230">
        <v>4.7802690309610236</v>
      </c>
      <c r="H136" s="230">
        <v>1.7462952840774371</v>
      </c>
      <c r="I136" s="230">
        <v>1.5440196345538719</v>
      </c>
      <c r="J136" s="230">
        <v>1.882594357157712</v>
      </c>
      <c r="K136" s="230">
        <v>0</v>
      </c>
      <c r="L136" s="230">
        <v>0</v>
      </c>
      <c r="M136" s="230">
        <v>0.62860383085862859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0.27904620121005858</v>
      </c>
      <c r="C137" s="295">
        <v>0.63852310855650662</v>
      </c>
      <c r="D137" s="295">
        <v>0.46827107975916538</v>
      </c>
      <c r="E137" s="295">
        <v>0.58140649283252777</v>
      </c>
      <c r="F137" s="295">
        <v>0.63070428910290732</v>
      </c>
      <c r="G137" s="295">
        <v>0.73656886174349345</v>
      </c>
      <c r="H137" s="295">
        <v>0.90184573683675284</v>
      </c>
      <c r="I137" s="295">
        <v>0.9768625961233498</v>
      </c>
      <c r="J137" s="295">
        <v>1.078064665055124</v>
      </c>
      <c r="K137" s="295">
        <v>1.209797193616456</v>
      </c>
      <c r="L137" s="295">
        <v>1.8113806342062579</v>
      </c>
      <c r="M137" s="295">
        <v>2.535669102348856</v>
      </c>
      <c r="N137" s="295">
        <v>3.2687156796667529</v>
      </c>
      <c r="O137" s="295">
        <v>9.2371725236290381</v>
      </c>
      <c r="P137" s="295">
        <v>6.9911035281735048</v>
      </c>
      <c r="Q137" s="295">
        <v>5.4389076728880177</v>
      </c>
      <c r="R137" s="295">
        <v>5.6341936600825173</v>
      </c>
      <c r="S137" s="295">
        <v>5.2781990103189544</v>
      </c>
      <c r="T137" s="295">
        <v>4.7341433416366261</v>
      </c>
      <c r="U137" s="295">
        <v>5.9869031732850884</v>
      </c>
      <c r="V137" s="295">
        <v>5.2261017361118212</v>
      </c>
      <c r="W137" s="295">
        <v>6.8965288481310711</v>
      </c>
      <c r="X137" s="295">
        <v>5.2273477682336038</v>
      </c>
      <c r="Y137" s="295">
        <v>3.641937947935256</v>
      </c>
      <c r="DA137" s="122" t="s">
        <v>1383</v>
      </c>
    </row>
    <row r="138" spans="1:105" ht="12" customHeight="1" x14ac:dyDescent="0.25">
      <c r="A138" s="59" t="s">
        <v>159</v>
      </c>
      <c r="B138" s="295">
        <v>8.8774612210497303E-2</v>
      </c>
      <c r="C138" s="295">
        <v>0.13529620609837961</v>
      </c>
      <c r="D138" s="295">
        <v>0.1659603039874224</v>
      </c>
      <c r="E138" s="295">
        <v>0.18438885390819901</v>
      </c>
      <c r="F138" s="295">
        <v>0.16614222758631861</v>
      </c>
      <c r="G138" s="295">
        <v>0.23215023060426199</v>
      </c>
      <c r="H138" s="295">
        <v>0.2401540775916082</v>
      </c>
      <c r="I138" s="295">
        <v>0.30774477257333538</v>
      </c>
      <c r="J138" s="295">
        <v>0.33909402792055909</v>
      </c>
      <c r="K138" s="295">
        <v>0.35498465809731888</v>
      </c>
      <c r="L138" s="295">
        <v>0.4086784820197486</v>
      </c>
      <c r="M138" s="295">
        <v>0.25938312008393288</v>
      </c>
      <c r="N138" s="295">
        <v>0.41677262393817249</v>
      </c>
      <c r="O138" s="295">
        <v>0.25824630357990341</v>
      </c>
      <c r="P138" s="295">
        <v>0.19487254047312139</v>
      </c>
      <c r="Q138" s="295">
        <v>0.15253025560978339</v>
      </c>
      <c r="R138" s="295">
        <v>0.2023488405209363</v>
      </c>
      <c r="S138" s="295">
        <v>0.24034573627578559</v>
      </c>
      <c r="T138" s="295">
        <v>0.1801009600359865</v>
      </c>
      <c r="U138" s="295">
        <v>0.21365105640207019</v>
      </c>
      <c r="V138" s="295">
        <v>7.6829857630273612E-2</v>
      </c>
      <c r="W138" s="295">
        <v>9.3730080408143374E-2</v>
      </c>
      <c r="X138" s="295">
        <v>0.14698801482491619</v>
      </c>
      <c r="Y138" s="295">
        <v>5.6638795728593143E-2</v>
      </c>
      <c r="DA138" s="122" t="s">
        <v>1384</v>
      </c>
    </row>
    <row r="139" spans="1:105" ht="12" customHeight="1" x14ac:dyDescent="0.25">
      <c r="A139" s="59" t="s">
        <v>32</v>
      </c>
      <c r="B139" s="295">
        <v>1.8270058620593219</v>
      </c>
      <c r="C139" s="295">
        <v>1.9857856272401171</v>
      </c>
      <c r="D139" s="295">
        <v>1.8736153918537151</v>
      </c>
      <c r="E139" s="295">
        <v>1.808154852313766</v>
      </c>
      <c r="F139" s="295">
        <v>2.0991173361032081</v>
      </c>
      <c r="G139" s="295">
        <v>2.2103302295003329</v>
      </c>
      <c r="H139" s="295">
        <v>1.7713959421932219</v>
      </c>
      <c r="I139" s="295">
        <v>2.1852338355836132</v>
      </c>
      <c r="J139" s="295">
        <v>1.933273024771456</v>
      </c>
      <c r="K139" s="295">
        <v>1.8261849171763691</v>
      </c>
      <c r="L139" s="295">
        <v>2.4608456518890089</v>
      </c>
      <c r="M139" s="295">
        <v>2.1518075784532251</v>
      </c>
      <c r="N139" s="295">
        <v>3.2352815811218099</v>
      </c>
      <c r="O139" s="295">
        <v>2.1363416109183082</v>
      </c>
      <c r="P139" s="295">
        <v>1.857059937676927</v>
      </c>
      <c r="Q139" s="295">
        <v>1.4930818203715011</v>
      </c>
      <c r="R139" s="295">
        <v>1.122870056294651</v>
      </c>
      <c r="S139" s="295">
        <v>1.2884467225352469</v>
      </c>
      <c r="T139" s="295">
        <v>0.89418051597918802</v>
      </c>
      <c r="U139" s="295">
        <v>1.0606129797789181</v>
      </c>
      <c r="V139" s="295">
        <v>0.91242734409125692</v>
      </c>
      <c r="W139" s="295">
        <v>1.196993033883448</v>
      </c>
      <c r="X139" s="295">
        <v>0.7486143033927749</v>
      </c>
      <c r="Y139" s="295">
        <v>0.60906513839047227</v>
      </c>
      <c r="DA139" s="122" t="s">
        <v>1385</v>
      </c>
    </row>
    <row r="140" spans="1:105" ht="12" customHeight="1" x14ac:dyDescent="0.25">
      <c r="A140" s="59" t="s">
        <v>35</v>
      </c>
      <c r="B140" s="295">
        <v>0.63005927810417817</v>
      </c>
      <c r="C140" s="295">
        <v>0.37370270749287571</v>
      </c>
      <c r="D140" s="295">
        <v>0.39355004943531607</v>
      </c>
      <c r="E140" s="295">
        <v>0.37453905647934571</v>
      </c>
      <c r="F140" s="295">
        <v>0.43299541832635402</v>
      </c>
      <c r="G140" s="295">
        <v>0.53345856673370728</v>
      </c>
      <c r="H140" s="295">
        <v>0.85427772705453897</v>
      </c>
      <c r="I140" s="295">
        <v>1.4957907141388751</v>
      </c>
      <c r="J140" s="295">
        <v>1.492204265951683</v>
      </c>
      <c r="K140" s="295">
        <v>1.062940070656315</v>
      </c>
      <c r="L140" s="295">
        <v>1.13800396976194</v>
      </c>
      <c r="M140" s="295">
        <v>1.327041161142948</v>
      </c>
      <c r="N140" s="295">
        <v>1.761909923814698</v>
      </c>
      <c r="O140" s="295">
        <v>0.674345327325509</v>
      </c>
      <c r="P140" s="295">
        <v>0.53991740807997723</v>
      </c>
      <c r="Q140" s="295">
        <v>0.50090475408971813</v>
      </c>
      <c r="R140" s="295">
        <v>0.90710087491173319</v>
      </c>
      <c r="S140" s="295">
        <v>2.1417070734836678</v>
      </c>
      <c r="T140" s="295">
        <v>1.741094818061806</v>
      </c>
      <c r="U140" s="295">
        <v>1.7087526302466769</v>
      </c>
      <c r="V140" s="295">
        <v>1.529617299065998</v>
      </c>
      <c r="W140" s="295">
        <v>1.886248379483245</v>
      </c>
      <c r="X140" s="295">
        <v>1.362230092506054</v>
      </c>
      <c r="Y140" s="295">
        <v>1.502118468851303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1.4648012559228789</v>
      </c>
      <c r="C142" s="261">
        <f t="shared" si="6"/>
        <v>1.685556522466793</v>
      </c>
      <c r="D142" s="261">
        <f t="shared" si="6"/>
        <v>1.641365700302021</v>
      </c>
      <c r="E142" s="261">
        <f t="shared" si="6"/>
        <v>1.673713975681822</v>
      </c>
      <c r="F142" s="261">
        <f t="shared" si="6"/>
        <v>1.7990237263823494</v>
      </c>
      <c r="G142" s="261">
        <f t="shared" si="6"/>
        <v>2.1149773189890286</v>
      </c>
      <c r="H142" s="261">
        <f t="shared" si="6"/>
        <v>1.9386910221073248</v>
      </c>
      <c r="I142" s="261">
        <f t="shared" si="6"/>
        <v>1.5341415085043277</v>
      </c>
      <c r="J142" s="261">
        <f t="shared" si="6"/>
        <v>1.756394063545172</v>
      </c>
      <c r="K142" s="261">
        <f t="shared" si="6"/>
        <v>1.7431324637207348</v>
      </c>
      <c r="L142" s="261">
        <f t="shared" si="6"/>
        <v>1.8593708109309268</v>
      </c>
      <c r="M142" s="261">
        <f t="shared" si="6"/>
        <v>1.8667033784910809</v>
      </c>
      <c r="N142" s="261">
        <f t="shared" si="6"/>
        <v>2.7321907154053608</v>
      </c>
      <c r="O142" s="261">
        <f t="shared" si="6"/>
        <v>1.8395904391471856</v>
      </c>
      <c r="P142" s="261">
        <f t="shared" si="6"/>
        <v>1.5568995042126972</v>
      </c>
      <c r="Q142" s="261">
        <f t="shared" si="6"/>
        <v>1.2657975639634587</v>
      </c>
      <c r="R142" s="261">
        <f t="shared" si="6"/>
        <v>1.4818202966335317</v>
      </c>
      <c r="S142" s="261">
        <f t="shared" si="6"/>
        <v>1.9677309073371843</v>
      </c>
      <c r="T142" s="261">
        <f t="shared" si="6"/>
        <v>1.7203984370966305</v>
      </c>
      <c r="U142" s="261">
        <f t="shared" si="6"/>
        <v>1.9096554411580109</v>
      </c>
      <c r="V142" s="261">
        <f t="shared" si="6"/>
        <v>1.6844709107356937</v>
      </c>
      <c r="W142" s="261">
        <f t="shared" si="6"/>
        <v>2.066224182076299</v>
      </c>
      <c r="X142" s="261">
        <f t="shared" si="6"/>
        <v>1.6013881756939465</v>
      </c>
      <c r="Y142" s="261">
        <f t="shared" si="6"/>
        <v>1.3089260389337658</v>
      </c>
      <c r="DA142" s="70"/>
    </row>
    <row r="143" spans="1:105" ht="12" customHeight="1" x14ac:dyDescent="0.25">
      <c r="A143" s="60" t="s">
        <v>1022</v>
      </c>
      <c r="B143" s="262">
        <v>0.1568759222739261</v>
      </c>
      <c r="C143" s="262">
        <v>9.7459030352283177E-2</v>
      </c>
      <c r="D143" s="262">
        <v>9.4579607751811096E-2</v>
      </c>
      <c r="E143" s="262">
        <v>0.103847403861244</v>
      </c>
      <c r="F143" s="262">
        <v>0.11376493860468349</v>
      </c>
      <c r="G143" s="262">
        <v>0.1501908082382897</v>
      </c>
      <c r="H143" s="262">
        <v>0.13587663869425079</v>
      </c>
      <c r="I143" s="262">
        <v>0.28769525123220968</v>
      </c>
      <c r="J143" s="262">
        <v>0.28882530337016699</v>
      </c>
      <c r="K143" s="262">
        <v>0.15047623184979581</v>
      </c>
      <c r="L143" s="262">
        <v>0.18997429694389781</v>
      </c>
      <c r="M143" s="262">
        <v>0.2542456564737251</v>
      </c>
      <c r="N143" s="262">
        <v>0.29173948285978712</v>
      </c>
      <c r="O143" s="262">
        <v>0.2459137536792716</v>
      </c>
      <c r="P143" s="262">
        <v>0.19870521585310419</v>
      </c>
      <c r="Q143" s="262">
        <v>0.1843555398826438</v>
      </c>
      <c r="R143" s="262">
        <v>0.30073238704460059</v>
      </c>
      <c r="S143" s="262">
        <v>0.71083639353558215</v>
      </c>
      <c r="T143" s="262">
        <v>0.62823563329251253</v>
      </c>
      <c r="U143" s="262">
        <v>0.64250145943275183</v>
      </c>
      <c r="V143" s="262">
        <v>0.56624374528660548</v>
      </c>
      <c r="W143" s="262">
        <v>0.66856663126729687</v>
      </c>
      <c r="X143" s="262">
        <v>0.49731996655602267</v>
      </c>
      <c r="Y143" s="262">
        <v>0.53621503686776695</v>
      </c>
      <c r="DA143" s="72" t="s">
        <v>1388</v>
      </c>
    </row>
    <row r="144" spans="1:105" ht="12" customHeight="1" x14ac:dyDescent="0.25">
      <c r="A144" s="60" t="s">
        <v>1024</v>
      </c>
      <c r="B144" s="262">
        <v>1.3079253336489529</v>
      </c>
      <c r="C144" s="262">
        <v>1.5880974921145099</v>
      </c>
      <c r="D144" s="262">
        <v>1.5467860925502099</v>
      </c>
      <c r="E144" s="262">
        <v>1.569866571820578</v>
      </c>
      <c r="F144" s="262">
        <v>1.6852587877776659</v>
      </c>
      <c r="G144" s="262">
        <v>1.964786510750739</v>
      </c>
      <c r="H144" s="262">
        <v>1.8028143834130741</v>
      </c>
      <c r="I144" s="262">
        <v>1.246446257272118</v>
      </c>
      <c r="J144" s="262">
        <v>1.4675687601750049</v>
      </c>
      <c r="K144" s="262">
        <v>1.592656231870939</v>
      </c>
      <c r="L144" s="262">
        <v>1.669396513987029</v>
      </c>
      <c r="M144" s="262">
        <v>1.6124577220173559</v>
      </c>
      <c r="N144" s="262">
        <v>2.4404512325455738</v>
      </c>
      <c r="O144" s="262">
        <v>1.5936766854679141</v>
      </c>
      <c r="P144" s="262">
        <v>1.358194288359593</v>
      </c>
      <c r="Q144" s="262">
        <v>1.0814420240808149</v>
      </c>
      <c r="R144" s="262">
        <v>1.1810879095889311</v>
      </c>
      <c r="S144" s="262">
        <v>1.2568945138016021</v>
      </c>
      <c r="T144" s="262">
        <v>1.092162803804118</v>
      </c>
      <c r="U144" s="262">
        <v>1.2671539817252591</v>
      </c>
      <c r="V144" s="262">
        <v>1.1182271654490881</v>
      </c>
      <c r="W144" s="262">
        <v>1.3976575508090019</v>
      </c>
      <c r="X144" s="262">
        <v>1.1040682091379239</v>
      </c>
      <c r="Y144" s="262">
        <v>0.77271100206599885</v>
      </c>
      <c r="DA144" s="72" t="s">
        <v>1389</v>
      </c>
    </row>
    <row r="145" spans="1:105" ht="12" customHeight="1" x14ac:dyDescent="0.25">
      <c r="A145" s="64" t="s">
        <v>28</v>
      </c>
      <c r="B145" s="229">
        <v>0.24011501576221489</v>
      </c>
      <c r="C145" s="229">
        <v>0.32889847846402082</v>
      </c>
      <c r="D145" s="229">
        <v>0.36801342095222228</v>
      </c>
      <c r="E145" s="229">
        <v>0.35875652981212758</v>
      </c>
      <c r="F145" s="229">
        <v>0.35340320808453801</v>
      </c>
      <c r="G145" s="229">
        <v>0.43105961358702077</v>
      </c>
      <c r="H145" s="229">
        <v>0.14964938758439361</v>
      </c>
      <c r="I145" s="229">
        <v>4.5944331444507013E-2</v>
      </c>
      <c r="J145" s="229">
        <v>4.3965172062378453E-2</v>
      </c>
      <c r="K145" s="229">
        <v>0</v>
      </c>
      <c r="L145" s="229">
        <v>0</v>
      </c>
      <c r="M145" s="229">
        <v>1.399670998935852E-2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0.72581065143819146</v>
      </c>
      <c r="C146" s="229">
        <v>0.86142129582148996</v>
      </c>
      <c r="D146" s="229">
        <v>0.76591434049901641</v>
      </c>
      <c r="E146" s="229">
        <v>0.8322270615468722</v>
      </c>
      <c r="F146" s="229">
        <v>0.9125440818083419</v>
      </c>
      <c r="G146" s="229">
        <v>1.051405518451545</v>
      </c>
      <c r="H146" s="229">
        <v>1.1559107084825231</v>
      </c>
      <c r="I146" s="229">
        <v>0.91452465365619484</v>
      </c>
      <c r="J146" s="229">
        <v>1.150292771784688</v>
      </c>
      <c r="K146" s="229">
        <v>1.3479223564080569</v>
      </c>
      <c r="L146" s="229">
        <v>1.4155845437604531</v>
      </c>
      <c r="M146" s="229">
        <v>1.319520206623195</v>
      </c>
      <c r="N146" s="229">
        <v>1.7788110150423251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2.6452225665980059E-2</v>
      </c>
      <c r="C147" s="229">
        <v>6.188589208554348E-2</v>
      </c>
      <c r="D147" s="229">
        <v>4.959919196050537E-2</v>
      </c>
      <c r="E147" s="229">
        <v>5.5215750613626977E-2</v>
      </c>
      <c r="F147" s="229">
        <v>5.9487288184562288E-2</v>
      </c>
      <c r="G147" s="229">
        <v>6.6419920482917061E-2</v>
      </c>
      <c r="H147" s="229">
        <v>7.7283987103312607E-2</v>
      </c>
      <c r="I147" s="229">
        <v>2.9067829117989649E-2</v>
      </c>
      <c r="J147" s="229">
        <v>2.517658587114753E-2</v>
      </c>
      <c r="K147" s="229">
        <v>1.7486348863069111E-2</v>
      </c>
      <c r="L147" s="229">
        <v>3.4373673903472443E-2</v>
      </c>
      <c r="M147" s="229">
        <v>5.6460083938839091E-2</v>
      </c>
      <c r="N147" s="229">
        <v>5.9247975092512131E-2</v>
      </c>
      <c r="O147" s="229">
        <v>0.43076059781917792</v>
      </c>
      <c r="P147" s="229">
        <v>0.41124100168281391</v>
      </c>
      <c r="Q147" s="229">
        <v>0.32045646041345371</v>
      </c>
      <c r="R147" s="229">
        <v>0.32780686048909119</v>
      </c>
      <c r="S147" s="229">
        <v>0.3057485524733829</v>
      </c>
      <c r="T147" s="229">
        <v>0.29402610768697363</v>
      </c>
      <c r="U147" s="229">
        <v>0.39113469335866019</v>
      </c>
      <c r="V147" s="229">
        <v>0.34428290235130449</v>
      </c>
      <c r="W147" s="229">
        <v>0.47964014375630681</v>
      </c>
      <c r="X147" s="229">
        <v>0.36905460971248172</v>
      </c>
      <c r="Y147" s="229">
        <v>0.26776244831480728</v>
      </c>
      <c r="DA147" s="73" t="s">
        <v>1392</v>
      </c>
    </row>
    <row r="148" spans="1:105" ht="12" customHeight="1" x14ac:dyDescent="0.25">
      <c r="A148" s="64" t="s">
        <v>159</v>
      </c>
      <c r="B148" s="229">
        <v>8.415402415151374E-3</v>
      </c>
      <c r="C148" s="229">
        <v>1.311295753902508E-2</v>
      </c>
      <c r="D148" s="229">
        <v>1.7578486759270921E-2</v>
      </c>
      <c r="E148" s="229">
        <v>1.7511274983749232E-2</v>
      </c>
      <c r="F148" s="229">
        <v>1.5670339876886229E-2</v>
      </c>
      <c r="G148" s="229">
        <v>2.0934091376504139E-2</v>
      </c>
      <c r="H148" s="229">
        <v>2.0580088009838231E-2</v>
      </c>
      <c r="I148" s="229">
        <v>9.1573497609757429E-3</v>
      </c>
      <c r="J148" s="229">
        <v>7.9190332352639826E-3</v>
      </c>
      <c r="K148" s="229">
        <v>5.1309307091143459E-3</v>
      </c>
      <c r="L148" s="229">
        <v>7.7552893119389411E-3</v>
      </c>
      <c r="M148" s="229">
        <v>5.7755141310398064E-3</v>
      </c>
      <c r="N148" s="229">
        <v>7.5543230009063444E-3</v>
      </c>
      <c r="O148" s="229">
        <v>1.204289860670134E-2</v>
      </c>
      <c r="P148" s="229">
        <v>1.1463079958934381E-2</v>
      </c>
      <c r="Q148" s="229">
        <v>8.9869710534571344E-3</v>
      </c>
      <c r="R148" s="229">
        <v>1.1772995771289209E-2</v>
      </c>
      <c r="S148" s="229">
        <v>1.3922430892773461E-2</v>
      </c>
      <c r="T148" s="229">
        <v>1.118563179199419E-2</v>
      </c>
      <c r="U148" s="229">
        <v>1.3958191407616109E-2</v>
      </c>
      <c r="V148" s="229">
        <v>5.0613646093823654E-3</v>
      </c>
      <c r="W148" s="229">
        <v>6.5187444627937954E-3</v>
      </c>
      <c r="X148" s="229">
        <v>1.0377462309524641E-2</v>
      </c>
      <c r="Y148" s="229">
        <v>4.1641957745294214E-3</v>
      </c>
      <c r="DA148" s="73" t="s">
        <v>1393</v>
      </c>
    </row>
    <row r="149" spans="1:105" ht="12" customHeight="1" x14ac:dyDescent="0.25">
      <c r="A149" s="64" t="s">
        <v>32</v>
      </c>
      <c r="B149" s="229">
        <v>0.17319128928001901</v>
      </c>
      <c r="C149" s="229">
        <v>0.192463065761589</v>
      </c>
      <c r="D149" s="229">
        <v>0.1984530189831587</v>
      </c>
      <c r="E149" s="229">
        <v>0.17171914766513391</v>
      </c>
      <c r="F149" s="229">
        <v>0.1979862830544474</v>
      </c>
      <c r="G149" s="229">
        <v>0.1993159984212389</v>
      </c>
      <c r="H149" s="229">
        <v>0.1518003972957763</v>
      </c>
      <c r="I149" s="229">
        <v>6.5024501877409144E-2</v>
      </c>
      <c r="J149" s="229">
        <v>4.5148696454162113E-2</v>
      </c>
      <c r="K149" s="229">
        <v>2.639558656501961E-2</v>
      </c>
      <c r="L149" s="229">
        <v>4.6698250145462819E-2</v>
      </c>
      <c r="M149" s="229">
        <v>4.7912890679291997E-2</v>
      </c>
      <c r="N149" s="229">
        <v>5.8641956450342148E-2</v>
      </c>
      <c r="O149" s="229">
        <v>9.9624835100905251E-2</v>
      </c>
      <c r="P149" s="229">
        <v>0.1092387183050066</v>
      </c>
      <c r="Q149" s="229">
        <v>8.7971288361632455E-2</v>
      </c>
      <c r="R149" s="229">
        <v>6.533046787138086E-2</v>
      </c>
      <c r="S149" s="229">
        <v>7.4635442806166769E-2</v>
      </c>
      <c r="T149" s="229">
        <v>5.5535373078078307E-2</v>
      </c>
      <c r="U149" s="229">
        <v>6.9291672273766342E-2</v>
      </c>
      <c r="V149" s="229">
        <v>6.0108499617947127E-2</v>
      </c>
      <c r="W149" s="229">
        <v>8.3248533209969916E-2</v>
      </c>
      <c r="X149" s="229">
        <v>5.2852722224211383E-2</v>
      </c>
      <c r="Y149" s="229">
        <v>4.4779668124518238E-2</v>
      </c>
      <c r="DA149" s="73" t="s">
        <v>1394</v>
      </c>
    </row>
    <row r="150" spans="1:105" ht="12" customHeight="1" x14ac:dyDescent="0.25">
      <c r="A150" s="64" t="s">
        <v>33</v>
      </c>
      <c r="B150" s="229">
        <v>4.497181415029454E-2</v>
      </c>
      <c r="C150" s="229">
        <v>5.2077266654604333E-2</v>
      </c>
      <c r="D150" s="229">
        <v>5.9125811614103317E-2</v>
      </c>
      <c r="E150" s="229">
        <v>5.7628994761841787E-2</v>
      </c>
      <c r="F150" s="229">
        <v>5.6509224670123648E-2</v>
      </c>
      <c r="G150" s="229">
        <v>9.0316013406616977E-2</v>
      </c>
      <c r="H150" s="229">
        <v>0.13138889046844629</v>
      </c>
      <c r="I150" s="229">
        <v>9.852571631869296E-2</v>
      </c>
      <c r="J150" s="229">
        <v>0.1099699079863395</v>
      </c>
      <c r="K150" s="229">
        <v>0.1280394774004851</v>
      </c>
      <c r="L150" s="229">
        <v>9.1958932383348194E-2</v>
      </c>
      <c r="M150" s="229">
        <v>0.1041172274480444</v>
      </c>
      <c r="N150" s="229">
        <v>0.15533660679480191</v>
      </c>
      <c r="O150" s="229">
        <v>0.79249296303981798</v>
      </c>
      <c r="P150" s="229">
        <v>0.617537518618272</v>
      </c>
      <c r="Q150" s="229">
        <v>0.4917136995712636</v>
      </c>
      <c r="R150" s="229">
        <v>0.579257318141148</v>
      </c>
      <c r="S150" s="229">
        <v>0.55612537830155384</v>
      </c>
      <c r="T150" s="229">
        <v>0.47254781278101599</v>
      </c>
      <c r="U150" s="229">
        <v>0.52142459879976166</v>
      </c>
      <c r="V150" s="229">
        <v>0.43653846691793857</v>
      </c>
      <c r="W150" s="229">
        <v>0.47598202739685219</v>
      </c>
      <c r="X150" s="229">
        <v>0.4210026619530276</v>
      </c>
      <c r="Y150" s="229">
        <v>0.23512078919173651</v>
      </c>
      <c r="DA150" s="73" t="s">
        <v>1395</v>
      </c>
    </row>
    <row r="151" spans="1:105" ht="12" customHeight="1" x14ac:dyDescent="0.25">
      <c r="A151" s="64" t="s">
        <v>35</v>
      </c>
      <c r="B151" s="229">
        <v>5.9726561892201269E-2</v>
      </c>
      <c r="C151" s="229">
        <v>3.6219402427363982E-2</v>
      </c>
      <c r="D151" s="229">
        <v>4.1684753322899532E-2</v>
      </c>
      <c r="E151" s="229">
        <v>3.5569701048356973E-2</v>
      </c>
      <c r="F151" s="229">
        <v>4.0839619577047508E-2</v>
      </c>
      <c r="G151" s="229">
        <v>4.8104498335042087E-2</v>
      </c>
      <c r="H151" s="229">
        <v>7.320762980141593E-2</v>
      </c>
      <c r="I151" s="229">
        <v>4.4509216595467173E-2</v>
      </c>
      <c r="J151" s="229">
        <v>3.4848196083955937E-2</v>
      </c>
      <c r="K151" s="229">
        <v>1.5363683263696091E-2</v>
      </c>
      <c r="L151" s="229">
        <v>2.15953381739643E-2</v>
      </c>
      <c r="M151" s="229">
        <v>2.9548356794275941E-2</v>
      </c>
      <c r="N151" s="229">
        <v>3.1935966756235487E-2</v>
      </c>
      <c r="O151" s="229">
        <v>3.1447003462611853E-2</v>
      </c>
      <c r="P151" s="229">
        <v>3.1759818007273517E-2</v>
      </c>
      <c r="Q151" s="229">
        <v>2.951294159671379E-2</v>
      </c>
      <c r="R151" s="229">
        <v>5.2776654103751222E-2</v>
      </c>
      <c r="S151" s="229">
        <v>0.1240619833127639</v>
      </c>
      <c r="T151" s="229">
        <v>0.1081351567803808</v>
      </c>
      <c r="U151" s="229">
        <v>0.111635751692073</v>
      </c>
      <c r="V151" s="229">
        <v>0.1007674763715961</v>
      </c>
      <c r="W151" s="229">
        <v>0.13118489950790529</v>
      </c>
      <c r="X151" s="229">
        <v>9.6174449724492295E-2</v>
      </c>
      <c r="Y151" s="229">
        <v>0.1104387072565424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2.9242373044900721E-2</v>
      </c>
      <c r="C153" s="229">
        <v>4.2019133360873019E-2</v>
      </c>
      <c r="D153" s="229">
        <v>4.6417068459033789E-2</v>
      </c>
      <c r="E153" s="229">
        <v>4.1238111388869007E-2</v>
      </c>
      <c r="F153" s="229">
        <v>4.8818742521719367E-2</v>
      </c>
      <c r="G153" s="229">
        <v>5.7230856689854372E-2</v>
      </c>
      <c r="H153" s="229">
        <v>4.2993294667367642E-2</v>
      </c>
      <c r="I153" s="229">
        <v>3.9692658500881321E-2</v>
      </c>
      <c r="J153" s="229">
        <v>5.0248396697069382E-2</v>
      </c>
      <c r="K153" s="229">
        <v>5.2317848661497107E-2</v>
      </c>
      <c r="L153" s="229">
        <v>5.1430486308389527E-2</v>
      </c>
      <c r="M153" s="229">
        <v>3.5126732413311337E-2</v>
      </c>
      <c r="N153" s="229">
        <v>0.34892338940845108</v>
      </c>
      <c r="O153" s="229">
        <v>0.22730838743869949</v>
      </c>
      <c r="P153" s="229">
        <v>0.1769541517872921</v>
      </c>
      <c r="Q153" s="229">
        <v>0.14280066308429409</v>
      </c>
      <c r="R153" s="229">
        <v>0.1441436132122699</v>
      </c>
      <c r="S153" s="229">
        <v>0.18240072601496091</v>
      </c>
      <c r="T153" s="229">
        <v>0.15073272168567539</v>
      </c>
      <c r="U153" s="229">
        <v>0.15970907419338151</v>
      </c>
      <c r="V153" s="229">
        <v>0.1714684555809188</v>
      </c>
      <c r="W153" s="229">
        <v>0.22108320247517399</v>
      </c>
      <c r="X153" s="229">
        <v>0.15460630321418639</v>
      </c>
      <c r="Y153" s="229">
        <v>0.11044519340386511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1.0000000000000002</v>
      </c>
      <c r="G160" s="232">
        <f t="shared" si="7"/>
        <v>0.99999999999999989</v>
      </c>
      <c r="H160" s="232">
        <f t="shared" si="7"/>
        <v>1</v>
      </c>
      <c r="I160" s="232">
        <f t="shared" si="7"/>
        <v>1.0000000000000002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0.99999999999999989</v>
      </c>
      <c r="R160" s="232">
        <f t="shared" si="7"/>
        <v>1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1.4314825853374677E-3</v>
      </c>
      <c r="C165" s="268">
        <f t="shared" si="12"/>
        <v>8.9517414609081131E-4</v>
      </c>
      <c r="D165" s="268">
        <f t="shared" si="12"/>
        <v>8.719861997852548E-4</v>
      </c>
      <c r="E165" s="268">
        <f t="shared" si="12"/>
        <v>1.0300907120028109E-3</v>
      </c>
      <c r="F165" s="268">
        <f t="shared" si="12"/>
        <v>9.4580331726189216E-4</v>
      </c>
      <c r="G165" s="268">
        <f t="shared" si="12"/>
        <v>1.1495892918189756E-3</v>
      </c>
      <c r="H165" s="268">
        <f t="shared" si="12"/>
        <v>8.9373558701365675E-4</v>
      </c>
      <c r="I165" s="268">
        <f t="shared" si="12"/>
        <v>1.5736970587140197E-3</v>
      </c>
      <c r="J165" s="268">
        <f t="shared" si="12"/>
        <v>1.448484533285795E-3</v>
      </c>
      <c r="K165" s="268">
        <f t="shared" si="12"/>
        <v>7.294697106924315E-4</v>
      </c>
      <c r="L165" s="268">
        <f t="shared" si="12"/>
        <v>9.6223105758853E-4</v>
      </c>
      <c r="M165" s="268">
        <f t="shared" si="12"/>
        <v>1.1451883481638035E-3</v>
      </c>
      <c r="N165" s="268">
        <f t="shared" si="12"/>
        <v>8.6895156128780667E-4</v>
      </c>
      <c r="O165" s="268">
        <f t="shared" si="12"/>
        <v>1.0003165610698013E-3</v>
      </c>
      <c r="P165" s="268">
        <f t="shared" si="12"/>
        <v>1.0488039287735442E-3</v>
      </c>
      <c r="Q165" s="268">
        <f t="shared" si="12"/>
        <v>1.1181944409687154E-3</v>
      </c>
      <c r="R165" s="268">
        <f t="shared" si="12"/>
        <v>1.429329383969337E-3</v>
      </c>
      <c r="S165" s="268">
        <f t="shared" si="12"/>
        <v>2.4602546193143561E-3</v>
      </c>
      <c r="T165" s="268">
        <f t="shared" si="12"/>
        <v>2.6257068539055281E-3</v>
      </c>
      <c r="U165" s="268">
        <f t="shared" si="12"/>
        <v>2.5983417742146435E-3</v>
      </c>
      <c r="V165" s="268">
        <f t="shared" si="12"/>
        <v>2.7319959226839588E-3</v>
      </c>
      <c r="W165" s="268">
        <f t="shared" si="12"/>
        <v>2.3892287893442009E-3</v>
      </c>
      <c r="X165" s="268">
        <f t="shared" si="12"/>
        <v>2.3493718363584506E-3</v>
      </c>
      <c r="Y165" s="268">
        <f t="shared" si="12"/>
        <v>2.9495408998741869E-3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0.44702452268024534</v>
      </c>
      <c r="C167" s="269">
        <f t="shared" si="14"/>
        <v>0.45861749751629088</v>
      </c>
      <c r="D167" s="269">
        <f t="shared" si="14"/>
        <v>0.43008464532457713</v>
      </c>
      <c r="E167" s="269">
        <f t="shared" si="14"/>
        <v>0.44846759433968914</v>
      </c>
      <c r="F167" s="269">
        <f t="shared" si="14"/>
        <v>0.43412162619547739</v>
      </c>
      <c r="G167" s="269">
        <f t="shared" si="14"/>
        <v>0.45038506210673035</v>
      </c>
      <c r="H167" s="269">
        <f t="shared" si="14"/>
        <v>0.39633496110455263</v>
      </c>
      <c r="I167" s="269">
        <f t="shared" si="14"/>
        <v>0.24276551936951529</v>
      </c>
      <c r="J167" s="269">
        <f t="shared" si="14"/>
        <v>0.25769773894260206</v>
      </c>
      <c r="K167" s="269">
        <f t="shared" si="14"/>
        <v>0.24836960958886431</v>
      </c>
      <c r="L167" s="269">
        <f t="shared" si="14"/>
        <v>0.26739543793893966</v>
      </c>
      <c r="M167" s="269">
        <f t="shared" si="14"/>
        <v>0.26010406101792749</v>
      </c>
      <c r="N167" s="269">
        <f t="shared" si="14"/>
        <v>0.25166101608439756</v>
      </c>
      <c r="O167" s="269">
        <f t="shared" si="14"/>
        <v>0.20101559424017856</v>
      </c>
      <c r="P167" s="269">
        <f t="shared" si="14"/>
        <v>0.22585319142848578</v>
      </c>
      <c r="Q167" s="269">
        <f t="shared" si="14"/>
        <v>0.21557522549110048</v>
      </c>
      <c r="R167" s="269">
        <f t="shared" si="14"/>
        <v>0.19697364122052111</v>
      </c>
      <c r="S167" s="269">
        <f t="shared" si="14"/>
        <v>0.16791735504066568</v>
      </c>
      <c r="T167" s="269">
        <f t="shared" si="14"/>
        <v>0.17752164318702918</v>
      </c>
      <c r="U167" s="269">
        <f t="shared" si="14"/>
        <v>0.19555181102140951</v>
      </c>
      <c r="V167" s="269">
        <f t="shared" si="14"/>
        <v>0.21918410227901261</v>
      </c>
      <c r="W167" s="269">
        <f t="shared" si="14"/>
        <v>0.20295734718700739</v>
      </c>
      <c r="X167" s="269">
        <f t="shared" si="14"/>
        <v>0.20176003379556173</v>
      </c>
      <c r="Y167" s="269">
        <f t="shared" si="14"/>
        <v>0.174742281610303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0.20114300863564291</v>
      </c>
      <c r="C168" s="269">
        <f t="shared" si="15"/>
        <v>0.20703213218682295</v>
      </c>
      <c r="D168" s="269">
        <f t="shared" si="15"/>
        <v>0.19472680847444415</v>
      </c>
      <c r="E168" s="269">
        <f t="shared" si="15"/>
        <v>0.21105487195791167</v>
      </c>
      <c r="F168" s="269">
        <f t="shared" si="15"/>
        <v>0.20021103948467014</v>
      </c>
      <c r="G168" s="269">
        <f t="shared" si="15"/>
        <v>0.21383674772626851</v>
      </c>
      <c r="H168" s="269">
        <f t="shared" si="15"/>
        <v>0.1331495444760602</v>
      </c>
      <c r="I168" s="269">
        <f t="shared" si="15"/>
        <v>0.139262825147459</v>
      </c>
      <c r="J168" s="269">
        <f t="shared" si="15"/>
        <v>0.12971294723436369</v>
      </c>
      <c r="K168" s="269">
        <f t="shared" si="15"/>
        <v>7.6292448312183472E-2</v>
      </c>
      <c r="L168" s="269">
        <f t="shared" si="15"/>
        <v>0.10237644648311445</v>
      </c>
      <c r="M168" s="269">
        <f t="shared" si="15"/>
        <v>0.122300864600387</v>
      </c>
      <c r="N168" s="269">
        <f t="shared" si="15"/>
        <v>9.8347565060264611E-2</v>
      </c>
      <c r="O168" s="269">
        <f t="shared" si="15"/>
        <v>0.17049599751153591</v>
      </c>
      <c r="P168" s="269">
        <f t="shared" si="15"/>
        <v>0.17503613813372468</v>
      </c>
      <c r="Q168" s="269">
        <f t="shared" si="15"/>
        <v>0.16608848025750045</v>
      </c>
      <c r="R168" s="269">
        <f t="shared" si="15"/>
        <v>0.14410272449774414</v>
      </c>
      <c r="S168" s="269">
        <f t="shared" si="15"/>
        <v>0.13131690740416926</v>
      </c>
      <c r="T168" s="269">
        <f t="shared" si="15"/>
        <v>0.13478676829465658</v>
      </c>
      <c r="U168" s="269">
        <f t="shared" si="15"/>
        <v>0.15204951025512137</v>
      </c>
      <c r="V168" s="269">
        <f t="shared" si="15"/>
        <v>0.16674895311275506</v>
      </c>
      <c r="W168" s="269">
        <f t="shared" si="15"/>
        <v>0.16067504195786642</v>
      </c>
      <c r="X168" s="269">
        <f t="shared" si="15"/>
        <v>0.15024689648302986</v>
      </c>
      <c r="Y168" s="269">
        <f t="shared" si="15"/>
        <v>0.14431223022680265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0.20114300863564291</v>
      </c>
      <c r="C169" s="318">
        <f t="shared" si="16"/>
        <v>0.20703213218682295</v>
      </c>
      <c r="D169" s="318">
        <f t="shared" si="16"/>
        <v>0.19472680847444415</v>
      </c>
      <c r="E169" s="318">
        <f t="shared" si="16"/>
        <v>0.21105487195791167</v>
      </c>
      <c r="F169" s="318">
        <f t="shared" si="16"/>
        <v>0.20021103948467014</v>
      </c>
      <c r="G169" s="318">
        <f t="shared" si="16"/>
        <v>0.21383674772626851</v>
      </c>
      <c r="H169" s="318">
        <f t="shared" si="16"/>
        <v>0.1331495444760602</v>
      </c>
      <c r="I169" s="318">
        <f t="shared" si="16"/>
        <v>0.139262825147459</v>
      </c>
      <c r="J169" s="318">
        <f t="shared" si="16"/>
        <v>0.12971294723436369</v>
      </c>
      <c r="K169" s="318">
        <f t="shared" si="16"/>
        <v>7.6292448312183472E-2</v>
      </c>
      <c r="L169" s="318">
        <f t="shared" si="16"/>
        <v>0.10237644648311445</v>
      </c>
      <c r="M169" s="318">
        <f t="shared" si="16"/>
        <v>0.122300864600387</v>
      </c>
      <c r="N169" s="318">
        <f t="shared" si="16"/>
        <v>9.8347565060264611E-2</v>
      </c>
      <c r="O169" s="318">
        <f t="shared" si="16"/>
        <v>0.17049599751153591</v>
      </c>
      <c r="P169" s="318">
        <f t="shared" si="16"/>
        <v>0.17503613813372468</v>
      </c>
      <c r="Q169" s="318">
        <f t="shared" si="16"/>
        <v>0.16608848025750045</v>
      </c>
      <c r="R169" s="318">
        <f t="shared" si="16"/>
        <v>0.14410272449774414</v>
      </c>
      <c r="S169" s="318">
        <f t="shared" si="16"/>
        <v>0.13131690740416926</v>
      </c>
      <c r="T169" s="318">
        <f t="shared" si="16"/>
        <v>0.13478676829465658</v>
      </c>
      <c r="U169" s="318">
        <f t="shared" si="16"/>
        <v>0.15204951025512137</v>
      </c>
      <c r="V169" s="318">
        <f t="shared" si="16"/>
        <v>0.16674895311275506</v>
      </c>
      <c r="W169" s="318">
        <f t="shared" si="16"/>
        <v>0.16067504195786642</v>
      </c>
      <c r="X169" s="318">
        <f t="shared" si="16"/>
        <v>0.15024689648302986</v>
      </c>
      <c r="Y169" s="318">
        <f t="shared" si="16"/>
        <v>0.14431223022680265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1.2374890925206369E-2</v>
      </c>
      <c r="C171" s="269">
        <f t="shared" si="18"/>
        <v>1.2089510658536255E-2</v>
      </c>
      <c r="D171" s="269">
        <f t="shared" si="18"/>
        <v>1.1335202559413934E-2</v>
      </c>
      <c r="E171" s="269">
        <f t="shared" si="18"/>
        <v>1.1870355293325122E-2</v>
      </c>
      <c r="F171" s="269">
        <f t="shared" si="18"/>
        <v>1.150391713109382E-2</v>
      </c>
      <c r="G171" s="269">
        <f t="shared" si="18"/>
        <v>1.2025717277794768E-2</v>
      </c>
      <c r="H171" s="269">
        <f t="shared" si="18"/>
        <v>1.0572936850224934E-2</v>
      </c>
      <c r="I171" s="269">
        <f t="shared" si="18"/>
        <v>7.3279149808692899E-3</v>
      </c>
      <c r="J171" s="269">
        <f t="shared" si="18"/>
        <v>7.5808511682570945E-3</v>
      </c>
      <c r="K171" s="269">
        <f t="shared" si="18"/>
        <v>6.7328369309092575E-3</v>
      </c>
      <c r="L171" s="269">
        <f t="shared" si="18"/>
        <v>7.3651723363515123E-3</v>
      </c>
      <c r="M171" s="269">
        <f t="shared" si="18"/>
        <v>7.4219260868045363E-3</v>
      </c>
      <c r="N171" s="269">
        <f t="shared" si="18"/>
        <v>6.9644137277523549E-3</v>
      </c>
      <c r="O171" s="269">
        <f t="shared" si="18"/>
        <v>5.7205799708174836E-3</v>
      </c>
      <c r="P171" s="269">
        <f t="shared" si="18"/>
        <v>6.3866125785040414E-3</v>
      </c>
      <c r="Q171" s="269">
        <f t="shared" si="18"/>
        <v>6.2135806976397435E-3</v>
      </c>
      <c r="R171" s="269">
        <f t="shared" si="18"/>
        <v>6.0515365377671352E-3</v>
      </c>
      <c r="S171" s="269">
        <f t="shared" si="18"/>
        <v>6.3372422386077393E-3</v>
      </c>
      <c r="T171" s="269">
        <f t="shared" si="18"/>
        <v>6.7384625718980903E-3</v>
      </c>
      <c r="U171" s="269">
        <f t="shared" si="18"/>
        <v>7.1219450400148232E-3</v>
      </c>
      <c r="V171" s="269">
        <f t="shared" si="18"/>
        <v>7.9793290544831301E-3</v>
      </c>
      <c r="W171" s="269">
        <f t="shared" si="18"/>
        <v>7.2602071211420888E-3</v>
      </c>
      <c r="X171" s="269">
        <f t="shared" si="18"/>
        <v>7.0903048259648282E-3</v>
      </c>
      <c r="Y171" s="269">
        <f t="shared" si="18"/>
        <v>7.1011835392411739E-3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1.2101526201285177E-3</v>
      </c>
      <c r="C172" s="318">
        <f t="shared" si="19"/>
        <v>6.3523000476183912E-4</v>
      </c>
      <c r="D172" s="318">
        <f t="shared" si="19"/>
        <v>5.9354909196910526E-4</v>
      </c>
      <c r="E172" s="318">
        <f t="shared" si="19"/>
        <v>6.6957530235370419E-4</v>
      </c>
      <c r="F172" s="318">
        <f t="shared" si="19"/>
        <v>6.6143734947730621E-4</v>
      </c>
      <c r="G172" s="318">
        <f t="shared" si="19"/>
        <v>7.7704723887009927E-4</v>
      </c>
      <c r="H172" s="318">
        <f t="shared" si="19"/>
        <v>6.7420445998712789E-4</v>
      </c>
      <c r="I172" s="318">
        <f t="shared" si="19"/>
        <v>1.2646827514470713E-3</v>
      </c>
      <c r="J172" s="318">
        <f t="shared" si="19"/>
        <v>1.1446767054918436E-3</v>
      </c>
      <c r="K172" s="318">
        <f t="shared" si="19"/>
        <v>5.296387766605098E-4</v>
      </c>
      <c r="L172" s="318">
        <f t="shared" si="19"/>
        <v>6.8679131452244917E-4</v>
      </c>
      <c r="M172" s="318">
        <f t="shared" si="19"/>
        <v>9.2565211073371084E-4</v>
      </c>
      <c r="N172" s="318">
        <f t="shared" si="19"/>
        <v>6.790104811343282E-4</v>
      </c>
      <c r="O172" s="318">
        <f t="shared" si="19"/>
        <v>7.0008021953955315E-4</v>
      </c>
      <c r="P172" s="318">
        <f t="shared" si="19"/>
        <v>7.4577712154326686E-4</v>
      </c>
      <c r="Q172" s="318">
        <f t="shared" si="19"/>
        <v>8.2944435711981325E-4</v>
      </c>
      <c r="R172" s="318">
        <f t="shared" si="19"/>
        <v>1.1319872834224E-3</v>
      </c>
      <c r="S172" s="318">
        <f t="shared" si="19"/>
        <v>2.1433932867217596E-3</v>
      </c>
      <c r="T172" s="318">
        <f t="shared" si="19"/>
        <v>2.3047400597926656E-3</v>
      </c>
      <c r="U172" s="318">
        <f t="shared" si="19"/>
        <v>2.2379069517961818E-3</v>
      </c>
      <c r="V172" s="318">
        <f t="shared" si="19"/>
        <v>2.5050585873816708E-3</v>
      </c>
      <c r="W172" s="318">
        <f t="shared" si="19"/>
        <v>2.1912107832015855E-3</v>
      </c>
      <c r="X172" s="318">
        <f t="shared" si="19"/>
        <v>2.0512121957773264E-3</v>
      </c>
      <c r="Y172" s="318">
        <f t="shared" si="19"/>
        <v>2.7368774530474225E-3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1.1164738305077852E-2</v>
      </c>
      <c r="C173" s="318">
        <f t="shared" si="20"/>
        <v>1.1454280653774416E-2</v>
      </c>
      <c r="D173" s="318">
        <f t="shared" si="20"/>
        <v>1.074165346744483E-2</v>
      </c>
      <c r="E173" s="318">
        <f t="shared" si="20"/>
        <v>1.1200779990971417E-2</v>
      </c>
      <c r="F173" s="318">
        <f t="shared" si="20"/>
        <v>1.0842479781616515E-2</v>
      </c>
      <c r="G173" s="318">
        <f t="shared" si="20"/>
        <v>1.124867003892467E-2</v>
      </c>
      <c r="H173" s="318">
        <f t="shared" si="20"/>
        <v>9.8987323902378042E-3</v>
      </c>
      <c r="I173" s="318">
        <f t="shared" si="20"/>
        <v>6.0632322294222182E-3</v>
      </c>
      <c r="J173" s="318">
        <f t="shared" si="20"/>
        <v>6.43617446276525E-3</v>
      </c>
      <c r="K173" s="318">
        <f t="shared" si="20"/>
        <v>6.2031981542487466E-3</v>
      </c>
      <c r="L173" s="318">
        <f t="shared" si="20"/>
        <v>6.6783810218290635E-3</v>
      </c>
      <c r="M173" s="318">
        <f t="shared" si="20"/>
        <v>6.4962739760708261E-3</v>
      </c>
      <c r="N173" s="318">
        <f t="shared" si="20"/>
        <v>6.2854032466180274E-3</v>
      </c>
      <c r="O173" s="318">
        <f t="shared" si="20"/>
        <v>5.0204997512779317E-3</v>
      </c>
      <c r="P173" s="318">
        <f t="shared" si="20"/>
        <v>5.6408354569607751E-3</v>
      </c>
      <c r="Q173" s="318">
        <f t="shared" si="20"/>
        <v>5.3841363405199303E-3</v>
      </c>
      <c r="R173" s="318">
        <f t="shared" si="20"/>
        <v>4.919549254344735E-3</v>
      </c>
      <c r="S173" s="318">
        <f t="shared" si="20"/>
        <v>4.1938489518859789E-3</v>
      </c>
      <c r="T173" s="318">
        <f t="shared" si="20"/>
        <v>4.4337225121054251E-3</v>
      </c>
      <c r="U173" s="318">
        <f t="shared" si="20"/>
        <v>4.884038088218641E-3</v>
      </c>
      <c r="V173" s="318">
        <f t="shared" si="20"/>
        <v>5.474270467101458E-3</v>
      </c>
      <c r="W173" s="318">
        <f t="shared" si="20"/>
        <v>5.0689963379405038E-3</v>
      </c>
      <c r="X173" s="318">
        <f t="shared" si="20"/>
        <v>5.0390926301875022E-3</v>
      </c>
      <c r="Y173" s="318">
        <f t="shared" si="20"/>
        <v>4.364306086193751E-3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0.33802609517356796</v>
      </c>
      <c r="C176" s="310">
        <f t="shared" si="23"/>
        <v>0.32136568549225902</v>
      </c>
      <c r="D176" s="310">
        <f t="shared" si="23"/>
        <v>0.36298135744177956</v>
      </c>
      <c r="E176" s="310">
        <f t="shared" si="23"/>
        <v>0.32757708769707133</v>
      </c>
      <c r="F176" s="310">
        <f t="shared" si="23"/>
        <v>0.35321761387149681</v>
      </c>
      <c r="G176" s="310">
        <f t="shared" si="23"/>
        <v>0.32260288359738731</v>
      </c>
      <c r="H176" s="310">
        <f t="shared" si="23"/>
        <v>0.45904882198214858</v>
      </c>
      <c r="I176" s="310">
        <f t="shared" si="23"/>
        <v>0.60907004344344251</v>
      </c>
      <c r="J176" s="310">
        <f t="shared" si="23"/>
        <v>0.60355997812149143</v>
      </c>
      <c r="K176" s="310">
        <f t="shared" si="23"/>
        <v>0.66787563545735062</v>
      </c>
      <c r="L176" s="310">
        <f t="shared" si="23"/>
        <v>0.62190071218400589</v>
      </c>
      <c r="M176" s="310">
        <f t="shared" si="23"/>
        <v>0.60902795994671721</v>
      </c>
      <c r="N176" s="310">
        <f t="shared" si="23"/>
        <v>0.64215805356629774</v>
      </c>
      <c r="O176" s="310">
        <f t="shared" si="23"/>
        <v>0.62176751171639832</v>
      </c>
      <c r="P176" s="310">
        <f t="shared" si="23"/>
        <v>0.5916752539305119</v>
      </c>
      <c r="Q176" s="310">
        <f t="shared" si="23"/>
        <v>0.61100451911279052</v>
      </c>
      <c r="R176" s="310">
        <f t="shared" si="23"/>
        <v>0.65144276835999826</v>
      </c>
      <c r="S176" s="310">
        <f t="shared" si="23"/>
        <v>0.69196824069724294</v>
      </c>
      <c r="T176" s="310">
        <f t="shared" si="23"/>
        <v>0.67832741909251071</v>
      </c>
      <c r="U176" s="310">
        <f t="shared" si="23"/>
        <v>0.64267839190923959</v>
      </c>
      <c r="V176" s="310">
        <f t="shared" si="23"/>
        <v>0.60335561963106532</v>
      </c>
      <c r="W176" s="310">
        <f t="shared" si="23"/>
        <v>0.62671817494463999</v>
      </c>
      <c r="X176" s="310">
        <f t="shared" si="23"/>
        <v>0.63855339305908509</v>
      </c>
      <c r="Y176" s="310">
        <f t="shared" si="23"/>
        <v>0.67089476372377899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1.0000000000000002</v>
      </c>
      <c r="E178" s="232">
        <f t="shared" si="24"/>
        <v>1</v>
      </c>
      <c r="F178" s="232">
        <f t="shared" si="24"/>
        <v>0.99999999999999989</v>
      </c>
      <c r="G178" s="232">
        <f t="shared" si="24"/>
        <v>1.0000000000000002</v>
      </c>
      <c r="H178" s="232">
        <f t="shared" si="24"/>
        <v>1</v>
      </c>
      <c r="I178" s="232">
        <f t="shared" si="24"/>
        <v>1</v>
      </c>
      <c r="J178" s="232">
        <f t="shared" si="24"/>
        <v>1</v>
      </c>
      <c r="K178" s="232">
        <f t="shared" si="24"/>
        <v>0.99999999999999989</v>
      </c>
      <c r="L178" s="232">
        <f t="shared" si="24"/>
        <v>1</v>
      </c>
      <c r="M178" s="232">
        <f t="shared" si="24"/>
        <v>1</v>
      </c>
      <c r="N178" s="232">
        <f t="shared" si="24"/>
        <v>1</v>
      </c>
      <c r="O178" s="232">
        <f t="shared" si="24"/>
        <v>1</v>
      </c>
      <c r="P178" s="232">
        <f t="shared" si="24"/>
        <v>1</v>
      </c>
      <c r="Q178" s="232">
        <f t="shared" si="24"/>
        <v>1</v>
      </c>
      <c r="R178" s="232">
        <f t="shared" si="24"/>
        <v>1</v>
      </c>
      <c r="S178" s="232">
        <f t="shared" si="24"/>
        <v>1</v>
      </c>
      <c r="T178" s="232">
        <f t="shared" si="24"/>
        <v>0.99999999999999989</v>
      </c>
      <c r="U178" s="232">
        <f t="shared" si="24"/>
        <v>0.99999999999999989</v>
      </c>
      <c r="V178" s="232">
        <f t="shared" si="24"/>
        <v>1</v>
      </c>
      <c r="W178" s="232">
        <f t="shared" si="24"/>
        <v>0.99999999999999978</v>
      </c>
      <c r="X178" s="232">
        <f t="shared" si="24"/>
        <v>1</v>
      </c>
      <c r="Y178" s="232">
        <f t="shared" si="24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2.4519651436577584E-3</v>
      </c>
      <c r="C183" s="268">
        <f t="shared" si="29"/>
        <v>1.4963069567489869E-3</v>
      </c>
      <c r="D183" s="268">
        <f t="shared" si="29"/>
        <v>1.5528442093243661E-3</v>
      </c>
      <c r="E183" s="268">
        <f t="shared" si="29"/>
        <v>1.739004192286986E-3</v>
      </c>
      <c r="F183" s="268">
        <f t="shared" si="29"/>
        <v>1.6593812262274263E-3</v>
      </c>
      <c r="G183" s="268">
        <f t="shared" si="29"/>
        <v>1.9266903627456115E-3</v>
      </c>
      <c r="H183" s="268">
        <f t="shared" si="29"/>
        <v>1.8642983619911637E-3</v>
      </c>
      <c r="I183" s="268">
        <f t="shared" si="29"/>
        <v>4.5830167479951646E-3</v>
      </c>
      <c r="J183" s="268">
        <f t="shared" si="29"/>
        <v>4.149657351551486E-3</v>
      </c>
      <c r="K183" s="268">
        <f t="shared" si="29"/>
        <v>2.4745017965524785E-3</v>
      </c>
      <c r="L183" s="268">
        <f t="shared" si="29"/>
        <v>2.8771956053823297E-3</v>
      </c>
      <c r="M183" s="268">
        <f t="shared" si="29"/>
        <v>3.3231376998517459E-3</v>
      </c>
      <c r="N183" s="268">
        <f t="shared" si="29"/>
        <v>2.7463220507896232E-3</v>
      </c>
      <c r="O183" s="268">
        <f t="shared" si="29"/>
        <v>3.0377092201493302E-3</v>
      </c>
      <c r="P183" s="268">
        <f t="shared" si="29"/>
        <v>2.944501351369895E-3</v>
      </c>
      <c r="Q183" s="268">
        <f t="shared" si="29"/>
        <v>3.2944539794449845E-3</v>
      </c>
      <c r="R183" s="268">
        <f t="shared" si="29"/>
        <v>4.6921517809001773E-3</v>
      </c>
      <c r="S183" s="268">
        <f t="shared" si="29"/>
        <v>9.1372289163435833E-3</v>
      </c>
      <c r="T183" s="268">
        <f t="shared" si="29"/>
        <v>9.3315163177448146E-3</v>
      </c>
      <c r="U183" s="268">
        <f t="shared" si="29"/>
        <v>8.3204076941638654E-3</v>
      </c>
      <c r="V183" s="268">
        <f t="shared" si="29"/>
        <v>7.8777503434656893E-3</v>
      </c>
      <c r="W183" s="268">
        <f t="shared" si="29"/>
        <v>7.3282476022970217E-3</v>
      </c>
      <c r="X183" s="268">
        <f t="shared" si="29"/>
        <v>7.4325279003652081E-3</v>
      </c>
      <c r="Y183" s="268">
        <f t="shared" si="29"/>
        <v>1.025951749291848E-2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0.69486408348049256</v>
      </c>
      <c r="C184" s="269">
        <f t="shared" si="30"/>
        <v>0.69567128524869248</v>
      </c>
      <c r="D184" s="269">
        <f t="shared" si="30"/>
        <v>0.69504433179843161</v>
      </c>
      <c r="E184" s="269">
        <f t="shared" si="30"/>
        <v>0.6870629308168954</v>
      </c>
      <c r="F184" s="269">
        <f t="shared" si="30"/>
        <v>0.69118937503816169</v>
      </c>
      <c r="G184" s="269">
        <f t="shared" si="30"/>
        <v>0.6850045971539116</v>
      </c>
      <c r="H184" s="269">
        <f t="shared" si="30"/>
        <v>0.75025525046449415</v>
      </c>
      <c r="I184" s="269">
        <f t="shared" si="30"/>
        <v>0.64159003053323693</v>
      </c>
      <c r="J184" s="269">
        <f t="shared" si="30"/>
        <v>0.66996062045446048</v>
      </c>
      <c r="K184" s="269">
        <f t="shared" si="30"/>
        <v>0.76457352823993341</v>
      </c>
      <c r="L184" s="269">
        <f t="shared" si="30"/>
        <v>0.72557833111251846</v>
      </c>
      <c r="M184" s="269">
        <f t="shared" si="30"/>
        <v>0.68494995687347149</v>
      </c>
      <c r="N184" s="269">
        <f t="shared" si="30"/>
        <v>0.72179211726665449</v>
      </c>
      <c r="O184" s="269">
        <f t="shared" si="30"/>
        <v>0.55396048073247861</v>
      </c>
      <c r="P184" s="269">
        <f t="shared" si="30"/>
        <v>0.57541870748780855</v>
      </c>
      <c r="Q184" s="269">
        <f t="shared" si="30"/>
        <v>0.57637516343773676</v>
      </c>
      <c r="R184" s="269">
        <f t="shared" si="30"/>
        <v>0.58679733992347394</v>
      </c>
      <c r="S184" s="269">
        <f t="shared" si="30"/>
        <v>0.56593991779055641</v>
      </c>
      <c r="T184" s="269">
        <f t="shared" si="30"/>
        <v>0.57252912462367278</v>
      </c>
      <c r="U184" s="269">
        <f t="shared" si="30"/>
        <v>0.56826442213334305</v>
      </c>
      <c r="V184" s="269">
        <f t="shared" si="30"/>
        <v>0.57355029888287479</v>
      </c>
      <c r="W184" s="269">
        <f t="shared" si="30"/>
        <v>0.56492067066841167</v>
      </c>
      <c r="X184" s="269">
        <f t="shared" si="30"/>
        <v>0.57924224067787433</v>
      </c>
      <c r="Y184" s="269">
        <f t="shared" si="30"/>
        <v>0.55158291869321052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0.69486408348049256</v>
      </c>
      <c r="C185" s="318">
        <f t="shared" si="31"/>
        <v>0.69567128524869248</v>
      </c>
      <c r="D185" s="318">
        <f t="shared" si="31"/>
        <v>0.69504433179843161</v>
      </c>
      <c r="E185" s="318">
        <f t="shared" si="31"/>
        <v>0.6870629308168954</v>
      </c>
      <c r="F185" s="318">
        <f t="shared" si="31"/>
        <v>0.69118937503816169</v>
      </c>
      <c r="G185" s="318">
        <f t="shared" si="31"/>
        <v>0.6850045971539116</v>
      </c>
      <c r="H185" s="318">
        <f t="shared" si="31"/>
        <v>0.75025525046449415</v>
      </c>
      <c r="I185" s="318">
        <f t="shared" si="31"/>
        <v>0.64159003053323693</v>
      </c>
      <c r="J185" s="318">
        <f t="shared" si="31"/>
        <v>0.66996062045446048</v>
      </c>
      <c r="K185" s="318">
        <f t="shared" si="31"/>
        <v>0.76457352823993341</v>
      </c>
      <c r="L185" s="318">
        <f t="shared" si="31"/>
        <v>0.72557833111251846</v>
      </c>
      <c r="M185" s="318">
        <f t="shared" si="31"/>
        <v>0.68494995687347149</v>
      </c>
      <c r="N185" s="318">
        <f t="shared" si="31"/>
        <v>0.72179211726665449</v>
      </c>
      <c r="O185" s="318">
        <f t="shared" si="31"/>
        <v>0.55396048073247861</v>
      </c>
      <c r="P185" s="318">
        <f t="shared" si="31"/>
        <v>0.57541870748780855</v>
      </c>
      <c r="Q185" s="318">
        <f t="shared" si="31"/>
        <v>0.57637516343773676</v>
      </c>
      <c r="R185" s="318">
        <f t="shared" si="31"/>
        <v>0.58679733992347394</v>
      </c>
      <c r="S185" s="318">
        <f t="shared" si="31"/>
        <v>0.56593991779055641</v>
      </c>
      <c r="T185" s="318">
        <f t="shared" si="31"/>
        <v>0.57252912462367278</v>
      </c>
      <c r="U185" s="318">
        <f t="shared" si="31"/>
        <v>0.56826442213334305</v>
      </c>
      <c r="V185" s="318">
        <f t="shared" si="31"/>
        <v>0.57355029888287479</v>
      </c>
      <c r="W185" s="318">
        <f t="shared" si="31"/>
        <v>0.56492067066841167</v>
      </c>
      <c r="X185" s="318">
        <f t="shared" si="31"/>
        <v>0.57924224067787433</v>
      </c>
      <c r="Y185" s="318">
        <f t="shared" si="31"/>
        <v>0.55158291869321052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0.28512387560595215</v>
      </c>
      <c r="C187" s="269">
        <f t="shared" si="33"/>
        <v>0.28638570742207092</v>
      </c>
      <c r="D187" s="269">
        <f t="shared" si="33"/>
        <v>0.28697524920072298</v>
      </c>
      <c r="E187" s="269">
        <f t="shared" si="33"/>
        <v>0.29486346187831997</v>
      </c>
      <c r="F187" s="269">
        <f t="shared" si="33"/>
        <v>0.29069246893492412</v>
      </c>
      <c r="G187" s="269">
        <f t="shared" si="33"/>
        <v>0.29658690804606203</v>
      </c>
      <c r="H187" s="269">
        <f t="shared" si="33"/>
        <v>0.22985103966228398</v>
      </c>
      <c r="I187" s="269">
        <f t="shared" si="33"/>
        <v>0.33563398786167886</v>
      </c>
      <c r="J187" s="269">
        <f t="shared" si="33"/>
        <v>0.30752620073299375</v>
      </c>
      <c r="K187" s="269">
        <f t="shared" si="33"/>
        <v>0.21417189658221944</v>
      </c>
      <c r="L187" s="269">
        <f t="shared" si="33"/>
        <v>0.25333225535437548</v>
      </c>
      <c r="M187" s="269">
        <f t="shared" si="33"/>
        <v>0.29369825399545452</v>
      </c>
      <c r="N187" s="269">
        <f t="shared" si="33"/>
        <v>0.25722899955592526</v>
      </c>
      <c r="O187" s="269">
        <f t="shared" si="33"/>
        <v>0.4284728903934315</v>
      </c>
      <c r="P187" s="269">
        <f t="shared" si="33"/>
        <v>0.40667324008202416</v>
      </c>
      <c r="Q187" s="269">
        <f t="shared" si="33"/>
        <v>0.40495433110996659</v>
      </c>
      <c r="R187" s="269">
        <f t="shared" si="33"/>
        <v>0.39148249072322533</v>
      </c>
      <c r="S187" s="269">
        <f t="shared" si="33"/>
        <v>0.4036040508828736</v>
      </c>
      <c r="T187" s="269">
        <f t="shared" si="33"/>
        <v>0.39641827125519735</v>
      </c>
      <c r="U187" s="269">
        <f t="shared" si="33"/>
        <v>0.40293387234756683</v>
      </c>
      <c r="V187" s="269">
        <f t="shared" si="33"/>
        <v>0.39791077826309457</v>
      </c>
      <c r="W187" s="269">
        <f t="shared" si="33"/>
        <v>0.40784133340279038</v>
      </c>
      <c r="X187" s="269">
        <f t="shared" si="33"/>
        <v>0.39336047569076227</v>
      </c>
      <c r="Y187" s="269">
        <f t="shared" si="33"/>
        <v>0.41540916374175613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0.28512387560595215</v>
      </c>
      <c r="C188" s="318">
        <f t="shared" si="34"/>
        <v>0.28638570742207092</v>
      </c>
      <c r="D188" s="318">
        <f t="shared" si="34"/>
        <v>0.28697524920072298</v>
      </c>
      <c r="E188" s="318">
        <f t="shared" si="34"/>
        <v>0.29486346187831997</v>
      </c>
      <c r="F188" s="318">
        <f t="shared" si="34"/>
        <v>0.29069246893492412</v>
      </c>
      <c r="G188" s="318">
        <f t="shared" si="34"/>
        <v>0.29658690804606203</v>
      </c>
      <c r="H188" s="318">
        <f t="shared" si="34"/>
        <v>0.22985103966228398</v>
      </c>
      <c r="I188" s="318">
        <f t="shared" si="34"/>
        <v>0.33563398786167886</v>
      </c>
      <c r="J188" s="318">
        <f t="shared" si="34"/>
        <v>0.30752620073299375</v>
      </c>
      <c r="K188" s="318">
        <f t="shared" si="34"/>
        <v>0.21417189658221944</v>
      </c>
      <c r="L188" s="318">
        <f t="shared" si="34"/>
        <v>0.25333225535437548</v>
      </c>
      <c r="M188" s="318">
        <f t="shared" si="34"/>
        <v>0.29369825399545452</v>
      </c>
      <c r="N188" s="318">
        <f t="shared" si="34"/>
        <v>0.25722899955592526</v>
      </c>
      <c r="O188" s="318">
        <f t="shared" si="34"/>
        <v>0.4284728903934315</v>
      </c>
      <c r="P188" s="318">
        <f t="shared" si="34"/>
        <v>0.40667324008202416</v>
      </c>
      <c r="Q188" s="318">
        <f t="shared" si="34"/>
        <v>0.40495433110996659</v>
      </c>
      <c r="R188" s="318">
        <f t="shared" si="34"/>
        <v>0.39148249072322533</v>
      </c>
      <c r="S188" s="318">
        <f t="shared" si="34"/>
        <v>0.4036040508828736</v>
      </c>
      <c r="T188" s="318">
        <f t="shared" si="34"/>
        <v>0.39641827125519735</v>
      </c>
      <c r="U188" s="318">
        <f t="shared" si="34"/>
        <v>0.40293387234756683</v>
      </c>
      <c r="V188" s="318">
        <f t="shared" si="34"/>
        <v>0.39791077826309457</v>
      </c>
      <c r="W188" s="318">
        <f t="shared" si="34"/>
        <v>0.40784133340279038</v>
      </c>
      <c r="X188" s="318">
        <f t="shared" si="34"/>
        <v>0.39336047569076227</v>
      </c>
      <c r="Y188" s="318">
        <f t="shared" si="34"/>
        <v>0.41540916374175613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1.7560075769897546E-2</v>
      </c>
      <c r="C190" s="269">
        <f t="shared" si="36"/>
        <v>1.6446700372487688E-2</v>
      </c>
      <c r="D190" s="269">
        <f t="shared" si="36"/>
        <v>1.6427574791521106E-2</v>
      </c>
      <c r="E190" s="269">
        <f t="shared" si="36"/>
        <v>1.6334603112497677E-2</v>
      </c>
      <c r="F190" s="269">
        <f t="shared" si="36"/>
        <v>1.6458774800686714E-2</v>
      </c>
      <c r="G190" s="269">
        <f t="shared" si="36"/>
        <v>1.6481804437280881E-2</v>
      </c>
      <c r="H190" s="269">
        <f t="shared" si="36"/>
        <v>1.8029411511230765E-2</v>
      </c>
      <c r="I190" s="269">
        <f t="shared" si="36"/>
        <v>1.819296485708901E-2</v>
      </c>
      <c r="J190" s="269">
        <f t="shared" si="36"/>
        <v>1.8363521460994396E-2</v>
      </c>
      <c r="K190" s="269">
        <f t="shared" si="36"/>
        <v>1.8780073381294518E-2</v>
      </c>
      <c r="L190" s="269">
        <f t="shared" si="36"/>
        <v>1.82122179277238E-2</v>
      </c>
      <c r="M190" s="269">
        <f t="shared" si="36"/>
        <v>1.8028651431222231E-2</v>
      </c>
      <c r="N190" s="269">
        <f t="shared" si="36"/>
        <v>1.8232561126630614E-2</v>
      </c>
      <c r="O190" s="269">
        <f t="shared" si="36"/>
        <v>1.4528919653940592E-2</v>
      </c>
      <c r="P190" s="269">
        <f t="shared" si="36"/>
        <v>1.4963551078797379E-2</v>
      </c>
      <c r="Q190" s="269">
        <f t="shared" si="36"/>
        <v>1.5376051472851739E-2</v>
      </c>
      <c r="R190" s="269">
        <f t="shared" si="36"/>
        <v>1.7028017572400488E-2</v>
      </c>
      <c r="S190" s="269">
        <f t="shared" si="36"/>
        <v>2.1318802410226524E-2</v>
      </c>
      <c r="T190" s="269">
        <f t="shared" si="36"/>
        <v>2.1721087803385046E-2</v>
      </c>
      <c r="U190" s="269">
        <f t="shared" si="36"/>
        <v>2.0481297824926199E-2</v>
      </c>
      <c r="V190" s="269">
        <f t="shared" si="36"/>
        <v>2.0661172510564957E-2</v>
      </c>
      <c r="W190" s="269">
        <f t="shared" si="36"/>
        <v>1.9909748326500807E-2</v>
      </c>
      <c r="X190" s="269">
        <f t="shared" si="36"/>
        <v>1.9964755730998256E-2</v>
      </c>
      <c r="Y190" s="269">
        <f t="shared" si="36"/>
        <v>2.2748400072114792E-2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2.3189414141843753E-3</v>
      </c>
      <c r="C191" s="318">
        <f t="shared" si="37"/>
        <v>1.1878608699784909E-3</v>
      </c>
      <c r="D191" s="318">
        <f t="shared" si="37"/>
        <v>1.1824868729509443E-3</v>
      </c>
      <c r="E191" s="318">
        <f t="shared" si="37"/>
        <v>1.2645790770643547E-3</v>
      </c>
      <c r="F191" s="318">
        <f t="shared" si="37"/>
        <v>1.2982414235233396E-3</v>
      </c>
      <c r="G191" s="318">
        <f t="shared" si="37"/>
        <v>1.4569278496035045E-3</v>
      </c>
      <c r="H191" s="318">
        <f t="shared" si="37"/>
        <v>1.5733284508812919E-3</v>
      </c>
      <c r="I191" s="318">
        <f t="shared" si="37"/>
        <v>4.1203424707605529E-3</v>
      </c>
      <c r="J191" s="318">
        <f t="shared" si="37"/>
        <v>3.6686191453675831E-3</v>
      </c>
      <c r="K191" s="318">
        <f t="shared" si="37"/>
        <v>2.0099335140011266E-3</v>
      </c>
      <c r="L191" s="318">
        <f t="shared" si="37"/>
        <v>2.2973979032254489E-3</v>
      </c>
      <c r="M191" s="318">
        <f t="shared" si="37"/>
        <v>3.0049733223196521E-3</v>
      </c>
      <c r="N191" s="318">
        <f t="shared" si="37"/>
        <v>2.4007878378841307E-3</v>
      </c>
      <c r="O191" s="318">
        <f t="shared" si="37"/>
        <v>2.3783619904774885E-3</v>
      </c>
      <c r="P191" s="318">
        <f t="shared" si="37"/>
        <v>2.3423291159576274E-3</v>
      </c>
      <c r="Q191" s="318">
        <f t="shared" si="37"/>
        <v>2.7338506250980271E-3</v>
      </c>
      <c r="R191" s="318">
        <f t="shared" si="37"/>
        <v>4.1572169223625154E-3</v>
      </c>
      <c r="S191" s="318">
        <f t="shared" si="37"/>
        <v>8.905488023472366E-3</v>
      </c>
      <c r="T191" s="318">
        <f t="shared" si="37"/>
        <v>9.163245890991505E-3</v>
      </c>
      <c r="U191" s="318">
        <f t="shared" si="37"/>
        <v>8.0169978082609405E-3</v>
      </c>
      <c r="V191" s="318">
        <f t="shared" si="37"/>
        <v>8.0809321832078281E-3</v>
      </c>
      <c r="W191" s="318">
        <f t="shared" si="37"/>
        <v>7.5187900849260974E-3</v>
      </c>
      <c r="X191" s="318">
        <f t="shared" si="37"/>
        <v>7.2596684706870444E-3</v>
      </c>
      <c r="Y191" s="318">
        <f t="shared" si="37"/>
        <v>1.0649991804973948E-2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1.5241134355713171E-2</v>
      </c>
      <c r="C192" s="318">
        <f t="shared" si="38"/>
        <v>1.5258839502509197E-2</v>
      </c>
      <c r="D192" s="318">
        <f t="shared" si="38"/>
        <v>1.5245087918570162E-2</v>
      </c>
      <c r="E192" s="318">
        <f t="shared" si="38"/>
        <v>1.5070024035433324E-2</v>
      </c>
      <c r="F192" s="318">
        <f t="shared" si="38"/>
        <v>1.5160533377163376E-2</v>
      </c>
      <c r="G192" s="318">
        <f t="shared" si="38"/>
        <v>1.5024876587677375E-2</v>
      </c>
      <c r="H192" s="318">
        <f t="shared" si="38"/>
        <v>1.6456083060349472E-2</v>
      </c>
      <c r="I192" s="318">
        <f t="shared" si="38"/>
        <v>1.4072622386328455E-2</v>
      </c>
      <c r="J192" s="318">
        <f t="shared" si="38"/>
        <v>1.4694902315626814E-2</v>
      </c>
      <c r="K192" s="318">
        <f t="shared" si="38"/>
        <v>1.6770139867293393E-2</v>
      </c>
      <c r="L192" s="318">
        <f t="shared" si="38"/>
        <v>1.5914820024498351E-2</v>
      </c>
      <c r="M192" s="318">
        <f t="shared" si="38"/>
        <v>1.5023678108902578E-2</v>
      </c>
      <c r="N192" s="318">
        <f t="shared" si="38"/>
        <v>1.5831773288746482E-2</v>
      </c>
      <c r="O192" s="318">
        <f t="shared" si="38"/>
        <v>1.2150557663463103E-2</v>
      </c>
      <c r="P192" s="318">
        <f t="shared" si="38"/>
        <v>1.2621221962839751E-2</v>
      </c>
      <c r="Q192" s="318">
        <f t="shared" si="38"/>
        <v>1.2642200847753714E-2</v>
      </c>
      <c r="R192" s="318">
        <f t="shared" si="38"/>
        <v>1.2870800650037973E-2</v>
      </c>
      <c r="S192" s="318">
        <f t="shared" si="38"/>
        <v>1.2413314386754162E-2</v>
      </c>
      <c r="T192" s="318">
        <f t="shared" si="38"/>
        <v>1.2557841912393538E-2</v>
      </c>
      <c r="U192" s="318">
        <f t="shared" si="38"/>
        <v>1.2464300016665259E-2</v>
      </c>
      <c r="V192" s="318">
        <f t="shared" si="38"/>
        <v>1.258024032735713E-2</v>
      </c>
      <c r="W192" s="318">
        <f t="shared" si="38"/>
        <v>1.2390958241574709E-2</v>
      </c>
      <c r="X192" s="318">
        <f t="shared" si="38"/>
        <v>1.270508726031121E-2</v>
      </c>
      <c r="Y192" s="318">
        <f t="shared" si="38"/>
        <v>1.2098408267140844E-2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0.99999999999999978</v>
      </c>
      <c r="C197" s="232">
        <f t="shared" si="42"/>
        <v>0.99999999999999989</v>
      </c>
      <c r="D197" s="232">
        <f t="shared" si="42"/>
        <v>0.99999999999999956</v>
      </c>
      <c r="E197" s="232">
        <f t="shared" si="42"/>
        <v>1.0000000000000004</v>
      </c>
      <c r="F197" s="232">
        <f t="shared" si="42"/>
        <v>1</v>
      </c>
      <c r="G197" s="232">
        <f t="shared" si="42"/>
        <v>0.99999999999999989</v>
      </c>
      <c r="H197" s="232">
        <f t="shared" si="42"/>
        <v>0.99999999999999978</v>
      </c>
      <c r="I197" s="232">
        <f t="shared" si="42"/>
        <v>0.99999999999999967</v>
      </c>
      <c r="J197" s="232">
        <f t="shared" si="42"/>
        <v>1</v>
      </c>
      <c r="K197" s="232">
        <f t="shared" si="42"/>
        <v>0.99999999999999956</v>
      </c>
      <c r="L197" s="232">
        <f t="shared" si="42"/>
        <v>0.99999999999999978</v>
      </c>
      <c r="M197" s="232">
        <f t="shared" si="42"/>
        <v>1</v>
      </c>
      <c r="N197" s="232">
        <f t="shared" si="42"/>
        <v>1</v>
      </c>
      <c r="O197" s="232">
        <f t="shared" si="42"/>
        <v>1</v>
      </c>
      <c r="P197" s="232">
        <f t="shared" si="42"/>
        <v>0.99999999999999989</v>
      </c>
      <c r="Q197" s="232">
        <f t="shared" si="42"/>
        <v>0.99999999999999967</v>
      </c>
      <c r="R197" s="232">
        <f t="shared" si="42"/>
        <v>1.0000000000000002</v>
      </c>
      <c r="S197" s="232">
        <f t="shared" si="42"/>
        <v>1.0000000000000002</v>
      </c>
      <c r="T197" s="232">
        <f t="shared" si="42"/>
        <v>0.99999999999999989</v>
      </c>
      <c r="U197" s="232">
        <f t="shared" si="42"/>
        <v>1</v>
      </c>
      <c r="V197" s="232">
        <f t="shared" si="42"/>
        <v>1.0000000000000002</v>
      </c>
      <c r="W197" s="232">
        <f t="shared" si="42"/>
        <v>0.99999999999999967</v>
      </c>
      <c r="X197" s="232">
        <f t="shared" si="42"/>
        <v>0.99999999999999967</v>
      </c>
      <c r="Y197" s="232">
        <f t="shared" si="42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4.6167457105547568E-3</v>
      </c>
      <c r="C202" s="268">
        <f t="shared" si="47"/>
        <v>2.8282124850784063E-3</v>
      </c>
      <c r="D202" s="268">
        <f t="shared" si="47"/>
        <v>2.9349138405389903E-3</v>
      </c>
      <c r="E202" s="268">
        <f t="shared" si="47"/>
        <v>3.2846838148731291E-3</v>
      </c>
      <c r="F202" s="268">
        <f t="shared" si="47"/>
        <v>3.1346374865827121E-3</v>
      </c>
      <c r="G202" s="268">
        <f t="shared" si="47"/>
        <v>3.6365097894609211E-3</v>
      </c>
      <c r="H202" s="268">
        <f t="shared" si="47"/>
        <v>3.5251293453792952E-3</v>
      </c>
      <c r="I202" s="268">
        <f t="shared" si="47"/>
        <v>8.5583832502406747E-3</v>
      </c>
      <c r="J202" s="268">
        <f t="shared" si="47"/>
        <v>7.7680914943565908E-3</v>
      </c>
      <c r="K202" s="268">
        <f t="shared" si="47"/>
        <v>4.6731694747162988E-3</v>
      </c>
      <c r="L202" s="268">
        <f t="shared" si="47"/>
        <v>5.4209579691680649E-3</v>
      </c>
      <c r="M202" s="268">
        <f t="shared" si="47"/>
        <v>6.2390989396802496E-3</v>
      </c>
      <c r="N202" s="268">
        <f t="shared" si="47"/>
        <v>5.1729376777084959E-3</v>
      </c>
      <c r="O202" s="268">
        <f t="shared" si="47"/>
        <v>5.6905486282086875E-3</v>
      </c>
      <c r="P202" s="268">
        <f t="shared" si="47"/>
        <v>5.5206263960002003E-3</v>
      </c>
      <c r="Q202" s="268">
        <f t="shared" si="47"/>
        <v>6.1687286904272207E-3</v>
      </c>
      <c r="R202" s="268">
        <f t="shared" si="47"/>
        <v>8.7455265178853214E-3</v>
      </c>
      <c r="S202" s="268">
        <f t="shared" si="47"/>
        <v>1.6748098546338342E-2</v>
      </c>
      <c r="T202" s="268">
        <f t="shared" si="47"/>
        <v>1.7093561890271843E-2</v>
      </c>
      <c r="U202" s="268">
        <f t="shared" si="47"/>
        <v>1.52974418470535E-2</v>
      </c>
      <c r="V202" s="268">
        <f t="shared" si="47"/>
        <v>1.4489014948424516E-2</v>
      </c>
      <c r="W202" s="268">
        <f t="shared" si="47"/>
        <v>1.3500599238523548E-2</v>
      </c>
      <c r="X202" s="268">
        <f t="shared" si="47"/>
        <v>1.3706713392910932E-2</v>
      </c>
      <c r="Y202" s="268">
        <f t="shared" si="47"/>
        <v>1.8695524001763709E-2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0.62734359513517068</v>
      </c>
      <c r="C203" s="269">
        <f t="shared" si="48"/>
        <v>0.63049167950493001</v>
      </c>
      <c r="D203" s="269">
        <f t="shared" si="48"/>
        <v>0.62988884506246912</v>
      </c>
      <c r="E203" s="269">
        <f t="shared" si="48"/>
        <v>0.62226217285802476</v>
      </c>
      <c r="F203" s="269">
        <f t="shared" si="48"/>
        <v>0.62606892224133548</v>
      </c>
      <c r="G203" s="269">
        <f t="shared" si="48"/>
        <v>0.61994086372091006</v>
      </c>
      <c r="H203" s="269">
        <f t="shared" si="48"/>
        <v>0.68022505477151207</v>
      </c>
      <c r="I203" s="269">
        <f t="shared" si="48"/>
        <v>0.57448915572416714</v>
      </c>
      <c r="J203" s="269">
        <f t="shared" si="48"/>
        <v>0.60136107403404937</v>
      </c>
      <c r="K203" s="269">
        <f t="shared" si="48"/>
        <v>0.69235200960613508</v>
      </c>
      <c r="L203" s="269">
        <f t="shared" si="48"/>
        <v>0.65550332362744279</v>
      </c>
      <c r="M203" s="269">
        <f t="shared" si="48"/>
        <v>0.61661817278399378</v>
      </c>
      <c r="N203" s="269">
        <f t="shared" si="48"/>
        <v>0.65190131781533567</v>
      </c>
      <c r="O203" s="269">
        <f t="shared" si="48"/>
        <v>0.49758887853023276</v>
      </c>
      <c r="P203" s="269">
        <f t="shared" si="48"/>
        <v>0.51730243032076639</v>
      </c>
      <c r="Q203" s="269">
        <f t="shared" si="48"/>
        <v>0.51748936012745284</v>
      </c>
      <c r="R203" s="269">
        <f t="shared" si="48"/>
        <v>0.52442814000129978</v>
      </c>
      <c r="S203" s="269">
        <f t="shared" si="48"/>
        <v>0.49739941651480141</v>
      </c>
      <c r="T203" s="269">
        <f t="shared" si="48"/>
        <v>0.50287711838687721</v>
      </c>
      <c r="U203" s="269">
        <f t="shared" si="48"/>
        <v>0.50096641613734183</v>
      </c>
      <c r="V203" s="269">
        <f t="shared" si="48"/>
        <v>0.50581546039844694</v>
      </c>
      <c r="W203" s="269">
        <f t="shared" si="48"/>
        <v>0.49902731607237072</v>
      </c>
      <c r="X203" s="269">
        <f t="shared" si="48"/>
        <v>0.51220162320632656</v>
      </c>
      <c r="Y203" s="269">
        <f t="shared" si="48"/>
        <v>0.48195385274688174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0.62734359513517068</v>
      </c>
      <c r="C204" s="318">
        <f t="shared" si="49"/>
        <v>0.63049167950493001</v>
      </c>
      <c r="D204" s="318">
        <f t="shared" si="49"/>
        <v>0.62988884506246912</v>
      </c>
      <c r="E204" s="318">
        <f t="shared" si="49"/>
        <v>0.62226217285802476</v>
      </c>
      <c r="F204" s="318">
        <f t="shared" si="49"/>
        <v>0.62606892224133548</v>
      </c>
      <c r="G204" s="318">
        <f t="shared" si="49"/>
        <v>0.61994086372091006</v>
      </c>
      <c r="H204" s="318">
        <f t="shared" si="49"/>
        <v>0.68022505477151207</v>
      </c>
      <c r="I204" s="318">
        <f t="shared" si="49"/>
        <v>0.57448915572416714</v>
      </c>
      <c r="J204" s="318">
        <f t="shared" si="49"/>
        <v>0.60136107403404937</v>
      </c>
      <c r="K204" s="318">
        <f t="shared" si="49"/>
        <v>0.69235200960613508</v>
      </c>
      <c r="L204" s="318">
        <f t="shared" si="49"/>
        <v>0.65550332362744279</v>
      </c>
      <c r="M204" s="318">
        <f t="shared" si="49"/>
        <v>0.61661817278399378</v>
      </c>
      <c r="N204" s="318">
        <f t="shared" si="49"/>
        <v>0.65190131781533567</v>
      </c>
      <c r="O204" s="318">
        <f t="shared" si="49"/>
        <v>0.49758887853023276</v>
      </c>
      <c r="P204" s="318">
        <f t="shared" si="49"/>
        <v>0.51730243032076639</v>
      </c>
      <c r="Q204" s="318">
        <f t="shared" si="49"/>
        <v>0.51748936012745284</v>
      </c>
      <c r="R204" s="318">
        <f t="shared" si="49"/>
        <v>0.52442814000129978</v>
      </c>
      <c r="S204" s="318">
        <f t="shared" si="49"/>
        <v>0.49739941651480141</v>
      </c>
      <c r="T204" s="318">
        <f t="shared" si="49"/>
        <v>0.50287711838687721</v>
      </c>
      <c r="U204" s="318">
        <f t="shared" si="49"/>
        <v>0.50096641613734183</v>
      </c>
      <c r="V204" s="318">
        <f t="shared" si="49"/>
        <v>0.50581546039844694</v>
      </c>
      <c r="W204" s="318">
        <f t="shared" si="49"/>
        <v>0.49902731607237072</v>
      </c>
      <c r="X204" s="318">
        <f t="shared" si="49"/>
        <v>0.51220162320632656</v>
      </c>
      <c r="Y204" s="318">
        <f t="shared" si="49"/>
        <v>0.48195385274688174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0.28902301244038781</v>
      </c>
      <c r="C206" s="269">
        <f t="shared" si="51"/>
        <v>0.29142033653893407</v>
      </c>
      <c r="D206" s="269">
        <f t="shared" si="51"/>
        <v>0.29200419221503565</v>
      </c>
      <c r="E206" s="269">
        <f t="shared" si="51"/>
        <v>0.29984104104756931</v>
      </c>
      <c r="F206" s="269">
        <f t="shared" si="51"/>
        <v>0.29563245274345756</v>
      </c>
      <c r="G206" s="269">
        <f t="shared" si="51"/>
        <v>0.30137136686598676</v>
      </c>
      <c r="H206" s="269">
        <f t="shared" si="51"/>
        <v>0.23398245146781674</v>
      </c>
      <c r="I206" s="269">
        <f t="shared" si="51"/>
        <v>0.33742976910107975</v>
      </c>
      <c r="J206" s="269">
        <f t="shared" si="51"/>
        <v>0.30992841347467143</v>
      </c>
      <c r="K206" s="269">
        <f t="shared" si="51"/>
        <v>0.21775263332454864</v>
      </c>
      <c r="L206" s="269">
        <f t="shared" si="51"/>
        <v>0.25696520269644496</v>
      </c>
      <c r="M206" s="269">
        <f t="shared" si="51"/>
        <v>0.29686026818551053</v>
      </c>
      <c r="N206" s="269">
        <f t="shared" si="51"/>
        <v>0.26084522215238243</v>
      </c>
      <c r="O206" s="269">
        <f t="shared" si="51"/>
        <v>0.43212407624566085</v>
      </c>
      <c r="P206" s="269">
        <f t="shared" si="51"/>
        <v>0.41048696525148753</v>
      </c>
      <c r="Q206" s="269">
        <f t="shared" si="51"/>
        <v>0.40822109958918801</v>
      </c>
      <c r="R206" s="269">
        <f t="shared" si="51"/>
        <v>0.39282889649906194</v>
      </c>
      <c r="S206" s="269">
        <f t="shared" si="51"/>
        <v>0.39827559403291724</v>
      </c>
      <c r="T206" s="269">
        <f t="shared" si="51"/>
        <v>0.39094097126872124</v>
      </c>
      <c r="U206" s="269">
        <f t="shared" si="51"/>
        <v>0.39882755580368517</v>
      </c>
      <c r="V206" s="269">
        <f t="shared" si="51"/>
        <v>0.39400299733555955</v>
      </c>
      <c r="W206" s="269">
        <f t="shared" si="51"/>
        <v>0.40450260647055242</v>
      </c>
      <c r="X206" s="269">
        <f t="shared" si="51"/>
        <v>0.39053924247208138</v>
      </c>
      <c r="Y206" s="269">
        <f t="shared" si="51"/>
        <v>0.40753410015456343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0.28902301244038781</v>
      </c>
      <c r="C207" s="318">
        <f t="shared" si="52"/>
        <v>0.29142033653893407</v>
      </c>
      <c r="D207" s="318">
        <f t="shared" si="52"/>
        <v>0.29200419221503565</v>
      </c>
      <c r="E207" s="318">
        <f t="shared" si="52"/>
        <v>0.29984104104756931</v>
      </c>
      <c r="F207" s="318">
        <f t="shared" si="52"/>
        <v>0.29563245274345756</v>
      </c>
      <c r="G207" s="318">
        <f t="shared" si="52"/>
        <v>0.30137136686598676</v>
      </c>
      <c r="H207" s="318">
        <f t="shared" si="52"/>
        <v>0.23398245146781674</v>
      </c>
      <c r="I207" s="318">
        <f t="shared" si="52"/>
        <v>0.33742976910107975</v>
      </c>
      <c r="J207" s="318">
        <f t="shared" si="52"/>
        <v>0.30992841347467143</v>
      </c>
      <c r="K207" s="318">
        <f t="shared" si="52"/>
        <v>0.21775263332454864</v>
      </c>
      <c r="L207" s="318">
        <f t="shared" si="52"/>
        <v>0.25696520269644496</v>
      </c>
      <c r="M207" s="318">
        <f t="shared" si="52"/>
        <v>0.29686026818551053</v>
      </c>
      <c r="N207" s="318">
        <f t="shared" si="52"/>
        <v>0.26084522215238243</v>
      </c>
      <c r="O207" s="318">
        <f t="shared" si="52"/>
        <v>0.43212407624566085</v>
      </c>
      <c r="P207" s="318">
        <f t="shared" si="52"/>
        <v>0.41048696525148753</v>
      </c>
      <c r="Q207" s="318">
        <f t="shared" si="52"/>
        <v>0.40822109958918801</v>
      </c>
      <c r="R207" s="318">
        <f t="shared" si="52"/>
        <v>0.39282889649906194</v>
      </c>
      <c r="S207" s="318">
        <f t="shared" si="52"/>
        <v>0.39827559403291724</v>
      </c>
      <c r="T207" s="318">
        <f t="shared" si="52"/>
        <v>0.39094097126872124</v>
      </c>
      <c r="U207" s="318">
        <f t="shared" si="52"/>
        <v>0.39882755580368517</v>
      </c>
      <c r="V207" s="318">
        <f t="shared" si="52"/>
        <v>0.39400299733555955</v>
      </c>
      <c r="W207" s="318">
        <f t="shared" si="52"/>
        <v>0.40450260647055242</v>
      </c>
      <c r="X207" s="318">
        <f t="shared" si="52"/>
        <v>0.39053924247208138</v>
      </c>
      <c r="Y207" s="318">
        <f t="shared" si="52"/>
        <v>0.40753410015456343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7.901664671388671E-2</v>
      </c>
      <c r="C209" s="269">
        <f t="shared" si="54"/>
        <v>7.5259771471057418E-2</v>
      </c>
      <c r="D209" s="269">
        <f t="shared" si="54"/>
        <v>7.5172048881955819E-2</v>
      </c>
      <c r="E209" s="269">
        <f t="shared" si="54"/>
        <v>7.4612102279533146E-2</v>
      </c>
      <c r="F209" s="269">
        <f t="shared" si="54"/>
        <v>7.5163987528624257E-2</v>
      </c>
      <c r="G209" s="269">
        <f t="shared" si="54"/>
        <v>7.5051259623642119E-2</v>
      </c>
      <c r="H209" s="269">
        <f t="shared" si="54"/>
        <v>8.2267364415291727E-2</v>
      </c>
      <c r="I209" s="269">
        <f t="shared" si="54"/>
        <v>7.952269192451214E-2</v>
      </c>
      <c r="J209" s="269">
        <f t="shared" si="54"/>
        <v>8.0942420996922532E-2</v>
      </c>
      <c r="K209" s="269">
        <f t="shared" si="54"/>
        <v>8.5222187594599527E-2</v>
      </c>
      <c r="L209" s="269">
        <f t="shared" si="54"/>
        <v>8.2110515706943887E-2</v>
      </c>
      <c r="M209" s="269">
        <f t="shared" si="54"/>
        <v>8.0282460090815522E-2</v>
      </c>
      <c r="N209" s="269">
        <f t="shared" si="54"/>
        <v>8.2080522354573388E-2</v>
      </c>
      <c r="O209" s="269">
        <f t="shared" si="54"/>
        <v>6.4596496595897779E-2</v>
      </c>
      <c r="P209" s="269">
        <f t="shared" si="54"/>
        <v>6.6689978031745867E-2</v>
      </c>
      <c r="Q209" s="269">
        <f t="shared" si="54"/>
        <v>6.8120811592931652E-2</v>
      </c>
      <c r="R209" s="269">
        <f t="shared" si="54"/>
        <v>7.3997436981753123E-2</v>
      </c>
      <c r="S209" s="269">
        <f t="shared" si="54"/>
        <v>8.7576890905943144E-2</v>
      </c>
      <c r="T209" s="269">
        <f t="shared" si="54"/>
        <v>8.9088348454129523E-2</v>
      </c>
      <c r="U209" s="269">
        <f t="shared" si="54"/>
        <v>8.4908586211919518E-2</v>
      </c>
      <c r="V209" s="269">
        <f t="shared" si="54"/>
        <v>8.569252731756935E-2</v>
      </c>
      <c r="W209" s="269">
        <f t="shared" si="54"/>
        <v>8.2969478218552953E-2</v>
      </c>
      <c r="X209" s="269">
        <f t="shared" si="54"/>
        <v>8.3552420928680746E-2</v>
      </c>
      <c r="Y209" s="269">
        <f t="shared" si="54"/>
        <v>9.1816523096791419E-2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8.4624513244454802E-3</v>
      </c>
      <c r="C210" s="318">
        <f t="shared" si="55"/>
        <v>4.351526783195241E-3</v>
      </c>
      <c r="D210" s="318">
        <f t="shared" si="55"/>
        <v>4.3316019677072069E-3</v>
      </c>
      <c r="E210" s="318">
        <f t="shared" si="55"/>
        <v>4.6293890299880557E-3</v>
      </c>
      <c r="F210" s="318">
        <f t="shared" si="55"/>
        <v>4.7531482220483905E-3</v>
      </c>
      <c r="G210" s="318">
        <f t="shared" si="55"/>
        <v>5.3296123986637427E-3</v>
      </c>
      <c r="H210" s="318">
        <f t="shared" si="55"/>
        <v>5.765855839593422E-3</v>
      </c>
      <c r="I210" s="318">
        <f t="shared" si="55"/>
        <v>1.4912770891773048E-2</v>
      </c>
      <c r="J210" s="318">
        <f t="shared" si="55"/>
        <v>1.3310349758734919E-2</v>
      </c>
      <c r="K210" s="318">
        <f t="shared" si="55"/>
        <v>7.3568210828102937E-3</v>
      </c>
      <c r="L210" s="318">
        <f t="shared" si="55"/>
        <v>8.3893365440741129E-3</v>
      </c>
      <c r="M210" s="318">
        <f t="shared" si="55"/>
        <v>1.0934499291266246E-2</v>
      </c>
      <c r="N210" s="318">
        <f t="shared" si="55"/>
        <v>8.7644427636639835E-3</v>
      </c>
      <c r="O210" s="318">
        <f t="shared" si="55"/>
        <v>8.6351649880240227E-3</v>
      </c>
      <c r="P210" s="318">
        <f t="shared" si="55"/>
        <v>8.5115618857737486E-3</v>
      </c>
      <c r="Q210" s="318">
        <f t="shared" si="55"/>
        <v>9.9213723868576791E-3</v>
      </c>
      <c r="R210" s="318">
        <f t="shared" si="55"/>
        <v>1.5017627919702133E-2</v>
      </c>
      <c r="S210" s="318">
        <f t="shared" si="55"/>
        <v>3.1636867143019512E-2</v>
      </c>
      <c r="T210" s="318">
        <f t="shared" si="55"/>
        <v>3.2532274967952954E-2</v>
      </c>
      <c r="U210" s="318">
        <f t="shared" si="55"/>
        <v>2.8567399848031517E-2</v>
      </c>
      <c r="V210" s="318">
        <f t="shared" si="55"/>
        <v>2.8805993206604465E-2</v>
      </c>
      <c r="W210" s="318">
        <f t="shared" si="55"/>
        <v>2.6846372737174249E-2</v>
      </c>
      <c r="X210" s="318">
        <f t="shared" si="55"/>
        <v>2.5947667038268184E-2</v>
      </c>
      <c r="Y210" s="318">
        <f t="shared" si="55"/>
        <v>3.761358461286405E-2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7.0554195389441243E-2</v>
      </c>
      <c r="C211" s="318">
        <f t="shared" si="56"/>
        <v>7.0908244687862179E-2</v>
      </c>
      <c r="D211" s="318">
        <f t="shared" si="56"/>
        <v>7.0840446914248623E-2</v>
      </c>
      <c r="E211" s="318">
        <f t="shared" si="56"/>
        <v>6.9982713249545081E-2</v>
      </c>
      <c r="F211" s="318">
        <f t="shared" si="56"/>
        <v>7.0410839306575865E-2</v>
      </c>
      <c r="G211" s="318">
        <f t="shared" si="56"/>
        <v>6.9721647224978381E-2</v>
      </c>
      <c r="H211" s="318">
        <f t="shared" si="56"/>
        <v>7.6501508575698304E-2</v>
      </c>
      <c r="I211" s="318">
        <f t="shared" si="56"/>
        <v>6.460992103273909E-2</v>
      </c>
      <c r="J211" s="318">
        <f t="shared" si="56"/>
        <v>6.763207123818761E-2</v>
      </c>
      <c r="K211" s="318">
        <f t="shared" si="56"/>
        <v>7.7865366511789241E-2</v>
      </c>
      <c r="L211" s="318">
        <f t="shared" si="56"/>
        <v>7.3721179162869771E-2</v>
      </c>
      <c r="M211" s="318">
        <f t="shared" si="56"/>
        <v>6.9347960799549288E-2</v>
      </c>
      <c r="N211" s="318">
        <f t="shared" si="56"/>
        <v>7.3316079590909411E-2</v>
      </c>
      <c r="O211" s="318">
        <f t="shared" si="56"/>
        <v>5.5961331607873761E-2</v>
      </c>
      <c r="P211" s="318">
        <f t="shared" si="56"/>
        <v>5.817841614597212E-2</v>
      </c>
      <c r="Q211" s="318">
        <f t="shared" si="56"/>
        <v>5.8199439206073976E-2</v>
      </c>
      <c r="R211" s="318">
        <f t="shared" si="56"/>
        <v>5.897980906205099E-2</v>
      </c>
      <c r="S211" s="318">
        <f t="shared" si="56"/>
        <v>5.5940023762923625E-2</v>
      </c>
      <c r="T211" s="318">
        <f t="shared" si="56"/>
        <v>5.6556073486176577E-2</v>
      </c>
      <c r="U211" s="318">
        <f t="shared" si="56"/>
        <v>5.6341186363887998E-2</v>
      </c>
      <c r="V211" s="318">
        <f t="shared" si="56"/>
        <v>5.6886534110964886E-2</v>
      </c>
      <c r="W211" s="318">
        <f t="shared" si="56"/>
        <v>5.61231054813787E-2</v>
      </c>
      <c r="X211" s="318">
        <f t="shared" si="56"/>
        <v>5.7604753890412565E-2</v>
      </c>
      <c r="Y211" s="318">
        <f t="shared" si="56"/>
        <v>5.4202938483927363E-2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1.3934718354730105</v>
      </c>
      <c r="C217" s="320">
        <f>IF(C$5=0,0,(C$5-C$16-C$59)/(CHI_fec!C$5-CHI_fec!C$16))</f>
        <v>1.4437667295762855</v>
      </c>
      <c r="D217" s="320">
        <f>IF(D$5=0,0,(D$5-D$16-D$59)/(CHI_fec!D$5-CHI_fec!D$16))</f>
        <v>1.3806148684613588</v>
      </c>
      <c r="E217" s="320">
        <f>IF(E$5=0,0,(E$5-E$16-E$59)/(CHI_fec!E$5-CHI_fec!E$16))</f>
        <v>1.4865418078605306</v>
      </c>
      <c r="F217" s="320">
        <f>IF(F$5=0,0,(F$5-F$16-F$59)/(CHI_fec!F$5-CHI_fec!F$16))</f>
        <v>1.4440343274052361</v>
      </c>
      <c r="G217" s="320">
        <f>IF(G$5=0,0,(G$5-G$16-G$59)/(CHI_fec!G$5-CHI_fec!G$16))</f>
        <v>1.4877905484047307</v>
      </c>
      <c r="H217" s="320">
        <f>IF(H$5=0,0,(H$5-H$16-H$59)/(CHI_fec!H$5-CHI_fec!H$16))</f>
        <v>1.1451672947356832</v>
      </c>
      <c r="I217" s="320">
        <f>IF(I$5=0,0,(I$5-I$16-I$59)/(CHI_fec!I$5-CHI_fec!I$16))</f>
        <v>0.85453903501215467</v>
      </c>
      <c r="J217" s="320">
        <f>IF(J$5=0,0,(J$5-J$16-J$59)/(CHI_fec!J$5-CHI_fec!J$16))</f>
        <v>0.90336220101494247</v>
      </c>
      <c r="K217" s="320">
        <f>IF(K$5=0,0,(K$5-K$16-K$59)/(CHI_fec!K$5-CHI_fec!K$16))</f>
        <v>0.81037044669447078</v>
      </c>
      <c r="L217" s="320">
        <f>IF(L$5=0,0,(L$5-L$16-L$59)/(CHI_fec!L$5-CHI_fec!L$16))</f>
        <v>0.84865852789897733</v>
      </c>
      <c r="M217" s="320">
        <f>IF(M$5=0,0,(M$5-M$16-M$59)/(CHI_fec!M$5-CHI_fec!M$16))</f>
        <v>0.8527975071718813</v>
      </c>
      <c r="N217" s="320">
        <f>IF(N$5=0,0,(N$5-N$16-N$59)/(CHI_fec!N$5-CHI_fec!N$16))</f>
        <v>0.80666188096522684</v>
      </c>
      <c r="O217" s="320">
        <f>IF(O$5=0,0,(O$5-O$16-O$59)/(CHI_fec!O$5-CHI_fec!O$16))</f>
        <v>0.86880449556009964</v>
      </c>
      <c r="P217" s="320">
        <f>IF(P$5=0,0,(P$5-P$16-P$59)/(CHI_fec!P$5-CHI_fec!P$16))</f>
        <v>0.94749459694047455</v>
      </c>
      <c r="Q217" s="320">
        <f>IF(Q$5=0,0,(Q$5-Q$16-Q$59)/(CHI_fec!Q$5-CHI_fec!Q$16))</f>
        <v>0.95453915259737343</v>
      </c>
      <c r="R217" s="320">
        <f>IF(R$5=0,0,(R$5-R$16-R$59)/(CHI_fec!R$5-CHI_fec!R$16))</f>
        <v>0.93781528925967017</v>
      </c>
      <c r="S217" s="320">
        <f>IF(S$5=0,0,(S$5-S$16-S$59)/(CHI_fec!S$5-CHI_fec!S$16))</f>
        <v>0.91532015564350822</v>
      </c>
      <c r="T217" s="320">
        <f>IF(T$5=0,0,(T$5-T$16-T$59)/(CHI_fec!T$5-CHI_fec!T$16))</f>
        <v>0.95001306574262734</v>
      </c>
      <c r="U217" s="320">
        <f>IF(U$5=0,0,(U$5-U$16-U$59)/(CHI_fec!U$5-CHI_fec!U$16))</f>
        <v>0.94231436010682212</v>
      </c>
      <c r="V217" s="320">
        <f>IF(V$5=0,0,(V$5-V$16-V$59)/(CHI_fec!V$5-CHI_fec!V$16))</f>
        <v>0.9501925895945853</v>
      </c>
      <c r="W217" s="320">
        <f>IF(W$5=0,0,(W$5-W$16-W$59)/(CHI_fec!W$5-CHI_fec!W$16))</f>
        <v>0.92419284613468633</v>
      </c>
      <c r="X217" s="320">
        <f>IF(X$5=0,0,(X$5-X$16-X$59)/(CHI_fec!X$5-CHI_fec!X$16))</f>
        <v>0.96679711724650186</v>
      </c>
      <c r="Y217" s="320">
        <f>IF(Y$5=0,0,(Y$5-Y$16-Y$59)/(CHI_fec!Y$5-CHI_fec!Y$16))</f>
        <v>0.90954055419999424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0.10397811029694851</v>
      </c>
      <c r="C222" s="275">
        <f>IF(C$10=0,0,C$10/CHI_fec!C$10)</f>
        <v>6.4932938817028246E-2</v>
      </c>
      <c r="D222" s="275">
        <f>IF(D$10=0,0,D$10/CHI_fec!D$10)</f>
        <v>6.2749887831858031E-2</v>
      </c>
      <c r="E222" s="275">
        <f>IF(E$10=0,0,E$10/CHI_fec!E$10)</f>
        <v>7.9197097872352365E-2</v>
      </c>
      <c r="F222" s="275">
        <f>IF(F$10=0,0,F$10/CHI_fec!F$10)</f>
        <v>7.2617768934185895E-2</v>
      </c>
      <c r="G222" s="275">
        <f>IF(G$10=0,0,G$10/CHI_fec!G$10)</f>
        <v>8.8896166108333813E-2</v>
      </c>
      <c r="H222" s="275">
        <f>IF(H$10=0,0,H$10/CHI_fec!H$10)</f>
        <v>6.1507789530203749E-2</v>
      </c>
      <c r="I222" s="275">
        <f>IF(I$10=0,0,I$10/CHI_fec!I$10)</f>
        <v>0.14973415175699314</v>
      </c>
      <c r="J222" s="275">
        <f>IF(J$10=0,0,J$10/CHI_fec!J$10)</f>
        <v>0.15365035173745609</v>
      </c>
      <c r="K222" s="275">
        <f>IF(K$10=0,0,K$10/CHI_fec!K$10)</f>
        <v>8.8303711609092783E-2</v>
      </c>
      <c r="L222" s="275">
        <f>IF(L$10=0,0,L$10/CHI_fec!L$10)</f>
        <v>0.10242339596653229</v>
      </c>
      <c r="M222" s="275">
        <f>IF(M$10=0,0,M$10/CHI_fec!M$10)</f>
        <v>0.11697468809198278</v>
      </c>
      <c r="N222" s="275">
        <f>IF(N$10=0,0,N$10/CHI_fec!N$10)</f>
        <v>9.4012961624130864E-2</v>
      </c>
      <c r="O222" s="275">
        <f>IF(O$10=0,0,O$10/CHI_fec!O$10)</f>
        <v>0.10153904064431112</v>
      </c>
      <c r="P222" s="275">
        <f>IF(P$10=0,0,P$10/CHI_fec!P$10)</f>
        <v>0.10092860475175773</v>
      </c>
      <c r="Q222" s="275">
        <f>IF(Q$10=0,0,Q$10/CHI_fec!Q$10)</f>
        <v>0.11385634403063893</v>
      </c>
      <c r="R222" s="275">
        <f>IF(R$10=0,0,R$10/CHI_fec!R$10)</f>
        <v>0.15719056698159498</v>
      </c>
      <c r="S222" s="275">
        <f>IF(S$10=0,0,S$10/CHI_fec!S$10)</f>
        <v>0.30504478592654161</v>
      </c>
      <c r="T222" s="275">
        <f>IF(T$10=0,0,T$10/CHI_fec!T$10)</f>
        <v>0.32539907894406123</v>
      </c>
      <c r="U222" s="275">
        <f>IF(U$10=0,0,U$10/CHI_fec!U$10)</f>
        <v>0.28467440272896788</v>
      </c>
      <c r="V222" s="275">
        <f>IF(V$10=0,0,V$10/CHI_fec!V$10)</f>
        <v>0.2699389818265126</v>
      </c>
      <c r="W222" s="275">
        <f>IF(W$10=0,0,W$10/CHI_fec!W$10)</f>
        <v>0.23719871762521944</v>
      </c>
      <c r="X222" s="275">
        <f>IF(X$10=0,0,X$10/CHI_fec!X$10)</f>
        <v>0.2532319487987475</v>
      </c>
      <c r="Y222" s="275">
        <f>IF(Y$10=0,0,Y$10/CHI_fec!Y$10)</f>
        <v>0.3268375571093558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2.6716475033761093</v>
      </c>
      <c r="C224" s="276">
        <f>IF(C$25=0,0,C$25/CHI_fec!C$25)</f>
        <v>2.7696334925528556</v>
      </c>
      <c r="D224" s="276">
        <f>IF(D$25=0,0,D$25/CHI_fec!D$25)</f>
        <v>2.7774092248543725</v>
      </c>
      <c r="E224" s="276">
        <f>IF(E$25=0,0,E$25/CHI_fec!E$25)</f>
        <v>2.7645132116543034</v>
      </c>
      <c r="F224" s="276">
        <f>IF(F$25=0,0,F$25/CHI_fec!F$25)</f>
        <v>2.7212262609168238</v>
      </c>
      <c r="G224" s="276">
        <f>IF(G$25=0,0,G$25/CHI_fec!G$25)</f>
        <v>2.695184372660683</v>
      </c>
      <c r="H224" s="276">
        <f>IF(H$25=0,0,H$25/CHI_fec!H$25)</f>
        <v>2.531066550034752</v>
      </c>
      <c r="I224" s="276">
        <f>IF(I$25=0,0,I$25/CHI_fec!I$25)</f>
        <v>1.1261837035021824</v>
      </c>
      <c r="J224" s="276">
        <f>IF(J$25=0,0,J$25/CHI_fec!J$25)</f>
        <v>1.1704306289226318</v>
      </c>
      <c r="K224" s="276">
        <f>IF(K$25=0,0,K$25/CHI_fec!K$25)</f>
        <v>1.1368987092947622</v>
      </c>
      <c r="L224" s="276">
        <f>IF(L$25=0,0,L$25/CHI_fec!L$25)</f>
        <v>1.16839903379516</v>
      </c>
      <c r="M224" s="276">
        <f>IF(M$25=0,0,M$25/CHI_fec!M$25)</f>
        <v>1.1218924183479539</v>
      </c>
      <c r="N224" s="276">
        <f>IF(N$25=0,0,N$25/CHI_fec!N$25)</f>
        <v>1.0939821281261439</v>
      </c>
      <c r="O224" s="276">
        <f>IF(O$25=0,0,O$25/CHI_fec!O$25)</f>
        <v>0.9962471420070218</v>
      </c>
      <c r="P224" s="276">
        <f>IF(P$25=0,0,P$25/CHI_fec!P$25)</f>
        <v>1.1979500870896502</v>
      </c>
      <c r="Q224" s="276">
        <f>IF(Q$25=0,0,Q$25/CHI_fec!Q$25)</f>
        <v>1.2088604720894387</v>
      </c>
      <c r="R224" s="276">
        <f>IF(R$25=0,0,R$25/CHI_fec!R$25)</f>
        <v>1.2225231895503397</v>
      </c>
      <c r="S224" s="276">
        <f>IF(S$25=0,0,S$25/CHI_fec!S$25)</f>
        <v>1.1375348409566515</v>
      </c>
      <c r="T224" s="276">
        <f>IF(T$25=0,0,T$25/CHI_fec!T$25)</f>
        <v>1.1973757555549367</v>
      </c>
      <c r="U224" s="276">
        <f>IF(U$25=0,0,U$25/CHI_fec!U$25)</f>
        <v>1.1899047591728515</v>
      </c>
      <c r="V224" s="276">
        <f>IF(V$25=0,0,V$25/CHI_fec!V$25)</f>
        <v>1.2179175137693499</v>
      </c>
      <c r="W224" s="276">
        <f>IF(W$25=0,0,W$25/CHI_fec!W$25)</f>
        <v>1.1940069798067485</v>
      </c>
      <c r="X224" s="276">
        <f>IF(X$25=0,0,X$25/CHI_fec!X$25)</f>
        <v>1.279545379029621</v>
      </c>
      <c r="Y224" s="276">
        <f>IF(Y$25=0,0,Y$25/CHI_fec!Y$25)</f>
        <v>1.1545144384560291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2.3788928048312421</v>
      </c>
      <c r="C225" s="276">
        <f>IF(C$36=0,0,C$36/CHI_fec!C$36)</f>
        <v>2.459387963569077</v>
      </c>
      <c r="D225" s="276">
        <f>IF(D$36=0,0,D$36/CHI_fec!D$36)</f>
        <v>2.3718383790426962</v>
      </c>
      <c r="E225" s="276">
        <f>IF(E$36=0,0,E$36/CHI_fec!E$36)</f>
        <v>2.5975370711366237</v>
      </c>
      <c r="F225" s="276">
        <f>IF(F$36=0,0,F$36/CHI_fec!F$36)</f>
        <v>2.4950287768149311</v>
      </c>
      <c r="G225" s="276">
        <f>IF(G$36=0,0,G$36/CHI_fec!G$36)</f>
        <v>2.6074686869678754</v>
      </c>
      <c r="H225" s="276">
        <f>IF(H$36=0,0,H$36/CHI_fec!H$36)</f>
        <v>1.5916300103888181</v>
      </c>
      <c r="I225" s="276">
        <f>IF(I$36=0,0,I$36/CHI_fec!I$36)</f>
        <v>1.9945214582964144</v>
      </c>
      <c r="J225" s="276">
        <f>IF(J$36=0,0,J$36/CHI_fec!J$36)</f>
        <v>2.0399497117814152</v>
      </c>
      <c r="K225" s="276">
        <f>IF(K$36=0,0,K$36/CHI_fec!K$36)</f>
        <v>1.4195826757682257</v>
      </c>
      <c r="L225" s="276">
        <f>IF(L$36=0,0,L$36/CHI_fec!L$36)</f>
        <v>1.6579387381391915</v>
      </c>
      <c r="M225" s="276">
        <f>IF(M$36=0,0,M$36/CHI_fec!M$36)</f>
        <v>1.8602294188888628</v>
      </c>
      <c r="N225" s="276">
        <f>IF(N$36=0,0,N$36/CHI_fec!N$36)</f>
        <v>1.6165818291496468</v>
      </c>
      <c r="O225" s="276">
        <f>IF(O$36=0,0,O$36/CHI_fec!O$36)</f>
        <v>2.2696466020211403</v>
      </c>
      <c r="P225" s="276">
        <f>IF(P$36=0,0,P$36/CHI_fec!P$36)</f>
        <v>2.2696678526541287</v>
      </c>
      <c r="Q225" s="276">
        <f>IF(Q$36=0,0,Q$36/CHI_fec!Q$36)</f>
        <v>2.2777833825643254</v>
      </c>
      <c r="R225" s="276">
        <f>IF(R$36=0,0,R$36/CHI_fec!R$36)</f>
        <v>2.1896680574405898</v>
      </c>
      <c r="S225" s="276">
        <f>IF(S$36=0,0,S$36/CHI_fec!S$36)</f>
        <v>2.198274986847979</v>
      </c>
      <c r="T225" s="276">
        <f>IF(T$36=0,0,T$36/CHI_fec!T$36)</f>
        <v>2.1971094978367463</v>
      </c>
      <c r="U225" s="276">
        <f>IF(U$36=0,0,U$36/CHI_fec!U$36)</f>
        <v>2.1965653917206782</v>
      </c>
      <c r="V225" s="276">
        <f>IF(V$36=0,0,V$36/CHI_fec!V$36)</f>
        <v>2.1926440751038112</v>
      </c>
      <c r="W225" s="276">
        <f>IF(W$36=0,0,W$36/CHI_fec!W$36)</f>
        <v>2.1792680145425201</v>
      </c>
      <c r="X225" s="276">
        <f>IF(X$36=0,0,X$36/CHI_fec!X$36)</f>
        <v>2.1888107528887413</v>
      </c>
      <c r="Y225" s="276">
        <f>IF(Y$36=0,0,Y$36/CHI_fec!Y$36)</f>
        <v>2.1614526028720951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0.71110257005419764</v>
      </c>
      <c r="C226" s="276">
        <f>IF(C$44=0,0,C$44/CHI_fec!C$44)</f>
        <v>0.69535054327861412</v>
      </c>
      <c r="D226" s="276">
        <f>IF(D$44=0,0,D$44/CHI_fec!D$44)</f>
        <v>0.65769851895940801</v>
      </c>
      <c r="E226" s="276">
        <f>IF(E$44=0,0,E$44/CHI_fec!E$44)</f>
        <v>0.71671516997895168</v>
      </c>
      <c r="F226" s="276">
        <f>IF(F$44=0,0,F$44/CHI_fec!F$44)</f>
        <v>0.69695179564223564</v>
      </c>
      <c r="G226" s="276">
        <f>IF(G$44=0,0,G$44/CHI_fec!G$44)</f>
        <v>0.7240212500265335</v>
      </c>
      <c r="H226" s="276">
        <f>IF(H$44=0,0,H$44/CHI_fec!H$44)</f>
        <v>0.5909138444148625</v>
      </c>
      <c r="I226" s="276">
        <f>IF(I$44=0,0,I$44/CHI_fec!I$44)</f>
        <v>0.47325977306245648</v>
      </c>
      <c r="J226" s="276">
        <f>IF(J$44=0,0,J$44/CHI_fec!J$44)</f>
        <v>0.52073603162588422</v>
      </c>
      <c r="K226" s="276">
        <f>IF(K$44=0,0,K$44/CHI_fec!K$44)</f>
        <v>0.50244118966134432</v>
      </c>
      <c r="L226" s="276">
        <f>IF(L$44=0,0,L$44/CHI_fec!L$44)</f>
        <v>0.49934068967662476</v>
      </c>
      <c r="M226" s="276">
        <f>IF(M$44=0,0,M$44/CHI_fec!M$44)</f>
        <v>0.48853735508933249</v>
      </c>
      <c r="N226" s="276">
        <f>IF(N$44=0,0,N$44/CHI_fec!N$44)</f>
        <v>0.47621091974063112</v>
      </c>
      <c r="O226" s="276">
        <f>IF(O$44=0,0,O$44/CHI_fec!O$44)</f>
        <v>0.39484774232604158</v>
      </c>
      <c r="P226" s="276">
        <f>IF(P$44=0,0,P$44/CHI_fec!P$44)</f>
        <v>0.4351115943672334</v>
      </c>
      <c r="Q226" s="276">
        <f>IF(Q$44=0,0,Q$44/CHI_fec!Q$44)</f>
        <v>0.44779839702501012</v>
      </c>
      <c r="R226" s="276">
        <f>IF(R$44=0,0,R$44/CHI_fec!R$44)</f>
        <v>0.47461188689508471</v>
      </c>
      <c r="S226" s="276">
        <f>IF(S$44=0,0,S$44/CHI_fec!S$44)</f>
        <v>0.55471764862545725</v>
      </c>
      <c r="T226" s="276">
        <f>IF(T$44=0,0,T$44/CHI_fec!T$44)</f>
        <v>0.58894991068903491</v>
      </c>
      <c r="U226" s="276">
        <f>IF(U$44=0,0,U$44/CHI_fec!U$44)</f>
        <v>0.55386717404372676</v>
      </c>
      <c r="V226" s="276">
        <f>IF(V$44=0,0,V$44/CHI_fec!V$44)</f>
        <v>0.56190731421407814</v>
      </c>
      <c r="W226" s="276">
        <f>IF(W$44=0,0,W$44/CHI_fec!W$44)</f>
        <v>0.52209051611729751</v>
      </c>
      <c r="X226" s="276">
        <f>IF(X$44=0,0,X$44/CHI_fec!X$44)</f>
        <v>0.55228343823713499</v>
      </c>
      <c r="Y226" s="276">
        <f>IF(Y$44=0,0,Y$44/CHI_fec!Y$44)</f>
        <v>0.57106194031093027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1.3617431993414728</v>
      </c>
      <c r="C229" s="320">
        <f>IF(C$61=0,0,(C$61-C$108)/CHI_fec!C$61)</f>
        <v>1.4054501544020577</v>
      </c>
      <c r="D229" s="320">
        <f>IF(D$61=0,0,(D$61-D$108)/CHI_fec!D$61)</f>
        <v>1.3499069283400347</v>
      </c>
      <c r="E229" s="320">
        <f>IF(E$61=0,0,(E$61-E$108)/CHI_fec!E$61)</f>
        <v>1.4490990375567172</v>
      </c>
      <c r="F229" s="320">
        <f>IF(F$61=0,0,(F$61-F$108)/CHI_fec!F$61)</f>
        <v>1.404779267350287</v>
      </c>
      <c r="G229" s="320">
        <f>IF(G$61=0,0,(G$61-G$108)/CHI_fec!G$61)</f>
        <v>1.4450548448947098</v>
      </c>
      <c r="H229" s="320">
        <f>IF(H$61=0,0,(H$61-H$108)/CHI_fec!H$61)</f>
        <v>1.1160193555559659</v>
      </c>
      <c r="I229" s="320">
        <f>IF(I$61=0,0,(I$61-I$108)/CHI_fec!I$61)</f>
        <v>0.83139392949055546</v>
      </c>
      <c r="J229" s="320">
        <f>IF(J$61=0,0,(J$61-J$108)/CHI_fec!J$61)</f>
        <v>0.88169943224646252</v>
      </c>
      <c r="K229" s="320">
        <f>IF(K$61=0,0,(K$61-K$108)/CHI_fec!K$61)</f>
        <v>0.79939328094277728</v>
      </c>
      <c r="L229" s="320">
        <f>IF(L$61=0,0,(L$61-L$108)/CHI_fec!L$61)</f>
        <v>0.8326658396195693</v>
      </c>
      <c r="M229" s="320">
        <f>IF(M$61=0,0,(M$61-M$108)/CHI_fec!M$61)</f>
        <v>0.83357091236698244</v>
      </c>
      <c r="N229" s="320">
        <f>IF(N$61=0,0,(N$61-N$108)/CHI_fec!N$61)</f>
        <v>0.79166438820166951</v>
      </c>
      <c r="O229" s="320">
        <f>IF(O$61=0,0,(O$61-O$108)/CHI_fec!O$61)</f>
        <v>0.83849872651466217</v>
      </c>
      <c r="P229" s="320">
        <f>IF(P$61=0,0,(P$61-P$108)/CHI_fec!P$61)</f>
        <v>0.91293669873549055</v>
      </c>
      <c r="Q229" s="320">
        <f>IF(Q$61=0,0,(Q$61-Q$108)/CHI_fec!Q$61)</f>
        <v>0.91997745201714809</v>
      </c>
      <c r="R229" s="320">
        <f>IF(R$61=0,0,(R$61-R$108)/CHI_fec!R$61)</f>
        <v>0.90404413042993903</v>
      </c>
      <c r="S229" s="320">
        <f>IF(S$61=0,0,(S$61-S$108)/CHI_fec!S$61)</f>
        <v>0.88358475624179489</v>
      </c>
      <c r="T229" s="320">
        <f>IF(T$61=0,0,(T$61-T$108)/CHI_fec!T$61)</f>
        <v>0.91856204656539098</v>
      </c>
      <c r="U229" s="320">
        <f>IF(U$61=0,0,(U$61-U$108)/CHI_fec!U$61)</f>
        <v>0.90981565985221524</v>
      </c>
      <c r="V229" s="320">
        <f>IF(V$61=0,0,(V$61-V$108)/CHI_fec!V$61)</f>
        <v>0.9172757561820124</v>
      </c>
      <c r="W229" s="320">
        <f>IF(W$61=0,0,(W$61-W$108)/CHI_fec!W$61)</f>
        <v>0.88941771040814133</v>
      </c>
      <c r="X229" s="320">
        <f>IF(X$61=0,0,(X$61-X$108)/CHI_fec!X$61)</f>
        <v>0.93206548511231291</v>
      </c>
      <c r="Y229" s="320">
        <f>IF(Y$61=0,0,(Y$61-Y$108)/CHI_fec!Y$61)</f>
        <v>0.87549306589287967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0.10397811029694834</v>
      </c>
      <c r="C234" s="275">
        <f>IF(C$66=0,0,C$66/CHI_fec!C$66)</f>
        <v>6.4932938817028246E-2</v>
      </c>
      <c r="D234" s="275">
        <f>IF(D$66=0,0,D$66/CHI_fec!D$66)</f>
        <v>6.2749887831858017E-2</v>
      </c>
      <c r="E234" s="275">
        <f>IF(E$66=0,0,E$66/CHI_fec!E$66)</f>
        <v>7.9197097872352337E-2</v>
      </c>
      <c r="F234" s="275">
        <f>IF(F$66=0,0,F$66/CHI_fec!F$66)</f>
        <v>7.2617768934185922E-2</v>
      </c>
      <c r="G234" s="275">
        <f>IF(G$66=0,0,G$66/CHI_fec!G$66)</f>
        <v>8.8896166108333854E-2</v>
      </c>
      <c r="H234" s="275">
        <f>IF(H$66=0,0,H$66/CHI_fec!H$66)</f>
        <v>6.1507789530203749E-2</v>
      </c>
      <c r="I234" s="275">
        <f>IF(I$66=0,0,I$66/CHI_fec!I$66)</f>
        <v>0.14973415175699301</v>
      </c>
      <c r="J234" s="275">
        <f>IF(J$66=0,0,J$66/CHI_fec!J$66)</f>
        <v>0.15365035173745609</v>
      </c>
      <c r="K234" s="275">
        <f>IF(K$66=0,0,K$66/CHI_fec!K$66)</f>
        <v>8.8303711609092755E-2</v>
      </c>
      <c r="L234" s="275">
        <f>IF(L$66=0,0,L$66/CHI_fec!L$66)</f>
        <v>0.10242339596653235</v>
      </c>
      <c r="M234" s="275">
        <f>IF(M$66=0,0,M$66/CHI_fec!M$66)</f>
        <v>0.11697468809198272</v>
      </c>
      <c r="N234" s="275">
        <f>IF(N$66=0,0,N$66/CHI_fec!N$66)</f>
        <v>9.4012961624130878E-2</v>
      </c>
      <c r="O234" s="275">
        <f>IF(O$66=0,0,O$66/CHI_fec!O$66)</f>
        <v>0.10153904064431117</v>
      </c>
      <c r="P234" s="275">
        <f>IF(P$66=0,0,P$66/CHI_fec!P$66)</f>
        <v>0.10092860475175787</v>
      </c>
      <c r="Q234" s="275">
        <f>IF(Q$66=0,0,Q$66/CHI_fec!Q$66)</f>
        <v>0.11385634403063896</v>
      </c>
      <c r="R234" s="275">
        <f>IF(R$66=0,0,R$66/CHI_fec!R$66)</f>
        <v>0.15719056698159486</v>
      </c>
      <c r="S234" s="275">
        <f>IF(S$66=0,0,S$66/CHI_fec!S$66)</f>
        <v>0.30504478592654155</v>
      </c>
      <c r="T234" s="275">
        <f>IF(T$66=0,0,T$66/CHI_fec!T$66)</f>
        <v>0.32539907894406123</v>
      </c>
      <c r="U234" s="275">
        <f>IF(U$66=0,0,U$66/CHI_fec!U$66)</f>
        <v>0.28467440272896788</v>
      </c>
      <c r="V234" s="275">
        <f>IF(V$66=0,0,V$66/CHI_fec!V$66)</f>
        <v>0.26993898182651266</v>
      </c>
      <c r="W234" s="275">
        <f>IF(W$66=0,0,W$66/CHI_fec!W$66)</f>
        <v>0.23719871762521932</v>
      </c>
      <c r="X234" s="275">
        <f>IF(X$66=0,0,X$66/CHI_fec!X$66)</f>
        <v>0.2532319487987475</v>
      </c>
      <c r="Y234" s="275">
        <f>IF(Y$66=0,0,Y$66/CHI_fec!Y$66)</f>
        <v>0.32683755710935564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2.6679088241045732</v>
      </c>
      <c r="C235" s="276">
        <f>IF(C$72=0,0,C$72/CHI_fec!C$72)</f>
        <v>2.7657436942190445</v>
      </c>
      <c r="D235" s="276">
        <f>IF(D$72=0,0,D$72/CHI_fec!D$72)</f>
        <v>2.7731963940939757</v>
      </c>
      <c r="E235" s="276">
        <f>IF(E$72=0,0,E$72/CHI_fec!E$72)</f>
        <v>2.7607721527909717</v>
      </c>
      <c r="F235" s="276">
        <f>IF(F$72=0,0,F$72/CHI_fec!F$72)</f>
        <v>2.7174755669614754</v>
      </c>
      <c r="G235" s="276">
        <f>IF(G$72=0,0,G$72/CHI_fec!G$72)</f>
        <v>2.6916622313760761</v>
      </c>
      <c r="H235" s="276">
        <f>IF(H$72=0,0,H$72/CHI_fec!H$72)</f>
        <v>2.5270680034876198</v>
      </c>
      <c r="I235" s="276">
        <f>IF(I$72=0,0,I$72/CHI_fec!I$72)</f>
        <v>1.1252500249956445</v>
      </c>
      <c r="J235" s="276">
        <f>IF(J$72=0,0,J$72/CHI_fec!J$72)</f>
        <v>1.1695799874281565</v>
      </c>
      <c r="K235" s="276">
        <f>IF(K$72=0,0,K$72/CHI_fec!K$72)</f>
        <v>1.1361702465242132</v>
      </c>
      <c r="L235" s="276">
        <f>IF(L$72=0,0,L$72/CHI_fec!L$72)</f>
        <v>1.1675870184537602</v>
      </c>
      <c r="M235" s="276">
        <f>IF(M$72=0,0,M$72/CHI_fec!M$72)</f>
        <v>1.1210911187274981</v>
      </c>
      <c r="N235" s="276">
        <f>IF(N$72=0,0,N$72/CHI_fec!N$72)</f>
        <v>1.0932384043827623</v>
      </c>
      <c r="O235" s="276">
        <f>IF(O$72=0,0,O$72/CHI_fec!O$72)</f>
        <v>0.99543407554547292</v>
      </c>
      <c r="P235" s="276">
        <f>IF(P$72=0,0,P$72/CHI_fec!P$72)</f>
        <v>1.1968448765815469</v>
      </c>
      <c r="Q235" s="276">
        <f>IF(Q$72=0,0,Q$72/CHI_fec!Q$72)</f>
        <v>1.2077457517175363</v>
      </c>
      <c r="R235" s="276">
        <f>IF(R$72=0,0,R$72/CHI_fec!R$72)</f>
        <v>1.2213632483851129</v>
      </c>
      <c r="S235" s="276">
        <f>IF(S$72=0,0,S$72/CHI_fec!S$72)</f>
        <v>1.1364860742187284</v>
      </c>
      <c r="T235" s="276">
        <f>IF(T$72=0,0,T$72/CHI_fec!T$72)</f>
        <v>1.1962802767237377</v>
      </c>
      <c r="U235" s="276">
        <f>IF(U$72=0,0,U$72/CHI_fec!U$72)</f>
        <v>1.1887939088327728</v>
      </c>
      <c r="V235" s="276">
        <f>IF(V$72=0,0,V$72/CHI_fec!V$72)</f>
        <v>1.2167647696644475</v>
      </c>
      <c r="W235" s="276">
        <f>IF(W$72=0,0,W$72/CHI_fec!W$72)</f>
        <v>1.1928126942129793</v>
      </c>
      <c r="X235" s="276">
        <f>IF(X$72=0,0,X$72/CHI_fec!X$72)</f>
        <v>1.2782761823429556</v>
      </c>
      <c r="Y235" s="276">
        <f>IF(Y$72=0,0,Y$72/CHI_fec!Y$72)</f>
        <v>1.1533500777767447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2.3788928048312403</v>
      </c>
      <c r="C236" s="276">
        <f>IF(C$85=0,0,C$85/CHI_fec!C$85)</f>
        <v>2.4593879635690783</v>
      </c>
      <c r="D236" s="276">
        <f>IF(D$85=0,0,D$85/CHI_fec!D$85)</f>
        <v>2.3718383790426971</v>
      </c>
      <c r="E236" s="276">
        <f>IF(E$85=0,0,E$85/CHI_fec!E$85)</f>
        <v>2.5975370711366232</v>
      </c>
      <c r="F236" s="276">
        <f>IF(F$85=0,0,F$85/CHI_fec!F$85)</f>
        <v>2.4950287768149311</v>
      </c>
      <c r="G236" s="276">
        <f>IF(G$85=0,0,G$85/CHI_fec!G$85)</f>
        <v>2.6074686869678758</v>
      </c>
      <c r="H236" s="276">
        <f>IF(H$85=0,0,H$85/CHI_fec!H$85)</f>
        <v>1.5916300103888177</v>
      </c>
      <c r="I236" s="276">
        <f>IF(I$85=0,0,I$85/CHI_fec!I$85)</f>
        <v>1.994521458296413</v>
      </c>
      <c r="J236" s="276">
        <f>IF(J$85=0,0,J$85/CHI_fec!J$85)</f>
        <v>2.0399497117814152</v>
      </c>
      <c r="K236" s="276">
        <f>IF(K$85=0,0,K$85/CHI_fec!K$85)</f>
        <v>1.4195826757682262</v>
      </c>
      <c r="L236" s="276">
        <f>IF(L$85=0,0,L$85/CHI_fec!L$85)</f>
        <v>1.6579387381391919</v>
      </c>
      <c r="M236" s="276">
        <f>IF(M$85=0,0,M$85/CHI_fec!M$85)</f>
        <v>1.8602294188888626</v>
      </c>
      <c r="N236" s="276">
        <f>IF(N$85=0,0,N$85/CHI_fec!N$85)</f>
        <v>1.6165818291496468</v>
      </c>
      <c r="O236" s="276">
        <f>IF(O$85=0,0,O$85/CHI_fec!O$85)</f>
        <v>2.2696466020211412</v>
      </c>
      <c r="P236" s="276">
        <f>IF(P$85=0,0,P$85/CHI_fec!P$85)</f>
        <v>2.2696678526541287</v>
      </c>
      <c r="Q236" s="276">
        <f>IF(Q$85=0,0,Q$85/CHI_fec!Q$85)</f>
        <v>2.2777833825643254</v>
      </c>
      <c r="R236" s="276">
        <f>IF(R$85=0,0,R$85/CHI_fec!R$85)</f>
        <v>2.1896680574405907</v>
      </c>
      <c r="S236" s="276">
        <f>IF(S$85=0,0,S$85/CHI_fec!S$85)</f>
        <v>2.1982749868479785</v>
      </c>
      <c r="T236" s="276">
        <f>IF(T$85=0,0,T$85/CHI_fec!T$85)</f>
        <v>2.1971094978367454</v>
      </c>
      <c r="U236" s="276">
        <f>IF(U$85=0,0,U$85/CHI_fec!U$85)</f>
        <v>2.1965653917206791</v>
      </c>
      <c r="V236" s="276">
        <f>IF(V$85=0,0,V$85/CHI_fec!V$85)</f>
        <v>2.1926440751038108</v>
      </c>
      <c r="W236" s="276">
        <f>IF(W$85=0,0,W$85/CHI_fec!W$85)</f>
        <v>2.1792680145425223</v>
      </c>
      <c r="X236" s="276">
        <f>IF(X$85=0,0,X$85/CHI_fec!X$85)</f>
        <v>2.1888107528887404</v>
      </c>
      <c r="Y236" s="276">
        <f>IF(Y$85=0,0,Y$85/CHI_fec!Y$85)</f>
        <v>2.1614526028720942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0.56565090666408557</v>
      </c>
      <c r="C237" s="276">
        <f>IF(C$93=0,0,C$93/CHI_fec!C$93)</f>
        <v>0.54302029878560631</v>
      </c>
      <c r="D237" s="276">
        <f>IF(D$93=0,0,D$93/CHI_fec!D$93)</f>
        <v>0.51145351916083248</v>
      </c>
      <c r="E237" s="276">
        <f>IF(E$93=0,0,E$93/CHI_fec!E$93)</f>
        <v>0.56173197417841347</v>
      </c>
      <c r="F237" s="276">
        <f>IF(F$93=0,0,F$93/CHI_fec!F$93)</f>
        <v>0.54592980737245322</v>
      </c>
      <c r="G237" s="276">
        <f>IF(G$93=0,0,G$93/CHI_fec!G$93)</f>
        <v>0.5704696233766221</v>
      </c>
      <c r="H237" s="276">
        <f>IF(H$93=0,0,H$93/CHI_fec!H$93)</f>
        <v>0.46076544631988009</v>
      </c>
      <c r="I237" s="276">
        <f>IF(I$93=0,0,I$93/CHI_fec!I$93)</f>
        <v>0.40070990395362988</v>
      </c>
      <c r="J237" s="276">
        <f>IF(J$93=0,0,J$93/CHI_fec!J$93)</f>
        <v>0.44155196674607167</v>
      </c>
      <c r="K237" s="276">
        <f>IF(K$93=0,0,K$93/CHI_fec!K$93)</f>
        <v>0.4182869265177715</v>
      </c>
      <c r="L237" s="276">
        <f>IF(L$93=0,0,L$93/CHI_fec!L$93)</f>
        <v>0.41541811786369531</v>
      </c>
      <c r="M237" s="276">
        <f>IF(M$93=0,0,M$93/CHI_fec!M$93)</f>
        <v>0.41056017334059303</v>
      </c>
      <c r="N237" s="276">
        <f>IF(N$93=0,0,N$93/CHI_fec!N$93)</f>
        <v>0.39751768005732496</v>
      </c>
      <c r="O237" s="276">
        <f>IF(O$93=0,0,O$93/CHI_fec!O$93)</f>
        <v>0.32799647791015712</v>
      </c>
      <c r="P237" s="276">
        <f>IF(P$93=0,0,P$93/CHI_fec!P$93)</f>
        <v>0.35757460519324546</v>
      </c>
      <c r="Q237" s="276">
        <f>IF(Q$93=0,0,Q$93/CHI_fec!Q$93)</f>
        <v>0.37039374471074688</v>
      </c>
      <c r="R237" s="276">
        <f>IF(R$93=0,0,R$93/CHI_fec!R$93)</f>
        <v>0.39994668824650165</v>
      </c>
      <c r="S237" s="276">
        <f>IF(S$93=0,0,S$93/CHI_fec!S$93)</f>
        <v>0.49508868595025957</v>
      </c>
      <c r="T237" s="276">
        <f>IF(T$93=0,0,T$93/CHI_fec!T$93)</f>
        <v>0.52650529047775152</v>
      </c>
      <c r="U237" s="276">
        <f>IF(U$93=0,0,U$93/CHI_fec!U$93)</f>
        <v>0.48957188878947533</v>
      </c>
      <c r="V237" s="276">
        <f>IF(V$93=0,0,V$93/CHI_fec!V$93)</f>
        <v>0.49620649433197139</v>
      </c>
      <c r="W237" s="276">
        <f>IF(W$93=0,0,W$93/CHI_fec!W$93)</f>
        <v>0.45741503985856358</v>
      </c>
      <c r="X237" s="276">
        <f>IF(X$93=0,0,X$93/CHI_fec!X$93)</f>
        <v>0.48191174721450442</v>
      </c>
      <c r="Y237" s="276">
        <f>IF(Y$93=0,0,Y$93/CHI_fec!Y$93)</f>
        <v>0.51516227343745757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1.0987620989988982</v>
      </c>
      <c r="C240" s="320">
        <f>IF(C$110=0,0,C$110/CHI_fec!C$110)</f>
        <v>1.1286237416909652</v>
      </c>
      <c r="D240" s="320">
        <f>IF(D$110=0,0,D$110/CHI_fec!D$110)</f>
        <v>1.0768794178666297</v>
      </c>
      <c r="E240" s="320">
        <f>IF(E$110=0,0,E$110/CHI_fec!E$110)</f>
        <v>1.1685016662905414</v>
      </c>
      <c r="F240" s="320">
        <f>IF(F$110=0,0,F$110/CHI_fec!F$110)</f>
        <v>1.1306598313089213</v>
      </c>
      <c r="G240" s="320">
        <f>IF(G$110=0,0,G$110/CHI_fec!G$110)</f>
        <v>1.1697537587235263</v>
      </c>
      <c r="H240" s="320">
        <f>IF(H$110=0,0,H$110/CHI_fec!H$110)</f>
        <v>0.88688594225774919</v>
      </c>
      <c r="I240" s="320">
        <f>IF(I$110=0,0,I$110/CHI_fec!I$110)</f>
        <v>0.70658281801414358</v>
      </c>
      <c r="J240" s="320">
        <f>IF(J$110=0,0,J$110/CHI_fec!J$110)</f>
        <v>0.75591985170173215</v>
      </c>
      <c r="K240" s="320">
        <f>IF(K$110=0,0,K$110/CHI_fec!K$110)</f>
        <v>0.6860976275088746</v>
      </c>
      <c r="L240" s="320">
        <f>IF(L$110=0,0,L$110/CHI_fec!L$110)</f>
        <v>0.71151591679797732</v>
      </c>
      <c r="M240" s="320">
        <f>IF(M$110=0,0,M$110/CHI_fec!M$110)</f>
        <v>0.71344962973388337</v>
      </c>
      <c r="N240" s="320">
        <f>IF(N$110=0,0,N$110/CHI_fec!N$110)</f>
        <v>0.72142460998857971</v>
      </c>
      <c r="O240" s="320">
        <f>IF(O$110=0,0,O$110/CHI_fec!O$110)</f>
        <v>0.69272850265073405</v>
      </c>
      <c r="P240" s="320">
        <f>IF(P$110=0,0,P$110/CHI_fec!P$110)</f>
        <v>0.69527831194461398</v>
      </c>
      <c r="Q240" s="320">
        <f>IF(Q$110=0,0,Q$110/CHI_fec!Q$110)</f>
        <v>0.64263738677323734</v>
      </c>
      <c r="R240" s="320">
        <f>IF(R$110=0,0,R$110/CHI_fec!R$110)</f>
        <v>0.60413527401406475</v>
      </c>
      <c r="S240" s="320">
        <f>IF(S$110=0,0,S$110/CHI_fec!S$110)</f>
        <v>0.6445907331369809</v>
      </c>
      <c r="T240" s="320">
        <f>IF(T$110=0,0,T$110/CHI_fec!T$110)</f>
        <v>0.60581388979383277</v>
      </c>
      <c r="U240" s="320">
        <f>IF(U$110=0,0,U$110/CHI_fec!U$110)</f>
        <v>0.6645318031705989</v>
      </c>
      <c r="V240" s="320">
        <f>IF(V$110=0,0,V$110/CHI_fec!V$110)</f>
        <v>0.64287266001150933</v>
      </c>
      <c r="W240" s="320">
        <f>IF(W$110=0,0,W$110/CHI_fec!W$110)</f>
        <v>0.69325571802131714</v>
      </c>
      <c r="X240" s="320">
        <f>IF(X$110=0,0,X$110/CHI_fec!X$110)</f>
        <v>0.63696884487969607</v>
      </c>
      <c r="Y240" s="320">
        <f>IF(Y$110=0,0,Y$110/CHI_fec!Y$110)</f>
        <v>0.60400955096356779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0.10397811029694838</v>
      </c>
      <c r="C245" s="275">
        <f>IF(C$115=0,0,C$115/CHI_fec!C$115)</f>
        <v>6.4932938817028246E-2</v>
      </c>
      <c r="D245" s="275">
        <f>IF(D$115=0,0,D$115/CHI_fec!D$115)</f>
        <v>6.2749887831858017E-2</v>
      </c>
      <c r="E245" s="275">
        <f>IF(E$115=0,0,E$115/CHI_fec!E$115)</f>
        <v>7.9197097872352379E-2</v>
      </c>
      <c r="F245" s="275">
        <f>IF(F$115=0,0,F$115/CHI_fec!F$115)</f>
        <v>7.2617768934185853E-2</v>
      </c>
      <c r="G245" s="275">
        <f>IF(G$115=0,0,G$115/CHI_fec!G$115)</f>
        <v>8.8896166108333868E-2</v>
      </c>
      <c r="H245" s="275">
        <f>IF(H$115=0,0,H$115/CHI_fec!H$115)</f>
        <v>6.1507789530203742E-2</v>
      </c>
      <c r="I245" s="275">
        <f>IF(I$115=0,0,I$115/CHI_fec!I$115)</f>
        <v>0.14973415175699303</v>
      </c>
      <c r="J245" s="275">
        <f>IF(J$115=0,0,J$115/CHI_fec!J$115)</f>
        <v>0.15365035173745625</v>
      </c>
      <c r="K245" s="275">
        <f>IF(K$115=0,0,K$115/CHI_fec!K$115)</f>
        <v>8.8303711609092811E-2</v>
      </c>
      <c r="L245" s="275">
        <f>IF(L$115=0,0,L$115/CHI_fec!L$115)</f>
        <v>0.10242339596653233</v>
      </c>
      <c r="M245" s="275">
        <f>IF(M$115=0,0,M$115/CHI_fec!M$115)</f>
        <v>0.11697468809198271</v>
      </c>
      <c r="N245" s="275">
        <f>IF(N$115=0,0,N$115/CHI_fec!N$115)</f>
        <v>9.4012961624130892E-2</v>
      </c>
      <c r="O245" s="275">
        <f>IF(O$115=0,0,O$115/CHI_fec!O$115)</f>
        <v>0.10153904064431116</v>
      </c>
      <c r="P245" s="275">
        <f>IF(P$115=0,0,P$115/CHI_fec!P$115)</f>
        <v>0.10092860475175781</v>
      </c>
      <c r="Q245" s="275">
        <f>IF(Q$115=0,0,Q$115/CHI_fec!Q$115)</f>
        <v>0.11385634403063896</v>
      </c>
      <c r="R245" s="275">
        <f>IF(R$115=0,0,R$115/CHI_fec!R$115)</f>
        <v>0.15719056698159486</v>
      </c>
      <c r="S245" s="275">
        <f>IF(S$115=0,0,S$115/CHI_fec!S$115)</f>
        <v>0.3050447859265415</v>
      </c>
      <c r="T245" s="275">
        <f>IF(T$115=0,0,T$115/CHI_fec!T$115)</f>
        <v>0.32539907894406106</v>
      </c>
      <c r="U245" s="275">
        <f>IF(U$115=0,0,U$115/CHI_fec!U$115)</f>
        <v>0.28467440272896782</v>
      </c>
      <c r="V245" s="275">
        <f>IF(V$115=0,0,V$115/CHI_fec!V$115)</f>
        <v>0.26993898182651271</v>
      </c>
      <c r="W245" s="275">
        <f>IF(W$115=0,0,W$115/CHI_fec!W$115)</f>
        <v>0.23719871762521944</v>
      </c>
      <c r="X245" s="275">
        <f>IF(X$115=0,0,X$115/CHI_fec!X$115)</f>
        <v>0.25323194879874755</v>
      </c>
      <c r="Y245" s="275">
        <f>IF(Y$115=0,0,Y$115/CHI_fec!Y$115)</f>
        <v>0.32683755710935569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2.6663591699280409</v>
      </c>
      <c r="C246" s="276">
        <f>IF(C$121=0,0,C$121/CHI_fec!C$121)</f>
        <v>2.764131413881064</v>
      </c>
      <c r="D246" s="276">
        <f>IF(D$121=0,0,D$121/CHI_fec!D$121)</f>
        <v>2.7714504981638286</v>
      </c>
      <c r="E246" s="276">
        <f>IF(E$121=0,0,E$121/CHI_fec!E$121)</f>
        <v>2.7592214109290447</v>
      </c>
      <c r="F246" s="276">
        <f>IF(F$121=0,0,F$121/CHI_fec!F$121)</f>
        <v>2.7159208863674769</v>
      </c>
      <c r="G246" s="276">
        <f>IF(G$121=0,0,G$121/CHI_fec!G$121)</f>
        <v>2.6902021391310775</v>
      </c>
      <c r="H246" s="276">
        <f>IF(H$121=0,0,H$121/CHI_fec!H$121)</f>
        <v>2.5254110597680275</v>
      </c>
      <c r="I246" s="276">
        <f>IF(I$121=0,0,I$121/CHI_fec!I$121)</f>
        <v>1.1248627096270891</v>
      </c>
      <c r="J246" s="276">
        <f>IF(J$121=0,0,J$121/CHI_fec!J$121)</f>
        <v>1.1692270669706437</v>
      </c>
      <c r="K246" s="276">
        <f>IF(K$121=0,0,K$121/CHI_fec!K$121)</f>
        <v>1.1358679796658444</v>
      </c>
      <c r="L246" s="276">
        <f>IF(L$121=0,0,L$121/CHI_fec!L$121)</f>
        <v>1.1672501083343008</v>
      </c>
      <c r="M246" s="276">
        <f>IF(M$121=0,0,M$121/CHI_fec!M$121)</f>
        <v>1.1207586636913767</v>
      </c>
      <c r="N246" s="276">
        <f>IF(N$121=0,0,N$121/CHI_fec!N$121)</f>
        <v>1.092929822245005</v>
      </c>
      <c r="O246" s="276">
        <f>IF(O$121=0,0,O$121/CHI_fec!O$121)</f>
        <v>0.99509678717274741</v>
      </c>
      <c r="P246" s="276">
        <f>IF(P$121=0,0,P$121/CHI_fec!P$121)</f>
        <v>1.1963864657604568</v>
      </c>
      <c r="Q246" s="276">
        <f>IF(Q$121=0,0,Q$121/CHI_fec!Q$121)</f>
        <v>1.2072833961662861</v>
      </c>
      <c r="R246" s="276">
        <f>IF(R$121=0,0,R$121/CHI_fec!R$121)</f>
        <v>1.2208821546639603</v>
      </c>
      <c r="S246" s="276">
        <f>IF(S$121=0,0,S$121/CHI_fec!S$121)</f>
        <v>1.1360510743338901</v>
      </c>
      <c r="T246" s="276">
        <f>IF(T$121=0,0,T$121/CHI_fec!T$121)</f>
        <v>1.195825897388926</v>
      </c>
      <c r="U246" s="276">
        <f>IF(U$121=0,0,U$121/CHI_fec!U$121)</f>
        <v>1.1883331659274199</v>
      </c>
      <c r="V246" s="276">
        <f>IF(V$121=0,0,V$121/CHI_fec!V$121)</f>
        <v>1.2162866594028263</v>
      </c>
      <c r="W246" s="276">
        <f>IF(W$121=0,0,W$121/CHI_fec!W$121)</f>
        <v>1.1923173919702676</v>
      </c>
      <c r="X246" s="276">
        <f>IF(X$121=0,0,X$121/CHI_fec!X$121)</f>
        <v>1.2777498062596748</v>
      </c>
      <c r="Y246" s="276">
        <f>IF(Y$121=0,0,Y$121/CHI_fec!Y$121)</f>
        <v>1.152867191870611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2.3788928048312412</v>
      </c>
      <c r="C247" s="276">
        <f>IF(C$134=0,0,C$134/CHI_fec!C$134)</f>
        <v>2.4593879635690779</v>
      </c>
      <c r="D247" s="276">
        <f>IF(D$134=0,0,D$134/CHI_fec!D$134)</f>
        <v>2.3718383790426958</v>
      </c>
      <c r="E247" s="276">
        <f>IF(E$134=0,0,E$134/CHI_fec!E$134)</f>
        <v>2.5975370711366246</v>
      </c>
      <c r="F247" s="276">
        <f>IF(F$134=0,0,F$134/CHI_fec!F$134)</f>
        <v>2.4950287768149302</v>
      </c>
      <c r="G247" s="276">
        <f>IF(G$134=0,0,G$134/CHI_fec!G$134)</f>
        <v>2.6074686869678754</v>
      </c>
      <c r="H247" s="276">
        <f>IF(H$134=0,0,H$134/CHI_fec!H$134)</f>
        <v>1.5916300103888175</v>
      </c>
      <c r="I247" s="276">
        <f>IF(I$134=0,0,I$134/CHI_fec!I$134)</f>
        <v>1.9945214582964141</v>
      </c>
      <c r="J247" s="276">
        <f>IF(J$134=0,0,J$134/CHI_fec!J$134)</f>
        <v>2.0399497117814152</v>
      </c>
      <c r="K247" s="276">
        <f>IF(K$134=0,0,K$134/CHI_fec!K$134)</f>
        <v>1.4195826757682262</v>
      </c>
      <c r="L247" s="276">
        <f>IF(L$134=0,0,L$134/CHI_fec!L$134)</f>
        <v>1.6579387381391923</v>
      </c>
      <c r="M247" s="276">
        <f>IF(M$134=0,0,M$134/CHI_fec!M$134)</f>
        <v>1.8602294188888622</v>
      </c>
      <c r="N247" s="276">
        <f>IF(N$134=0,0,N$134/CHI_fec!N$134)</f>
        <v>1.6165818291496465</v>
      </c>
      <c r="O247" s="276">
        <f>IF(O$134=0,0,O$134/CHI_fec!O$134)</f>
        <v>2.2696466020211412</v>
      </c>
      <c r="P247" s="276">
        <f>IF(P$134=0,0,P$134/CHI_fec!P$134)</f>
        <v>2.2696678526541287</v>
      </c>
      <c r="Q247" s="276">
        <f>IF(Q$134=0,0,Q$134/CHI_fec!Q$134)</f>
        <v>2.2777833825643263</v>
      </c>
      <c r="R247" s="276">
        <f>IF(R$134=0,0,R$134/CHI_fec!R$134)</f>
        <v>2.1896680574405898</v>
      </c>
      <c r="S247" s="276">
        <f>IF(S$134=0,0,S$134/CHI_fec!S$134)</f>
        <v>2.1982749868479781</v>
      </c>
      <c r="T247" s="276">
        <f>IF(T$134=0,0,T$134/CHI_fec!T$134)</f>
        <v>2.1971094978367463</v>
      </c>
      <c r="U247" s="276">
        <f>IF(U$134=0,0,U$134/CHI_fec!U$134)</f>
        <v>2.1965653917206787</v>
      </c>
      <c r="V247" s="276">
        <f>IF(V$134=0,0,V$134/CHI_fec!V$134)</f>
        <v>2.1926440751038112</v>
      </c>
      <c r="W247" s="276">
        <f>IF(W$134=0,0,W$134/CHI_fec!W$134)</f>
        <v>2.1792680145425218</v>
      </c>
      <c r="X247" s="276">
        <f>IF(X$134=0,0,X$134/CHI_fec!X$134)</f>
        <v>2.1888107528887413</v>
      </c>
      <c r="Y247" s="276">
        <f>IF(Y$134=0,0,Y$134/CHI_fec!Y$134)</f>
        <v>2.1614526028720951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0.66468500665441232</v>
      </c>
      <c r="C248" s="276">
        <f>IF(C$142=0,0,C$142/CHI_fec!C$142)</f>
        <v>0.64671466020861179</v>
      </c>
      <c r="D248" s="276">
        <f>IF(D$142=0,0,D$142/CHI_fec!D$142)</f>
        <v>0.61087354872172706</v>
      </c>
      <c r="E248" s="276">
        <f>IF(E$142=0,0,E$142/CHI_fec!E$142)</f>
        <v>0.6673026113724998</v>
      </c>
      <c r="F248" s="276">
        <f>IF(F$142=0,0,F$142/CHI_fec!F$142)</f>
        <v>0.64876929814975515</v>
      </c>
      <c r="G248" s="276">
        <f>IF(G$142=0,0,G$142/CHI_fec!G$142)</f>
        <v>0.67513371912133957</v>
      </c>
      <c r="H248" s="276">
        <f>IF(H$142=0,0,H$142/CHI_fec!H$142)</f>
        <v>0.54919199706075161</v>
      </c>
      <c r="I248" s="276">
        <f>IF(I$142=0,0,I$142/CHI_fec!I$142)</f>
        <v>0.4506366499000064</v>
      </c>
      <c r="J248" s="276">
        <f>IF(J$142=0,0,J$142/CHI_fec!J$142)</f>
        <v>0.49620769299985912</v>
      </c>
      <c r="K248" s="276">
        <f>IF(K$142=0,0,K$142/CHI_fec!K$142)</f>
        <v>0.47654471467989107</v>
      </c>
      <c r="L248" s="276">
        <f>IF(L$142=0,0,L$142/CHI_fec!L$142)</f>
        <v>0.47340126865967053</v>
      </c>
      <c r="M248" s="276">
        <f>IF(M$142=0,0,M$142/CHI_fec!M$142)</f>
        <v>0.46440125983893032</v>
      </c>
      <c r="N248" s="276">
        <f>IF(N$142=0,0,N$142/CHI_fec!N$142)</f>
        <v>0.45191688264789048</v>
      </c>
      <c r="O248" s="276">
        <f>IF(O$142=0,0,O$142/CHI_fec!O$142)</f>
        <v>0.37400217722829493</v>
      </c>
      <c r="P248" s="276">
        <f>IF(P$142=0,0,P$142/CHI_fec!P$142)</f>
        <v>0.41079065653854996</v>
      </c>
      <c r="Q248" s="276">
        <f>IF(Q$142=0,0,Q$142/CHI_fec!Q$142)</f>
        <v>0.42351992755145007</v>
      </c>
      <c r="R248" s="276">
        <f>IF(R$142=0,0,R$142/CHI_fec!R$142)</f>
        <v>0.45116528466942163</v>
      </c>
      <c r="S248" s="276">
        <f>IF(S$142=0,0,S$142/CHI_fec!S$142)</f>
        <v>0.53602169161831303</v>
      </c>
      <c r="T248" s="276">
        <f>IF(T$142=0,0,T$142/CHI_fec!T$142)</f>
        <v>0.56937505638698549</v>
      </c>
      <c r="U248" s="276">
        <f>IF(U$142=0,0,U$142/CHI_fec!U$142)</f>
        <v>0.53369276433334034</v>
      </c>
      <c r="V248" s="276">
        <f>IF(V$142=0,0,V$142/CHI_fec!V$142)</f>
        <v>0.54127985814379687</v>
      </c>
      <c r="W248" s="276">
        <f>IF(W$142=0,0,W$142/CHI_fec!W$142)</f>
        <v>0.50173551364382107</v>
      </c>
      <c r="X248" s="276">
        <f>IF(X$142=0,0,X$142/CHI_fec!X$142)</f>
        <v>0.530142714258662</v>
      </c>
      <c r="Y248" s="276">
        <f>IF(Y$142=0,0,Y$142/CHI_fec!Y$142)</f>
        <v>0.5534639911253153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FI: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1534.3854737589213</v>
      </c>
      <c r="C3" s="203">
        <f t="shared" si="0"/>
        <v>1513.2786079732534</v>
      </c>
      <c r="D3" s="203">
        <f t="shared" si="0"/>
        <v>1460.1340927910069</v>
      </c>
      <c r="E3" s="203">
        <f t="shared" si="0"/>
        <v>1455.6144187323698</v>
      </c>
      <c r="F3" s="203">
        <f t="shared" si="0"/>
        <v>1522.7690522052651</v>
      </c>
      <c r="G3" s="203">
        <f t="shared" si="0"/>
        <v>1677.5213215050476</v>
      </c>
      <c r="H3" s="203">
        <f t="shared" si="0"/>
        <v>1787.1396318839875</v>
      </c>
      <c r="I3" s="203">
        <f t="shared" si="0"/>
        <v>1884.1168443295439</v>
      </c>
      <c r="J3" s="203">
        <f t="shared" si="0"/>
        <v>1795.5991077556623</v>
      </c>
      <c r="K3" s="203">
        <f t="shared" si="0"/>
        <v>1301.9097107554057</v>
      </c>
      <c r="L3" s="203">
        <f t="shared" si="0"/>
        <v>1379.751455832288</v>
      </c>
      <c r="M3" s="203">
        <f t="shared" si="0"/>
        <v>1528.1228500690167</v>
      </c>
      <c r="N3" s="203">
        <f t="shared" si="0"/>
        <v>1416.7145618693571</v>
      </c>
      <c r="O3" s="203">
        <f t="shared" si="0"/>
        <v>1360.881726451586</v>
      </c>
      <c r="P3" s="203">
        <f t="shared" si="0"/>
        <v>1262.3626649264841</v>
      </c>
      <c r="Q3" s="203">
        <f t="shared" si="0"/>
        <v>1214.1027599999998</v>
      </c>
      <c r="R3" s="203">
        <f t="shared" si="0"/>
        <v>1269.4469838666118</v>
      </c>
      <c r="S3" s="203">
        <f t="shared" si="0"/>
        <v>1346.0066080606432</v>
      </c>
      <c r="T3" s="203">
        <f t="shared" si="0"/>
        <v>1382.432328415651</v>
      </c>
      <c r="U3" s="203">
        <f t="shared" si="0"/>
        <v>1352.2332104027971</v>
      </c>
      <c r="V3" s="203">
        <f t="shared" si="0"/>
        <v>1266.728311512288</v>
      </c>
      <c r="W3" s="203">
        <f t="shared" si="0"/>
        <v>1142.8169617020496</v>
      </c>
      <c r="X3" s="203">
        <f t="shared" si="0"/>
        <v>1130.865411394321</v>
      </c>
      <c r="Y3" s="203">
        <f t="shared" si="0"/>
        <v>1106</v>
      </c>
      <c r="DA3" s="112"/>
    </row>
    <row r="4" spans="1:105" ht="12" customHeight="1" x14ac:dyDescent="0.25">
      <c r="A4" s="50" t="s">
        <v>51</v>
      </c>
      <c r="B4" s="241">
        <v>769.4726869034705</v>
      </c>
      <c r="C4" s="241">
        <v>702.00458260992048</v>
      </c>
      <c r="D4" s="241">
        <v>646.10104987936722</v>
      </c>
      <c r="E4" s="241">
        <v>696.54008775313048</v>
      </c>
      <c r="F4" s="241">
        <v>658.9760621633535</v>
      </c>
      <c r="G4" s="241">
        <v>759.75709840766842</v>
      </c>
      <c r="H4" s="241">
        <v>900.35049382447858</v>
      </c>
      <c r="I4" s="241">
        <v>940.91133645259663</v>
      </c>
      <c r="J4" s="241">
        <v>915.04363415482533</v>
      </c>
      <c r="K4" s="241">
        <v>629.72335857681594</v>
      </c>
      <c r="L4" s="241">
        <v>703.1261083143487</v>
      </c>
      <c r="M4" s="241">
        <v>875.52454343756312</v>
      </c>
      <c r="N4" s="241">
        <v>813.98812038586618</v>
      </c>
      <c r="O4" s="241">
        <v>739.04670149542983</v>
      </c>
      <c r="P4" s="241">
        <v>673.29645476308235</v>
      </c>
      <c r="Q4" s="241">
        <v>548.91725553154129</v>
      </c>
      <c r="R4" s="241">
        <v>651.06429753177008</v>
      </c>
      <c r="S4" s="241">
        <v>844.90752749891897</v>
      </c>
      <c r="T4" s="241">
        <v>769.86081410855002</v>
      </c>
      <c r="U4" s="241">
        <v>770.4516970645418</v>
      </c>
      <c r="V4" s="241">
        <v>723.78552742307033</v>
      </c>
      <c r="W4" s="241">
        <v>688.57456301756429</v>
      </c>
      <c r="X4" s="241">
        <v>604.04902585215223</v>
      </c>
      <c r="Y4" s="241">
        <v>544.01788878752609</v>
      </c>
      <c r="DA4" s="83" t="s">
        <v>1404</v>
      </c>
    </row>
    <row r="5" spans="1:105" ht="12" customHeight="1" x14ac:dyDescent="0.25">
      <c r="A5" s="144" t="s">
        <v>52</v>
      </c>
      <c r="B5" s="282">
        <v>139.09568011586401</v>
      </c>
      <c r="C5" s="282">
        <v>136.77737877757579</v>
      </c>
      <c r="D5" s="282">
        <v>171.85665823678991</v>
      </c>
      <c r="E5" s="282">
        <v>180.9364098601919</v>
      </c>
      <c r="F5" s="282">
        <v>215.81913489038331</v>
      </c>
      <c r="G5" s="282">
        <v>221.5770675484309</v>
      </c>
      <c r="H5" s="282">
        <v>195.1676568643442</v>
      </c>
      <c r="I5" s="282">
        <v>206.06646803245039</v>
      </c>
      <c r="J5" s="282">
        <v>237.00492792291959</v>
      </c>
      <c r="K5" s="282">
        <v>288.06611041574467</v>
      </c>
      <c r="L5" s="282">
        <v>283.56537148193831</v>
      </c>
      <c r="M5" s="282">
        <v>147.7951533346704</v>
      </c>
      <c r="N5" s="282">
        <v>139.21637157168041</v>
      </c>
      <c r="O5" s="282">
        <v>191.6870834696098</v>
      </c>
      <c r="P5" s="282">
        <v>280.11386734275902</v>
      </c>
      <c r="Q5" s="282">
        <v>324.80623789064907</v>
      </c>
      <c r="R5" s="282">
        <v>335.45526272868523</v>
      </c>
      <c r="S5" s="282">
        <v>331.52239042939942</v>
      </c>
      <c r="T5" s="282">
        <v>342.4136316282719</v>
      </c>
      <c r="U5" s="282">
        <v>364.72482224496929</v>
      </c>
      <c r="V5" s="282">
        <v>335.51689770138063</v>
      </c>
      <c r="W5" s="282">
        <v>303.62276249166729</v>
      </c>
      <c r="X5" s="282">
        <v>317.3789603438882</v>
      </c>
      <c r="Y5" s="282">
        <v>349.79785460379378</v>
      </c>
      <c r="DA5" s="94" t="s">
        <v>1405</v>
      </c>
    </row>
    <row r="6" spans="1:105" ht="12" customHeight="1" x14ac:dyDescent="0.25">
      <c r="A6" s="49" t="s">
        <v>60</v>
      </c>
      <c r="B6" s="242">
        <v>625.81710673958662</v>
      </c>
      <c r="C6" s="242">
        <v>674.49664658575716</v>
      </c>
      <c r="D6" s="242">
        <v>642.17638467484971</v>
      </c>
      <c r="E6" s="242">
        <v>578.13792111904741</v>
      </c>
      <c r="F6" s="242">
        <v>647.97385515152826</v>
      </c>
      <c r="G6" s="242">
        <v>696.18715554894823</v>
      </c>
      <c r="H6" s="242">
        <v>691.62148119516473</v>
      </c>
      <c r="I6" s="242">
        <v>737.13903984449689</v>
      </c>
      <c r="J6" s="242">
        <v>643.5505456779174</v>
      </c>
      <c r="K6" s="242">
        <v>384.12024176284513</v>
      </c>
      <c r="L6" s="242">
        <v>393.05997603600099</v>
      </c>
      <c r="M6" s="242">
        <v>504.80315329678331</v>
      </c>
      <c r="N6" s="242">
        <v>463.51006991181049</v>
      </c>
      <c r="O6" s="242">
        <v>430.14794148654642</v>
      </c>
      <c r="P6" s="242">
        <v>308.95234282064268</v>
      </c>
      <c r="Q6" s="242">
        <v>340.37926657780929</v>
      </c>
      <c r="R6" s="242">
        <v>282.92742360615648</v>
      </c>
      <c r="S6" s="242">
        <v>169.57669013232481</v>
      </c>
      <c r="T6" s="242">
        <v>270.15788267882908</v>
      </c>
      <c r="U6" s="242">
        <v>217.05669109328599</v>
      </c>
      <c r="V6" s="242">
        <v>207.42588638783701</v>
      </c>
      <c r="W6" s="242">
        <v>150.61963619281801</v>
      </c>
      <c r="X6" s="242">
        <v>209.43742519828061</v>
      </c>
      <c r="Y6" s="242">
        <v>212.18425660868019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1422</v>
      </c>
      <c r="C9" s="241">
        <v>1325</v>
      </c>
      <c r="D9" s="241">
        <v>1198</v>
      </c>
      <c r="E9" s="241">
        <v>1492.896</v>
      </c>
      <c r="F9" s="241">
        <v>1295</v>
      </c>
      <c r="G9" s="241">
        <v>1357</v>
      </c>
      <c r="H9" s="241">
        <v>1684.5070000000001</v>
      </c>
      <c r="I9" s="241">
        <v>1742.5340000000001</v>
      </c>
      <c r="J9" s="241">
        <v>1633</v>
      </c>
      <c r="K9" s="241">
        <v>1052</v>
      </c>
      <c r="L9" s="241">
        <v>1215</v>
      </c>
      <c r="M9" s="241">
        <v>1387</v>
      </c>
      <c r="N9" s="241">
        <v>1300</v>
      </c>
      <c r="O9" s="241">
        <v>1300</v>
      </c>
      <c r="P9" s="241">
        <v>1255.4680000000001</v>
      </c>
      <c r="Q9" s="241">
        <v>1188.3869999999999</v>
      </c>
      <c r="R9" s="241">
        <v>1335.248</v>
      </c>
      <c r="S9" s="241">
        <v>1510.9739999999999</v>
      </c>
      <c r="T9" s="241">
        <v>1462.24</v>
      </c>
      <c r="U9" s="241">
        <v>1430.2260000000001</v>
      </c>
      <c r="V9" s="241">
        <v>1400</v>
      </c>
      <c r="W9" s="241">
        <v>1533.7339999999999</v>
      </c>
      <c r="X9" s="241">
        <v>1182.2149999999999</v>
      </c>
      <c r="Y9" s="241">
        <v>1103.4006666666669</v>
      </c>
      <c r="DA9" s="83" t="s">
        <v>1408</v>
      </c>
    </row>
    <row r="10" spans="1:105" ht="12" customHeight="1" x14ac:dyDescent="0.25">
      <c r="A10" s="144" t="s">
        <v>1409</v>
      </c>
      <c r="B10" s="282">
        <v>3068.2800000000011</v>
      </c>
      <c r="C10" s="282">
        <v>3081.5212500000011</v>
      </c>
      <c r="D10" s="282">
        <v>3803.6250000000009</v>
      </c>
      <c r="E10" s="282">
        <v>4628.9700000000012</v>
      </c>
      <c r="F10" s="282">
        <v>5062.5000000000009</v>
      </c>
      <c r="G10" s="282">
        <v>4723.9451999999992</v>
      </c>
      <c r="H10" s="282">
        <v>4358.5699500000001</v>
      </c>
      <c r="I10" s="282">
        <v>4555.277579999999</v>
      </c>
      <c r="J10" s="282">
        <v>5048.6668799999998</v>
      </c>
      <c r="K10" s="282">
        <v>3755.3615306249999</v>
      </c>
      <c r="L10" s="282">
        <v>4491.1897139999992</v>
      </c>
      <c r="M10" s="282">
        <v>4515.3187874999994</v>
      </c>
      <c r="N10" s="282">
        <v>5355.3393180000003</v>
      </c>
      <c r="O10" s="282">
        <v>3960.9045000000001</v>
      </c>
      <c r="P10" s="282">
        <v>4410.8073000000004</v>
      </c>
      <c r="Q10" s="282">
        <v>3792.9443999999999</v>
      </c>
      <c r="R10" s="282">
        <v>3794.3009999999999</v>
      </c>
      <c r="S10" s="282">
        <v>4682.4576000000006</v>
      </c>
      <c r="T10" s="282">
        <v>4356.9937499999996</v>
      </c>
      <c r="U10" s="282">
        <v>3722.5349999999999</v>
      </c>
      <c r="V10" s="282">
        <v>3746.1082500000002</v>
      </c>
      <c r="W10" s="282">
        <v>3668.8919999999998</v>
      </c>
      <c r="X10" s="282">
        <v>3594.09</v>
      </c>
      <c r="Y10" s="282">
        <v>2932.47</v>
      </c>
      <c r="DA10" s="94" t="s">
        <v>1410</v>
      </c>
    </row>
    <row r="11" spans="1:105" ht="12" customHeight="1" x14ac:dyDescent="0.25">
      <c r="A11" s="49" t="s">
        <v>1411</v>
      </c>
      <c r="B11" s="242">
        <v>497.21925510846302</v>
      </c>
      <c r="C11" s="242">
        <v>547.33074777664137</v>
      </c>
      <c r="D11" s="242">
        <v>511.92321270535922</v>
      </c>
      <c r="E11" s="242">
        <v>532.73228275077042</v>
      </c>
      <c r="F11" s="242">
        <v>547.45916822847892</v>
      </c>
      <c r="G11" s="242">
        <v>534.59538863245837</v>
      </c>
      <c r="H11" s="242">
        <v>556.31889041667171</v>
      </c>
      <c r="I11" s="242">
        <v>586.91619427356875</v>
      </c>
      <c r="J11" s="242">
        <v>493.76598000000001</v>
      </c>
      <c r="K11" s="242">
        <v>322.06472889999998</v>
      </c>
      <c r="L11" s="242">
        <v>304.09510799999998</v>
      </c>
      <c r="M11" s="242">
        <v>309.605841</v>
      </c>
      <c r="N11" s="242">
        <v>294.18928099999999</v>
      </c>
      <c r="O11" s="242">
        <v>295.05048219999998</v>
      </c>
      <c r="P11" s="242">
        <v>296.36392799999999</v>
      </c>
      <c r="Q11" s="242">
        <v>290.14270639</v>
      </c>
      <c r="R11" s="242">
        <v>240.28065698</v>
      </c>
      <c r="S11" s="242">
        <v>141.32584065</v>
      </c>
      <c r="T11" s="242">
        <v>142.18565278</v>
      </c>
      <c r="U11" s="242">
        <v>140.03452109</v>
      </c>
      <c r="V11" s="242">
        <v>139.008996</v>
      </c>
      <c r="W11" s="242">
        <v>139.51996370000001</v>
      </c>
      <c r="X11" s="242">
        <v>139.90407139000001</v>
      </c>
      <c r="Y11" s="242">
        <v>138.49479273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1666.666666666667</v>
      </c>
      <c r="C14" s="241">
        <v>1666.666666666667</v>
      </c>
      <c r="D14" s="241">
        <v>1666.666666666667</v>
      </c>
      <c r="E14" s="241">
        <v>1666.666666666667</v>
      </c>
      <c r="F14" s="241">
        <v>1666.666666666667</v>
      </c>
      <c r="G14" s="241">
        <v>1666.666666666667</v>
      </c>
      <c r="H14" s="241">
        <v>1812.4566797270779</v>
      </c>
      <c r="I14" s="241">
        <v>1958.2466927874891</v>
      </c>
      <c r="J14" s="241">
        <v>1958.2466927874891</v>
      </c>
      <c r="K14" s="241">
        <v>1958.2466927874891</v>
      </c>
      <c r="L14" s="241">
        <v>1958.2466927874891</v>
      </c>
      <c r="M14" s="241">
        <v>1812.4566797270779</v>
      </c>
      <c r="N14" s="241">
        <v>1812.4566797270779</v>
      </c>
      <c r="O14" s="241">
        <v>1812.4566797270779</v>
      </c>
      <c r="P14" s="241">
        <v>1812.4566797270779</v>
      </c>
      <c r="Q14" s="241">
        <v>1666.666666666667</v>
      </c>
      <c r="R14" s="241">
        <v>1666.666666666667</v>
      </c>
      <c r="S14" s="241">
        <v>1666.666666666667</v>
      </c>
      <c r="T14" s="241">
        <v>1666.666666666667</v>
      </c>
      <c r="U14" s="241">
        <v>1666.666666666667</v>
      </c>
      <c r="V14" s="241">
        <v>1666.666666666667</v>
      </c>
      <c r="W14" s="241">
        <v>1666.666666666667</v>
      </c>
      <c r="X14" s="241">
        <v>1666.666666666667</v>
      </c>
      <c r="Y14" s="241">
        <v>1666.666666666667</v>
      </c>
      <c r="DA14" s="83" t="s">
        <v>1413</v>
      </c>
    </row>
    <row r="15" spans="1:105" ht="12" customHeight="1" x14ac:dyDescent="0.25">
      <c r="A15" s="107" t="s">
        <v>1409</v>
      </c>
      <c r="B15" s="282">
        <v>3409.2000000000012</v>
      </c>
      <c r="C15" s="282">
        <v>3409.2000000000012</v>
      </c>
      <c r="D15" s="282">
        <v>4137.3036604176887</v>
      </c>
      <c r="E15" s="282">
        <v>5229.4591510442206</v>
      </c>
      <c r="F15" s="282">
        <v>5593.5109812530654</v>
      </c>
      <c r="G15" s="282">
        <v>5229.4591510442206</v>
      </c>
      <c r="H15" s="282">
        <v>5229.4591510442206</v>
      </c>
      <c r="I15" s="282">
        <v>5229.4591510442206</v>
      </c>
      <c r="J15" s="282">
        <v>5593.5109812530654</v>
      </c>
      <c r="K15" s="282">
        <v>5593.5109812530654</v>
      </c>
      <c r="L15" s="282">
        <v>5593.5109812530654</v>
      </c>
      <c r="M15" s="282">
        <v>5229.4591510442206</v>
      </c>
      <c r="N15" s="282">
        <v>5957.5628114619076</v>
      </c>
      <c r="O15" s="282">
        <v>5957.5628114619076</v>
      </c>
      <c r="P15" s="282">
        <v>5593.5109812530654</v>
      </c>
      <c r="Q15" s="282">
        <v>5593.5109812530654</v>
      </c>
      <c r="R15" s="282">
        <v>5593.5109812530654</v>
      </c>
      <c r="S15" s="282">
        <v>5593.5109812530654</v>
      </c>
      <c r="T15" s="282">
        <v>5593.5109812530654</v>
      </c>
      <c r="U15" s="282">
        <v>5593.5109812530654</v>
      </c>
      <c r="V15" s="282">
        <v>5593.5109812530654</v>
      </c>
      <c r="W15" s="282">
        <v>5593.5109812530654</v>
      </c>
      <c r="X15" s="282">
        <v>5593.5109812530654</v>
      </c>
      <c r="Y15" s="282">
        <v>5593.5109812530654</v>
      </c>
      <c r="DA15" s="94" t="s">
        <v>1414</v>
      </c>
    </row>
    <row r="16" spans="1:105" ht="12" customHeight="1" x14ac:dyDescent="0.25">
      <c r="A16" s="49" t="s">
        <v>1411</v>
      </c>
      <c r="B16" s="242">
        <v>681.60427891299173</v>
      </c>
      <c r="C16" s="242">
        <v>710.53409930524776</v>
      </c>
      <c r="D16" s="242">
        <v>669.40874362570025</v>
      </c>
      <c r="E16" s="242">
        <v>657.21320833840866</v>
      </c>
      <c r="F16" s="242">
        <v>676.49975526657931</v>
      </c>
      <c r="G16" s="242">
        <v>645.01767305111707</v>
      </c>
      <c r="H16" s="242">
        <v>635.3743995870318</v>
      </c>
      <c r="I16" s="242">
        <v>676.49975526657931</v>
      </c>
      <c r="J16" s="242">
        <v>625.73112612294653</v>
      </c>
      <c r="K16" s="242">
        <v>584.60577044339891</v>
      </c>
      <c r="L16" s="242">
        <v>574.96249697931353</v>
      </c>
      <c r="M16" s="242">
        <v>524.19386783568075</v>
      </c>
      <c r="N16" s="242">
        <v>492.71178562021839</v>
      </c>
      <c r="O16" s="242">
        <v>470.87297686884148</v>
      </c>
      <c r="P16" s="242">
        <v>470.87297686884148</v>
      </c>
      <c r="Q16" s="242">
        <v>420.10434772520858</v>
      </c>
      <c r="R16" s="242">
        <v>420.10434772520858</v>
      </c>
      <c r="S16" s="242">
        <v>420.10434772520858</v>
      </c>
      <c r="T16" s="242">
        <v>420.10434772520858</v>
      </c>
      <c r="U16" s="242">
        <v>420.10434772520858</v>
      </c>
      <c r="V16" s="242">
        <v>420.10434772520858</v>
      </c>
      <c r="W16" s="242">
        <v>420.10434772520858</v>
      </c>
      <c r="X16" s="242">
        <v>420.10434772520858</v>
      </c>
      <c r="Y16" s="242">
        <v>420.10434772520858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145.7900130604113</v>
      </c>
      <c r="F18" s="241">
        <v>0</v>
      </c>
      <c r="G18" s="241">
        <v>0</v>
      </c>
      <c r="H18" s="241">
        <v>145.7900130604113</v>
      </c>
      <c r="I18" s="241">
        <v>291.58002612082259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145.7900130604113</v>
      </c>
      <c r="V18" s="241">
        <v>0</v>
      </c>
      <c r="W18" s="241">
        <v>0</v>
      </c>
      <c r="X18" s="241">
        <v>0</v>
      </c>
      <c r="Y18" s="241">
        <v>145.7900130604113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1092.1554906265319</v>
      </c>
      <c r="E19" s="282">
        <v>1092.1554906265319</v>
      </c>
      <c r="F19" s="282">
        <v>364.05183020884402</v>
      </c>
      <c r="G19" s="282">
        <v>0</v>
      </c>
      <c r="H19" s="282">
        <v>0</v>
      </c>
      <c r="I19" s="282">
        <v>0</v>
      </c>
      <c r="J19" s="282">
        <v>728.10366041768793</v>
      </c>
      <c r="K19" s="282">
        <v>0</v>
      </c>
      <c r="L19" s="282">
        <v>0</v>
      </c>
      <c r="M19" s="282">
        <v>0</v>
      </c>
      <c r="N19" s="282">
        <v>728.10366041768793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282">
        <v>364.05183020884402</v>
      </c>
      <c r="U19" s="282">
        <v>0</v>
      </c>
      <c r="V19" s="282">
        <v>0</v>
      </c>
      <c r="W19" s="282">
        <v>364.05183020884402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38.573093856341337</v>
      </c>
      <c r="D20" s="242">
        <v>0</v>
      </c>
      <c r="E20" s="242">
        <v>28.929820392256001</v>
      </c>
      <c r="F20" s="242">
        <v>28.929820392256001</v>
      </c>
      <c r="G20" s="242">
        <v>9.6432734640853344</v>
      </c>
      <c r="H20" s="242">
        <v>31.482082215462231</v>
      </c>
      <c r="I20" s="242">
        <v>41.125355679547567</v>
      </c>
      <c r="J20" s="242">
        <v>0</v>
      </c>
      <c r="K20" s="242">
        <v>0</v>
      </c>
      <c r="L20" s="242">
        <v>0</v>
      </c>
      <c r="M20" s="242">
        <v>0</v>
      </c>
      <c r="N20" s="242">
        <v>9.6432734640853344</v>
      </c>
      <c r="O20" s="242">
        <v>19.286546928170669</v>
      </c>
      <c r="P20" s="242">
        <v>0</v>
      </c>
      <c r="Q20" s="242">
        <v>0</v>
      </c>
      <c r="R20" s="242">
        <v>41.125355679547567</v>
      </c>
      <c r="S20" s="242">
        <v>9.6432734640853344</v>
      </c>
      <c r="T20" s="242">
        <v>50.7686291436329</v>
      </c>
      <c r="U20" s="242">
        <v>41.125355679547567</v>
      </c>
      <c r="V20" s="242">
        <v>9.6432734640853344</v>
      </c>
      <c r="W20" s="242">
        <v>41.125355679547567</v>
      </c>
      <c r="X20" s="242">
        <v>50.7686291436329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145.79001306041118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145.79001306041141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145.79001306041118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145.79001306041096</v>
      </c>
      <c r="R22" s="241">
        <f t="shared" si="1"/>
        <v>0</v>
      </c>
      <c r="S22" s="241">
        <f t="shared" si="1"/>
        <v>0</v>
      </c>
      <c r="T22" s="241">
        <f t="shared" si="1"/>
        <v>0</v>
      </c>
      <c r="U22" s="241">
        <f t="shared" si="1"/>
        <v>145.79001306041118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145.79001306041118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364.05183020884397</v>
      </c>
      <c r="E23" s="282">
        <f t="shared" si="2"/>
        <v>0</v>
      </c>
      <c r="F23" s="282">
        <f t="shared" si="2"/>
        <v>0</v>
      </c>
      <c r="G23" s="282">
        <f t="shared" si="2"/>
        <v>364.05183020884488</v>
      </c>
      <c r="H23" s="282">
        <f t="shared" si="2"/>
        <v>0</v>
      </c>
      <c r="I23" s="282">
        <f t="shared" si="2"/>
        <v>0</v>
      </c>
      <c r="J23" s="282">
        <f t="shared" si="2"/>
        <v>364.05183020884306</v>
      </c>
      <c r="K23" s="282">
        <f t="shared" si="2"/>
        <v>0</v>
      </c>
      <c r="L23" s="282">
        <f t="shared" si="2"/>
        <v>0</v>
      </c>
      <c r="M23" s="282">
        <f t="shared" si="2"/>
        <v>364.05183020884488</v>
      </c>
      <c r="N23" s="282">
        <f t="shared" si="2"/>
        <v>0</v>
      </c>
      <c r="O23" s="282">
        <f t="shared" si="2"/>
        <v>0</v>
      </c>
      <c r="P23" s="282">
        <f t="shared" si="2"/>
        <v>364.05183020884215</v>
      </c>
      <c r="Q23" s="282">
        <f t="shared" si="2"/>
        <v>0</v>
      </c>
      <c r="R23" s="282">
        <f t="shared" si="2"/>
        <v>0</v>
      </c>
      <c r="S23" s="282">
        <f t="shared" si="2"/>
        <v>0</v>
      </c>
      <c r="T23" s="282">
        <f t="shared" si="2"/>
        <v>364.05183020884397</v>
      </c>
      <c r="U23" s="282">
        <f t="shared" si="2"/>
        <v>0</v>
      </c>
      <c r="V23" s="282">
        <f t="shared" si="2"/>
        <v>0</v>
      </c>
      <c r="W23" s="282">
        <f t="shared" si="2"/>
        <v>364.05183020884397</v>
      </c>
      <c r="X23" s="282">
        <f t="shared" si="2"/>
        <v>0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9.6432734640852686</v>
      </c>
      <c r="D24" s="242">
        <f t="shared" si="3"/>
        <v>41.125355679547511</v>
      </c>
      <c r="E24" s="242">
        <f t="shared" si="3"/>
        <v>41.125355679547624</v>
      </c>
      <c r="F24" s="242">
        <f t="shared" si="3"/>
        <v>9.6432734640853823</v>
      </c>
      <c r="G24" s="242">
        <f t="shared" si="3"/>
        <v>41.125355679547624</v>
      </c>
      <c r="H24" s="242">
        <f t="shared" si="3"/>
        <v>41.125355679547511</v>
      </c>
      <c r="I24" s="242">
        <f t="shared" si="3"/>
        <v>0</v>
      </c>
      <c r="J24" s="242">
        <f t="shared" si="3"/>
        <v>50.768629143632779</v>
      </c>
      <c r="K24" s="242">
        <f t="shared" si="3"/>
        <v>41.125355679547624</v>
      </c>
      <c r="L24" s="242">
        <f t="shared" si="3"/>
        <v>9.6432734640853823</v>
      </c>
      <c r="M24" s="242">
        <f t="shared" si="3"/>
        <v>50.768629143632779</v>
      </c>
      <c r="N24" s="242">
        <f t="shared" si="3"/>
        <v>41.125355679547738</v>
      </c>
      <c r="O24" s="242">
        <f t="shared" si="3"/>
        <v>41.125355679547567</v>
      </c>
      <c r="P24" s="242">
        <f t="shared" si="3"/>
        <v>0</v>
      </c>
      <c r="Q24" s="242">
        <f t="shared" si="3"/>
        <v>50.768629143632893</v>
      </c>
      <c r="R24" s="242">
        <f t="shared" si="3"/>
        <v>41.125355679547567</v>
      </c>
      <c r="S24" s="242">
        <f t="shared" si="3"/>
        <v>9.6432734640853255</v>
      </c>
      <c r="T24" s="242">
        <f t="shared" si="3"/>
        <v>50.768629143632893</v>
      </c>
      <c r="U24" s="242">
        <f t="shared" si="3"/>
        <v>41.125355679547567</v>
      </c>
      <c r="V24" s="242">
        <f t="shared" si="3"/>
        <v>9.6432734640853255</v>
      </c>
      <c r="W24" s="242">
        <f t="shared" si="3"/>
        <v>41.125355679547567</v>
      </c>
      <c r="X24" s="242">
        <f t="shared" si="3"/>
        <v>50.768629143632893</v>
      </c>
      <c r="Y24" s="242">
        <f t="shared" si="3"/>
        <v>0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244.66666666666697</v>
      </c>
      <c r="C26" s="241">
        <f t="shared" si="4"/>
        <v>341.66666666666697</v>
      </c>
      <c r="D26" s="241">
        <f t="shared" si="4"/>
        <v>468.66666666666697</v>
      </c>
      <c r="E26" s="241">
        <f t="shared" si="4"/>
        <v>173.77066666666701</v>
      </c>
      <c r="F26" s="241">
        <f t="shared" si="4"/>
        <v>371.66666666666697</v>
      </c>
      <c r="G26" s="241">
        <f t="shared" si="4"/>
        <v>309.66666666666697</v>
      </c>
      <c r="H26" s="241">
        <f t="shared" si="4"/>
        <v>127.94967972707786</v>
      </c>
      <c r="I26" s="241">
        <f t="shared" si="4"/>
        <v>215.712692787489</v>
      </c>
      <c r="J26" s="241">
        <f t="shared" si="4"/>
        <v>325.24669278748911</v>
      </c>
      <c r="K26" s="241">
        <f t="shared" si="4"/>
        <v>906.24669278748911</v>
      </c>
      <c r="L26" s="241">
        <f t="shared" si="4"/>
        <v>743.24669278748911</v>
      </c>
      <c r="M26" s="241">
        <f t="shared" si="4"/>
        <v>425.45667972707793</v>
      </c>
      <c r="N26" s="241">
        <f t="shared" si="4"/>
        <v>512.45667972707793</v>
      </c>
      <c r="O26" s="241">
        <f t="shared" si="4"/>
        <v>512.45667972707793</v>
      </c>
      <c r="P26" s="241">
        <f t="shared" si="4"/>
        <v>556.98867972707785</v>
      </c>
      <c r="Q26" s="241">
        <f t="shared" si="4"/>
        <v>478.27966666666703</v>
      </c>
      <c r="R26" s="241">
        <f t="shared" si="4"/>
        <v>331.41866666666692</v>
      </c>
      <c r="S26" s="241">
        <f t="shared" si="4"/>
        <v>155.69266666666704</v>
      </c>
      <c r="T26" s="241">
        <f t="shared" si="4"/>
        <v>204.42666666666696</v>
      </c>
      <c r="U26" s="241">
        <f t="shared" si="4"/>
        <v>236.44066666666686</v>
      </c>
      <c r="V26" s="241">
        <f t="shared" si="4"/>
        <v>266.66666666666697</v>
      </c>
      <c r="W26" s="241">
        <f t="shared" si="4"/>
        <v>132.93266666666705</v>
      </c>
      <c r="X26" s="241">
        <f t="shared" si="4"/>
        <v>484.45166666666705</v>
      </c>
      <c r="Y26" s="241">
        <f t="shared" si="4"/>
        <v>563.26600000000008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340.92000000000007</v>
      </c>
      <c r="C27" s="282">
        <f t="shared" si="5"/>
        <v>327.67875000000004</v>
      </c>
      <c r="D27" s="282">
        <f t="shared" si="5"/>
        <v>333.67866041768775</v>
      </c>
      <c r="E27" s="282">
        <f t="shared" si="5"/>
        <v>600.4891510442194</v>
      </c>
      <c r="F27" s="282">
        <f t="shared" si="5"/>
        <v>531.01098125306453</v>
      </c>
      <c r="G27" s="282">
        <f t="shared" si="5"/>
        <v>505.51395104422136</v>
      </c>
      <c r="H27" s="282">
        <f t="shared" si="5"/>
        <v>870.8892010442205</v>
      </c>
      <c r="I27" s="282">
        <f t="shared" si="5"/>
        <v>674.18157104422153</v>
      </c>
      <c r="J27" s="282">
        <f t="shared" si="5"/>
        <v>544.84410125306567</v>
      </c>
      <c r="K27" s="282">
        <f t="shared" si="5"/>
        <v>1838.1494506280656</v>
      </c>
      <c r="L27" s="282">
        <f t="shared" si="5"/>
        <v>1102.3212672530663</v>
      </c>
      <c r="M27" s="282">
        <f t="shared" si="5"/>
        <v>714.14036354422115</v>
      </c>
      <c r="N27" s="282">
        <f t="shared" si="5"/>
        <v>602.22349346190731</v>
      </c>
      <c r="O27" s="282">
        <f t="shared" si="5"/>
        <v>1996.6583114619075</v>
      </c>
      <c r="P27" s="282">
        <f t="shared" si="5"/>
        <v>1182.703681253065</v>
      </c>
      <c r="Q27" s="282">
        <f t="shared" si="5"/>
        <v>1800.5665812530656</v>
      </c>
      <c r="R27" s="282">
        <f t="shared" si="5"/>
        <v>1799.2099812530655</v>
      </c>
      <c r="S27" s="282">
        <f t="shared" si="5"/>
        <v>911.0533812530648</v>
      </c>
      <c r="T27" s="282">
        <f t="shared" si="5"/>
        <v>1236.5172312530658</v>
      </c>
      <c r="U27" s="282">
        <f t="shared" si="5"/>
        <v>1870.9759812530656</v>
      </c>
      <c r="V27" s="282">
        <f t="shared" si="5"/>
        <v>1847.4027312530652</v>
      </c>
      <c r="W27" s="282">
        <f t="shared" si="5"/>
        <v>1924.6189812530656</v>
      </c>
      <c r="X27" s="282">
        <f t="shared" si="5"/>
        <v>1999.4209812530653</v>
      </c>
      <c r="Y27" s="282">
        <f t="shared" si="5"/>
        <v>2661.0409812530656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184.38502380452871</v>
      </c>
      <c r="C28" s="242">
        <f t="shared" si="6"/>
        <v>163.20335152860639</v>
      </c>
      <c r="D28" s="242">
        <f t="shared" si="6"/>
        <v>157.48553092034103</v>
      </c>
      <c r="E28" s="242">
        <f t="shared" si="6"/>
        <v>124.48092558763824</v>
      </c>
      <c r="F28" s="242">
        <f t="shared" si="6"/>
        <v>129.0405870381004</v>
      </c>
      <c r="G28" s="242">
        <f t="shared" si="6"/>
        <v>110.42228441865871</v>
      </c>
      <c r="H28" s="242">
        <f t="shared" si="6"/>
        <v>79.055509170360097</v>
      </c>
      <c r="I28" s="242">
        <f t="shared" si="6"/>
        <v>89.583560993010565</v>
      </c>
      <c r="J28" s="242">
        <f t="shared" si="6"/>
        <v>131.96514612294652</v>
      </c>
      <c r="K28" s="242">
        <f t="shared" si="6"/>
        <v>262.54104154339893</v>
      </c>
      <c r="L28" s="242">
        <f t="shared" si="6"/>
        <v>270.86738897931355</v>
      </c>
      <c r="M28" s="242">
        <f t="shared" si="6"/>
        <v>214.58802683568075</v>
      </c>
      <c r="N28" s="242">
        <f t="shared" si="6"/>
        <v>198.5225046202184</v>
      </c>
      <c r="O28" s="242">
        <f t="shared" si="6"/>
        <v>175.8224946688415</v>
      </c>
      <c r="P28" s="242">
        <f t="shared" si="6"/>
        <v>174.50904886884149</v>
      </c>
      <c r="Q28" s="242">
        <f t="shared" si="6"/>
        <v>129.96164133520858</v>
      </c>
      <c r="R28" s="242">
        <f t="shared" si="6"/>
        <v>179.82369074520858</v>
      </c>
      <c r="S28" s="242">
        <f t="shared" si="6"/>
        <v>278.77850707520861</v>
      </c>
      <c r="T28" s="242">
        <f t="shared" si="6"/>
        <v>277.91869494520859</v>
      </c>
      <c r="U28" s="242">
        <f t="shared" si="6"/>
        <v>280.06982663520859</v>
      </c>
      <c r="V28" s="242">
        <f t="shared" si="6"/>
        <v>281.09535172520862</v>
      </c>
      <c r="W28" s="242">
        <f t="shared" si="6"/>
        <v>280.58438402520858</v>
      </c>
      <c r="X28" s="242">
        <f t="shared" si="6"/>
        <v>280.20027633520857</v>
      </c>
      <c r="Y28" s="242">
        <f t="shared" si="6"/>
        <v>281.60955499520855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386.16070507308677</v>
      </c>
      <c r="C31" s="210">
        <v>395.89157351676693</v>
      </c>
      <c r="D31" s="210">
        <v>401.46517626827182</v>
      </c>
      <c r="E31" s="210">
        <v>406.47661220980223</v>
      </c>
      <c r="F31" s="210">
        <v>429.98263112639722</v>
      </c>
      <c r="G31" s="210">
        <v>416.09871023215823</v>
      </c>
      <c r="H31" s="210">
        <v>434.78718830610489</v>
      </c>
      <c r="I31" s="210">
        <v>437.26079105760959</v>
      </c>
      <c r="J31" s="210">
        <v>431.08340498710243</v>
      </c>
      <c r="K31" s="210">
        <v>302.44909716251072</v>
      </c>
      <c r="L31" s="210">
        <v>324.80447119518482</v>
      </c>
      <c r="M31" s="210">
        <v>345.10008598452282</v>
      </c>
      <c r="N31" s="210">
        <v>316.51212381771279</v>
      </c>
      <c r="O31" s="210">
        <v>307.89492691315559</v>
      </c>
      <c r="P31" s="210">
        <v>291.48323301805669</v>
      </c>
      <c r="Q31" s="210">
        <v>286.09054170249351</v>
      </c>
      <c r="R31" s="210">
        <v>305.44221840068792</v>
      </c>
      <c r="S31" s="210">
        <v>322.69750644883919</v>
      </c>
      <c r="T31" s="210">
        <v>311.24084264832328</v>
      </c>
      <c r="U31" s="210">
        <v>298.53121238177118</v>
      </c>
      <c r="V31" s="210">
        <v>288.26620808254512</v>
      </c>
      <c r="W31" s="210">
        <v>297.35881341358549</v>
      </c>
      <c r="X31" s="210">
        <v>287.36259673258809</v>
      </c>
      <c r="Y31" s="210">
        <v>234.7547721410146</v>
      </c>
      <c r="DA31" s="109" t="s">
        <v>1419</v>
      </c>
    </row>
    <row r="32" spans="1:105" ht="12" customHeight="1" x14ac:dyDescent="0.25">
      <c r="A32" s="24" t="s">
        <v>28</v>
      </c>
      <c r="B32" s="213">
        <v>121.40060189165951</v>
      </c>
      <c r="C32" s="213">
        <v>138.4705932932072</v>
      </c>
      <c r="D32" s="213">
        <v>124.65236457437661</v>
      </c>
      <c r="E32" s="213">
        <v>117.06190885640579</v>
      </c>
      <c r="F32" s="213">
        <v>118.9136715391229</v>
      </c>
      <c r="G32" s="213">
        <v>119.7656921754084</v>
      </c>
      <c r="H32" s="213">
        <v>119.9796216680997</v>
      </c>
      <c r="I32" s="213">
        <v>116.7237317282889</v>
      </c>
      <c r="J32" s="213">
        <v>122.38650042992261</v>
      </c>
      <c r="K32" s="213">
        <v>69.6115219260533</v>
      </c>
      <c r="L32" s="213">
        <v>85.585210662080812</v>
      </c>
      <c r="M32" s="213">
        <v>78.917540842648307</v>
      </c>
      <c r="N32" s="213">
        <v>55.728202923473773</v>
      </c>
      <c r="O32" s="213">
        <v>47.826311263972492</v>
      </c>
      <c r="P32" s="213">
        <v>49.260963026655197</v>
      </c>
      <c r="Q32" s="213">
        <v>39.085124677558028</v>
      </c>
      <c r="R32" s="213">
        <v>42.052364574376597</v>
      </c>
      <c r="S32" s="213">
        <v>47.106534823731721</v>
      </c>
      <c r="T32" s="213">
        <v>42.749699054170243</v>
      </c>
      <c r="U32" s="213">
        <v>37.483233018056751</v>
      </c>
      <c r="V32" s="213">
        <v>30.210920034393801</v>
      </c>
      <c r="W32" s="213">
        <v>31.305503009458299</v>
      </c>
      <c r="X32" s="213">
        <v>31.640498710232151</v>
      </c>
      <c r="Y32" s="213">
        <v>15.64987102321582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98.688134135855549</v>
      </c>
      <c r="C33" s="204">
        <f t="shared" si="7"/>
        <v>83.68693035253655</v>
      </c>
      <c r="D33" s="204">
        <f t="shared" si="7"/>
        <v>105.61762682717111</v>
      </c>
      <c r="E33" s="204">
        <f t="shared" si="7"/>
        <v>112.96483233018057</v>
      </c>
      <c r="F33" s="204">
        <f t="shared" si="7"/>
        <v>131.25623387790199</v>
      </c>
      <c r="G33" s="204">
        <f t="shared" si="7"/>
        <v>118.99234737747207</v>
      </c>
      <c r="H33" s="204">
        <f t="shared" si="7"/>
        <v>123.53972484952706</v>
      </c>
      <c r="I33" s="204">
        <f t="shared" si="7"/>
        <v>123.47815993121239</v>
      </c>
      <c r="J33" s="204">
        <f t="shared" si="7"/>
        <v>106.55296646603611</v>
      </c>
      <c r="K33" s="204">
        <f t="shared" si="7"/>
        <v>85.431212381771275</v>
      </c>
      <c r="L33" s="204">
        <f t="shared" si="7"/>
        <v>84.812725709372302</v>
      </c>
      <c r="M33" s="204">
        <f t="shared" si="7"/>
        <v>96.890713671539118</v>
      </c>
      <c r="N33" s="204">
        <f t="shared" si="7"/>
        <v>107.11530524505588</v>
      </c>
      <c r="O33" s="204">
        <f t="shared" si="7"/>
        <v>99.330438521066199</v>
      </c>
      <c r="P33" s="204">
        <f t="shared" si="7"/>
        <v>89.680653482373174</v>
      </c>
      <c r="Q33" s="204">
        <f t="shared" si="7"/>
        <v>85.559845227858972</v>
      </c>
      <c r="R33" s="204">
        <f t="shared" si="7"/>
        <v>87.704127257093731</v>
      </c>
      <c r="S33" s="204">
        <f t="shared" si="7"/>
        <v>89.122957867583835</v>
      </c>
      <c r="T33" s="204">
        <f t="shared" si="7"/>
        <v>90.75580395528803</v>
      </c>
      <c r="U33" s="204">
        <f t="shared" si="7"/>
        <v>89.051934651762664</v>
      </c>
      <c r="V33" s="204">
        <f t="shared" si="7"/>
        <v>89.061650902837499</v>
      </c>
      <c r="W33" s="204">
        <f t="shared" si="7"/>
        <v>87.936199484092853</v>
      </c>
      <c r="X33" s="204">
        <f t="shared" si="7"/>
        <v>85.761650902837488</v>
      </c>
      <c r="Y33" s="204">
        <f t="shared" si="7"/>
        <v>67.727687016337057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26.483233018056751</v>
      </c>
      <c r="C35" s="204">
        <v>27.58667239896819</v>
      </c>
      <c r="D35" s="204">
        <v>27.58667239896819</v>
      </c>
      <c r="E35" s="204">
        <v>27.58667239896819</v>
      </c>
      <c r="F35" s="204">
        <v>36.414445399828033</v>
      </c>
      <c r="G35" s="204">
        <v>30.89707652622528</v>
      </c>
      <c r="H35" s="204">
        <v>32.0006018916595</v>
      </c>
      <c r="I35" s="204">
        <v>34.207480653482371</v>
      </c>
      <c r="J35" s="204">
        <v>28.690197764402399</v>
      </c>
      <c r="K35" s="204">
        <v>16.552020636285469</v>
      </c>
      <c r="L35" s="204">
        <v>15.44858125537403</v>
      </c>
      <c r="M35" s="204">
        <v>15.44858125537403</v>
      </c>
      <c r="N35" s="204">
        <v>19.86242476354256</v>
      </c>
      <c r="O35" s="204">
        <v>16.587876182287189</v>
      </c>
      <c r="P35" s="204">
        <v>14.37609630266552</v>
      </c>
      <c r="Q35" s="204">
        <v>15.48202923473775</v>
      </c>
      <c r="R35" s="204">
        <v>14.37609630266552</v>
      </c>
      <c r="S35" s="204">
        <v>18.799570077386068</v>
      </c>
      <c r="T35" s="204">
        <v>17.693723129836631</v>
      </c>
      <c r="U35" s="204">
        <v>17.693723129836631</v>
      </c>
      <c r="V35" s="204">
        <v>17.693723129836631</v>
      </c>
      <c r="W35" s="204">
        <v>19.90541702493551</v>
      </c>
      <c r="X35" s="204">
        <v>21.011263972484951</v>
      </c>
      <c r="Y35" s="204">
        <v>17.693723129836631</v>
      </c>
      <c r="DA35" s="71" t="s">
        <v>1422</v>
      </c>
    </row>
    <row r="36" spans="1:105" ht="12" customHeight="1" x14ac:dyDescent="0.25">
      <c r="A36" s="18" t="s">
        <v>71</v>
      </c>
      <c r="B36" s="204">
        <v>21.56775580395529</v>
      </c>
      <c r="C36" s="204">
        <v>20.540756663800519</v>
      </c>
      <c r="D36" s="204">
        <v>19.51367153912296</v>
      </c>
      <c r="E36" s="204">
        <v>21.56775580395529</v>
      </c>
      <c r="F36" s="204">
        <v>20.44522785898538</v>
      </c>
      <c r="G36" s="204">
        <v>19.42295786758384</v>
      </c>
      <c r="H36" s="204">
        <v>20.43233018056749</v>
      </c>
      <c r="I36" s="204">
        <v>23.498796216681001</v>
      </c>
      <c r="J36" s="204">
        <v>18.390799656061908</v>
      </c>
      <c r="K36" s="204">
        <v>18.392519346517631</v>
      </c>
      <c r="L36" s="204">
        <v>16.35081685296646</v>
      </c>
      <c r="M36" s="204">
        <v>17.37033533963886</v>
      </c>
      <c r="N36" s="204">
        <v>16.348495270851249</v>
      </c>
      <c r="O36" s="204">
        <v>12.381771281169391</v>
      </c>
      <c r="P36" s="204">
        <v>13.41358555460017</v>
      </c>
      <c r="Q36" s="204">
        <v>12.365692175408419</v>
      </c>
      <c r="R36" s="204">
        <v>12.3542562338779</v>
      </c>
      <c r="S36" s="204">
        <v>8.2128976784178853</v>
      </c>
      <c r="T36" s="204">
        <v>11.28822012037833</v>
      </c>
      <c r="U36" s="204">
        <v>8.2122957867583821</v>
      </c>
      <c r="V36" s="204">
        <v>8.2128976784178853</v>
      </c>
      <c r="W36" s="204">
        <v>7.9534823731728279</v>
      </c>
      <c r="X36" s="204">
        <v>7.8995700773860698</v>
      </c>
      <c r="Y36" s="204">
        <v>5.8997420464316424</v>
      </c>
      <c r="DA36" s="71" t="s">
        <v>1423</v>
      </c>
    </row>
    <row r="37" spans="1:105" ht="12" customHeight="1" x14ac:dyDescent="0.25">
      <c r="A37" s="18" t="s">
        <v>32</v>
      </c>
      <c r="B37" s="204">
        <v>18.651504729148751</v>
      </c>
      <c r="C37" s="204">
        <v>15.706534823731729</v>
      </c>
      <c r="D37" s="204">
        <v>17.669819432502148</v>
      </c>
      <c r="E37" s="204">
        <v>16.688134135855549</v>
      </c>
      <c r="F37" s="204">
        <v>16.688134135855549</v>
      </c>
      <c r="G37" s="204">
        <v>15.706534823731729</v>
      </c>
      <c r="H37" s="204">
        <v>17.669819432502148</v>
      </c>
      <c r="I37" s="204">
        <v>16.688134135855549</v>
      </c>
      <c r="J37" s="204">
        <v>16.621152192605329</v>
      </c>
      <c r="K37" s="204">
        <v>15.64342218400688</v>
      </c>
      <c r="L37" s="204">
        <v>11.732588134135851</v>
      </c>
      <c r="M37" s="204">
        <v>11.737489251934649</v>
      </c>
      <c r="N37" s="204">
        <v>10.7737747205503</v>
      </c>
      <c r="O37" s="204">
        <v>13.50077386070507</v>
      </c>
      <c r="P37" s="204">
        <v>8.6795356835769546</v>
      </c>
      <c r="Q37" s="204">
        <v>6.747377472055029</v>
      </c>
      <c r="R37" s="204">
        <v>2.8947549441100602</v>
      </c>
      <c r="S37" s="204">
        <v>2.894840928632846</v>
      </c>
      <c r="T37" s="204">
        <v>3.8597592433362</v>
      </c>
      <c r="U37" s="204">
        <v>1.9298366294067071</v>
      </c>
      <c r="V37" s="204">
        <v>1.9298366294067071</v>
      </c>
      <c r="W37" s="204">
        <v>2.894840928632846</v>
      </c>
      <c r="X37" s="204">
        <v>1.9298366294067071</v>
      </c>
      <c r="Y37" s="204">
        <v>1.9298366294067071</v>
      </c>
      <c r="DA37" s="71" t="s">
        <v>1424</v>
      </c>
    </row>
    <row r="38" spans="1:105" ht="12" customHeight="1" x14ac:dyDescent="0.25">
      <c r="A38" s="18" t="s">
        <v>33</v>
      </c>
      <c r="B38" s="204">
        <v>31.98564058469475</v>
      </c>
      <c r="C38" s="204">
        <v>19.852966466036111</v>
      </c>
      <c r="D38" s="204">
        <v>40.847463456577813</v>
      </c>
      <c r="E38" s="204">
        <v>47.122269991401538</v>
      </c>
      <c r="F38" s="204">
        <v>57.708426483233012</v>
      </c>
      <c r="G38" s="204">
        <v>52.965778159931212</v>
      </c>
      <c r="H38" s="204">
        <v>53.436973344797927</v>
      </c>
      <c r="I38" s="204">
        <v>49.083748925193468</v>
      </c>
      <c r="J38" s="204">
        <v>42.850816852966467</v>
      </c>
      <c r="K38" s="204">
        <v>34.843250214961301</v>
      </c>
      <c r="L38" s="204">
        <v>41.280739466895952</v>
      </c>
      <c r="M38" s="204">
        <v>52.334307824591583</v>
      </c>
      <c r="N38" s="204">
        <v>60.130610490111778</v>
      </c>
      <c r="O38" s="204">
        <v>56.86001719690455</v>
      </c>
      <c r="P38" s="204">
        <v>53.211435941530517</v>
      </c>
      <c r="Q38" s="204">
        <v>50.96474634565778</v>
      </c>
      <c r="R38" s="204">
        <v>58.079019776440248</v>
      </c>
      <c r="S38" s="204">
        <v>59.215649183147029</v>
      </c>
      <c r="T38" s="204">
        <v>57.914101461736877</v>
      </c>
      <c r="U38" s="204">
        <v>61.216079105760947</v>
      </c>
      <c r="V38" s="204">
        <v>61.225193465176268</v>
      </c>
      <c r="W38" s="204">
        <v>57.182459157351673</v>
      </c>
      <c r="X38" s="204">
        <v>54.920980223559752</v>
      </c>
      <c r="Y38" s="204">
        <v>42.204385210662068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87.553740326741178</v>
      </c>
      <c r="C39" s="204">
        <f t="shared" si="8"/>
        <v>91.509028374892523</v>
      </c>
      <c r="D39" s="204">
        <f t="shared" si="8"/>
        <v>87.661220980223547</v>
      </c>
      <c r="E39" s="204">
        <f t="shared" si="8"/>
        <v>91.487532244196046</v>
      </c>
      <c r="F39" s="204">
        <f t="shared" si="8"/>
        <v>91.40154772141014</v>
      </c>
      <c r="G39" s="204">
        <f t="shared" si="8"/>
        <v>89.574376612209804</v>
      </c>
      <c r="H39" s="204">
        <f t="shared" si="8"/>
        <v>97.764402407566635</v>
      </c>
      <c r="I39" s="204">
        <f t="shared" si="8"/>
        <v>95.205503009458297</v>
      </c>
      <c r="J39" s="204">
        <f t="shared" si="8"/>
        <v>90.282889079965599</v>
      </c>
      <c r="K39" s="204">
        <f t="shared" si="8"/>
        <v>64.445571797076511</v>
      </c>
      <c r="L39" s="204">
        <f t="shared" si="8"/>
        <v>58.963628546861557</v>
      </c>
      <c r="M39" s="204">
        <f t="shared" si="8"/>
        <v>62.359879174528217</v>
      </c>
      <c r="N39" s="204">
        <f t="shared" si="8"/>
        <v>47.201136999062271</v>
      </c>
      <c r="O39" s="204">
        <f t="shared" si="8"/>
        <v>46.91583508429958</v>
      </c>
      <c r="P39" s="204">
        <f t="shared" si="8"/>
        <v>44.397724084043745</v>
      </c>
      <c r="Q39" s="204">
        <f t="shared" si="8"/>
        <v>54.858944693406698</v>
      </c>
      <c r="R39" s="204">
        <f t="shared" si="8"/>
        <v>57.296813588422779</v>
      </c>
      <c r="S39" s="204">
        <f t="shared" si="8"/>
        <v>56.89125679493462</v>
      </c>
      <c r="T39" s="204">
        <f t="shared" si="8"/>
        <v>52.008900567028476</v>
      </c>
      <c r="U39" s="204">
        <f t="shared" si="8"/>
        <v>52.649063242593456</v>
      </c>
      <c r="V39" s="204">
        <f t="shared" si="8"/>
        <v>52.14593081827924</v>
      </c>
      <c r="W39" s="204">
        <f t="shared" si="8"/>
        <v>59.565482196151471</v>
      </c>
      <c r="X39" s="204">
        <f t="shared" si="8"/>
        <v>52.503446394278726</v>
      </c>
      <c r="Y39" s="204">
        <f t="shared" si="8"/>
        <v>47.3198326119903</v>
      </c>
      <c r="DA39" s="71"/>
    </row>
    <row r="40" spans="1:105" ht="12" customHeight="1" x14ac:dyDescent="0.25">
      <c r="A40" s="18" t="s">
        <v>73</v>
      </c>
      <c r="B40" s="204">
        <v>66.938950988822</v>
      </c>
      <c r="C40" s="204">
        <v>71.152192605331038</v>
      </c>
      <c r="D40" s="204">
        <v>67.390369733447969</v>
      </c>
      <c r="E40" s="204">
        <v>70.851246775580393</v>
      </c>
      <c r="F40" s="204">
        <v>71.302665520206361</v>
      </c>
      <c r="G40" s="204">
        <v>69.690455717970764</v>
      </c>
      <c r="H40" s="204">
        <v>76.784178847807397</v>
      </c>
      <c r="I40" s="204">
        <v>74.891659501289766</v>
      </c>
      <c r="J40" s="204">
        <v>72.93551160791057</v>
      </c>
      <c r="K40" s="204">
        <v>48.559931212381763</v>
      </c>
      <c r="L40" s="204">
        <v>41.83121238177128</v>
      </c>
      <c r="M40" s="204">
        <v>43.636749337898813</v>
      </c>
      <c r="N40" s="204">
        <v>29.2948601288989</v>
      </c>
      <c r="O40" s="204">
        <v>30.53578349358591</v>
      </c>
      <c r="P40" s="204">
        <v>26.55834317260781</v>
      </c>
      <c r="Q40" s="204">
        <v>26.999959310775569</v>
      </c>
      <c r="R40" s="204">
        <v>25.718997595301548</v>
      </c>
      <c r="S40" s="204">
        <v>24.928918015914849</v>
      </c>
      <c r="T40" s="204">
        <v>28.014403576486771</v>
      </c>
      <c r="U40" s="204">
        <v>30.629888694012209</v>
      </c>
      <c r="V40" s="204">
        <v>28.442835375458952</v>
      </c>
      <c r="W40" s="204">
        <v>31.62051229073445</v>
      </c>
      <c r="X40" s="204">
        <v>29.33543263675508</v>
      </c>
      <c r="Y40" s="204">
        <v>24.072971047071981</v>
      </c>
      <c r="DA40" s="71" t="s">
        <v>1426</v>
      </c>
    </row>
    <row r="41" spans="1:105" ht="12" customHeight="1" x14ac:dyDescent="0.25">
      <c r="A41" s="18" t="s">
        <v>36</v>
      </c>
      <c r="B41" s="204">
        <v>20.61478933791917</v>
      </c>
      <c r="C41" s="204">
        <v>20.356835769561481</v>
      </c>
      <c r="D41" s="204">
        <v>20.270851246775582</v>
      </c>
      <c r="E41" s="204">
        <v>20.63628546861565</v>
      </c>
      <c r="F41" s="204">
        <v>20.098882201203779</v>
      </c>
      <c r="G41" s="204">
        <v>19.88392089423904</v>
      </c>
      <c r="H41" s="204">
        <v>20.980223559759239</v>
      </c>
      <c r="I41" s="204">
        <v>20.313843508168532</v>
      </c>
      <c r="J41" s="204">
        <v>17.34737747205503</v>
      </c>
      <c r="K41" s="204">
        <v>15.88564058469475</v>
      </c>
      <c r="L41" s="204">
        <v>17.13241616509028</v>
      </c>
      <c r="M41" s="204">
        <v>18.723129836629401</v>
      </c>
      <c r="N41" s="204">
        <v>17.906276870163371</v>
      </c>
      <c r="O41" s="204">
        <v>16.38005159071367</v>
      </c>
      <c r="P41" s="204">
        <v>17.839380911435931</v>
      </c>
      <c r="Q41" s="204">
        <v>27.858985382631129</v>
      </c>
      <c r="R41" s="204">
        <v>31.577815993121231</v>
      </c>
      <c r="S41" s="204">
        <v>31.96233877901977</v>
      </c>
      <c r="T41" s="204">
        <v>23.994496990541709</v>
      </c>
      <c r="U41" s="204">
        <v>22.019174548581251</v>
      </c>
      <c r="V41" s="204">
        <v>23.703095442820288</v>
      </c>
      <c r="W41" s="204">
        <v>27.944969905417022</v>
      </c>
      <c r="X41" s="204">
        <v>23.168013757523649</v>
      </c>
      <c r="Y41" s="204">
        <v>23.246861564918319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3.367755803955288</v>
      </c>
      <c r="C42" s="204">
        <f t="shared" si="9"/>
        <v>4.323043852106621</v>
      </c>
      <c r="D42" s="204">
        <f t="shared" si="9"/>
        <v>3.6543422184006871</v>
      </c>
      <c r="E42" s="204">
        <f t="shared" si="9"/>
        <v>3.964918314703354</v>
      </c>
      <c r="F42" s="204">
        <f t="shared" si="9"/>
        <v>4.0603611349957012</v>
      </c>
      <c r="G42" s="204">
        <f t="shared" si="9"/>
        <v>3.4154772141014611</v>
      </c>
      <c r="H42" s="204">
        <f t="shared" si="9"/>
        <v>3.8215821152192602</v>
      </c>
      <c r="I42" s="204">
        <f t="shared" si="9"/>
        <v>3.511006018916595</v>
      </c>
      <c r="J42" s="204">
        <f t="shared" si="9"/>
        <v>10.84359415305245</v>
      </c>
      <c r="K42" s="204">
        <f t="shared" si="9"/>
        <v>8.8851246775580393</v>
      </c>
      <c r="L42" s="204">
        <f t="shared" si="9"/>
        <v>13.662080825451419</v>
      </c>
      <c r="M42" s="204">
        <f t="shared" si="9"/>
        <v>18.129028822032392</v>
      </c>
      <c r="N42" s="204">
        <f t="shared" si="9"/>
        <v>23.912792493629041</v>
      </c>
      <c r="O42" s="204">
        <f t="shared" si="9"/>
        <v>35.738851072192233</v>
      </c>
      <c r="P42" s="204">
        <f t="shared" si="9"/>
        <v>36.86272303547473</v>
      </c>
      <c r="Q42" s="204">
        <f t="shared" si="9"/>
        <v>37.53624017331731</v>
      </c>
      <c r="R42" s="204">
        <f t="shared" si="9"/>
        <v>44.881690280880747</v>
      </c>
      <c r="S42" s="204">
        <f t="shared" si="9"/>
        <v>46.171769860267446</v>
      </c>
      <c r="T42" s="204">
        <f t="shared" si="9"/>
        <v>42.975880172438423</v>
      </c>
      <c r="U42" s="204">
        <f t="shared" si="9"/>
        <v>39.137781125420275</v>
      </c>
      <c r="V42" s="204">
        <f t="shared" si="9"/>
        <v>41.090526619381968</v>
      </c>
      <c r="W42" s="204">
        <f t="shared" si="9"/>
        <v>39.507948586307684</v>
      </c>
      <c r="X42" s="204">
        <f t="shared" si="9"/>
        <v>41.384601757054028</v>
      </c>
      <c r="Y42" s="204">
        <f t="shared" si="9"/>
        <v>36.521353974424159</v>
      </c>
      <c r="DA42" s="71"/>
    </row>
    <row r="43" spans="1:105" ht="12" customHeight="1" x14ac:dyDescent="0.25">
      <c r="A43" s="18" t="s">
        <v>38</v>
      </c>
      <c r="B43" s="204">
        <v>3.367755803955288</v>
      </c>
      <c r="C43" s="204">
        <v>4.323043852106621</v>
      </c>
      <c r="D43" s="204">
        <v>3.6543422184006871</v>
      </c>
      <c r="E43" s="204">
        <v>3.964918314703354</v>
      </c>
      <c r="F43" s="204">
        <v>4.0603611349957012</v>
      </c>
      <c r="G43" s="204">
        <v>3.4154772141014611</v>
      </c>
      <c r="H43" s="204">
        <v>3.8215821152192602</v>
      </c>
      <c r="I43" s="204">
        <v>2.269045571797077</v>
      </c>
      <c r="J43" s="204">
        <v>9.6493551160791053</v>
      </c>
      <c r="K43" s="204">
        <v>8.0730868443680137</v>
      </c>
      <c r="L43" s="204">
        <v>12.993293207222701</v>
      </c>
      <c r="M43" s="204">
        <v>16.86251074806534</v>
      </c>
      <c r="N43" s="204">
        <v>22.71435941530525</v>
      </c>
      <c r="O43" s="204">
        <v>34.059415305245047</v>
      </c>
      <c r="P43" s="204">
        <v>34.776010318142731</v>
      </c>
      <c r="Q43" s="204">
        <v>35.277558039552893</v>
      </c>
      <c r="R43" s="204">
        <v>43.087790197764413</v>
      </c>
      <c r="S43" s="204">
        <v>44.282029234737749</v>
      </c>
      <c r="T43" s="204">
        <v>40.508340498710233</v>
      </c>
      <c r="U43" s="204">
        <v>36.830094582975057</v>
      </c>
      <c r="V43" s="204">
        <v>39.337919174548567</v>
      </c>
      <c r="W43" s="204">
        <v>38.191401547721412</v>
      </c>
      <c r="X43" s="204">
        <v>39.887360275150471</v>
      </c>
      <c r="Y43" s="204">
        <v>34.91917454858126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1.241960447119518</v>
      </c>
      <c r="J44" s="204">
        <v>1.1942390369733451</v>
      </c>
      <c r="K44" s="204">
        <v>0.81203783319002576</v>
      </c>
      <c r="L44" s="204">
        <v>0.66878761822871879</v>
      </c>
      <c r="M44" s="204">
        <v>1.2665180739670541</v>
      </c>
      <c r="N44" s="204">
        <v>1.198433078323792</v>
      </c>
      <c r="O44" s="204">
        <v>1.6794357669471831</v>
      </c>
      <c r="P44" s="204">
        <v>2.0867127173320008</v>
      </c>
      <c r="Q44" s="204">
        <v>2.258682133764415</v>
      </c>
      <c r="R44" s="204">
        <v>1.7939000831163341</v>
      </c>
      <c r="S44" s="204">
        <v>1.8897406255296949</v>
      </c>
      <c r="T44" s="204">
        <v>2.4675396737281892</v>
      </c>
      <c r="U44" s="204">
        <v>2.3076865424452202</v>
      </c>
      <c r="V44" s="204">
        <v>1.752607444833399</v>
      </c>
      <c r="W44" s="204">
        <v>1.0551540893171421</v>
      </c>
      <c r="X44" s="204">
        <v>1.181506314233735</v>
      </c>
      <c r="Y44" s="204">
        <v>1.3452576717586311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0.26139294926913148</v>
      </c>
      <c r="X45" s="204">
        <v>0.31573516766981941</v>
      </c>
      <c r="Y45" s="204">
        <v>0.25692175408426482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10.72416165090284</v>
      </c>
      <c r="J49" s="204">
        <v>16.838607050730872</v>
      </c>
      <c r="K49" s="204">
        <v>10.963026655202061</v>
      </c>
      <c r="L49" s="204">
        <v>14.71289767841788</v>
      </c>
      <c r="M49" s="204">
        <v>15.28615649183147</v>
      </c>
      <c r="N49" s="204">
        <v>15.14282029234738</v>
      </c>
      <c r="O49" s="204">
        <v>12.13336199484093</v>
      </c>
      <c r="P49" s="204">
        <v>11.17798796216681</v>
      </c>
      <c r="Q49" s="204">
        <v>12.3006018916595</v>
      </c>
      <c r="R49" s="204">
        <v>12.37222699914016</v>
      </c>
      <c r="S49" s="204">
        <v>12.89767841788478</v>
      </c>
      <c r="T49" s="204">
        <v>13.447033533963889</v>
      </c>
      <c r="U49" s="204">
        <v>12.10945829750645</v>
      </c>
      <c r="V49" s="204">
        <v>11.440756663800521</v>
      </c>
      <c r="W49" s="204">
        <v>13.78142734307824</v>
      </c>
      <c r="X49" s="204">
        <v>13.73361994840929</v>
      </c>
      <c r="Y49" s="204">
        <v>12.849871023215821</v>
      </c>
      <c r="DA49" s="71" t="s">
        <v>1434</v>
      </c>
    </row>
    <row r="50" spans="1:105" ht="12" customHeight="1" x14ac:dyDescent="0.25">
      <c r="A50" s="21" t="s">
        <v>40</v>
      </c>
      <c r="B50" s="207">
        <v>75.150472914875323</v>
      </c>
      <c r="C50" s="207">
        <v>77.901977644024072</v>
      </c>
      <c r="D50" s="207">
        <v>79.87962166809973</v>
      </c>
      <c r="E50" s="207">
        <v>80.99742046431642</v>
      </c>
      <c r="F50" s="207">
        <v>84.35081685296646</v>
      </c>
      <c r="G50" s="207">
        <v>84.35081685296646</v>
      </c>
      <c r="H50" s="207">
        <v>89.681857265692173</v>
      </c>
      <c r="I50" s="207">
        <v>87.618228718830608</v>
      </c>
      <c r="J50" s="207">
        <v>84.178847807394661</v>
      </c>
      <c r="K50" s="207">
        <v>63.112639724849522</v>
      </c>
      <c r="L50" s="207">
        <v>67.067927773000861</v>
      </c>
      <c r="M50" s="207">
        <v>73.516766981943249</v>
      </c>
      <c r="N50" s="207">
        <v>67.411865864144445</v>
      </c>
      <c r="O50" s="207">
        <v>65.950128976784171</v>
      </c>
      <c r="P50" s="207">
        <v>60.103181427343067</v>
      </c>
      <c r="Q50" s="207">
        <v>56.749785038693027</v>
      </c>
      <c r="R50" s="207">
        <v>61.134995700773857</v>
      </c>
      <c r="S50" s="207">
        <v>70.507308684436794</v>
      </c>
      <c r="T50" s="207">
        <v>69.303525365434211</v>
      </c>
      <c r="U50" s="207">
        <v>68.099742046431643</v>
      </c>
      <c r="V50" s="207">
        <v>64.316423043852097</v>
      </c>
      <c r="W50" s="207">
        <v>65.262252794496987</v>
      </c>
      <c r="X50" s="207">
        <v>62.338779019776439</v>
      </c>
      <c r="Y50" s="207">
        <v>54.686156491831468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386.16070507308689</v>
      </c>
      <c r="C51" s="284">
        <f t="shared" si="10"/>
        <v>395.89157351676693</v>
      </c>
      <c r="D51" s="284">
        <f t="shared" si="10"/>
        <v>401.4651762682717</v>
      </c>
      <c r="E51" s="284">
        <f t="shared" si="10"/>
        <v>406.47661220980211</v>
      </c>
      <c r="F51" s="284">
        <f t="shared" si="10"/>
        <v>429.98263112639717</v>
      </c>
      <c r="G51" s="284">
        <f t="shared" si="10"/>
        <v>416.09871023215811</v>
      </c>
      <c r="H51" s="284">
        <f t="shared" si="10"/>
        <v>434.78718830610478</v>
      </c>
      <c r="I51" s="284">
        <f t="shared" si="10"/>
        <v>437.26079105760971</v>
      </c>
      <c r="J51" s="284">
        <f t="shared" si="10"/>
        <v>431.08340498710231</v>
      </c>
      <c r="K51" s="284">
        <f t="shared" si="10"/>
        <v>302.44909716251072</v>
      </c>
      <c r="L51" s="284">
        <f t="shared" si="10"/>
        <v>324.80447119518487</v>
      </c>
      <c r="M51" s="284">
        <f t="shared" si="10"/>
        <v>345.10008598452282</v>
      </c>
      <c r="N51" s="284">
        <f t="shared" si="10"/>
        <v>316.51212381771279</v>
      </c>
      <c r="O51" s="284">
        <f t="shared" si="10"/>
        <v>307.89492691315564</v>
      </c>
      <c r="P51" s="284">
        <f t="shared" si="10"/>
        <v>291.48323301805669</v>
      </c>
      <c r="Q51" s="284">
        <f t="shared" si="10"/>
        <v>286.09054170249362</v>
      </c>
      <c r="R51" s="284">
        <f t="shared" si="10"/>
        <v>305.44221840068809</v>
      </c>
      <c r="S51" s="284">
        <f t="shared" si="10"/>
        <v>322.69750644883942</v>
      </c>
      <c r="T51" s="284">
        <f t="shared" si="10"/>
        <v>311.24084264832334</v>
      </c>
      <c r="U51" s="284">
        <f t="shared" si="10"/>
        <v>298.5312123817713</v>
      </c>
      <c r="V51" s="284">
        <f t="shared" si="10"/>
        <v>288.26620808254506</v>
      </c>
      <c r="W51" s="284">
        <f t="shared" si="10"/>
        <v>297.35881341358561</v>
      </c>
      <c r="X51" s="284">
        <f t="shared" si="10"/>
        <v>287.3625967325882</v>
      </c>
      <c r="Y51" s="284">
        <f t="shared" si="10"/>
        <v>234.75477214101468</v>
      </c>
      <c r="DA51" s="118"/>
    </row>
    <row r="52" spans="1:105" ht="12" customHeight="1" x14ac:dyDescent="0.25">
      <c r="A52" s="51" t="s">
        <v>51</v>
      </c>
      <c r="B52" s="241">
        <f>NMM_fec!B5</f>
        <v>110.677104</v>
      </c>
      <c r="C52" s="241">
        <f>NMM_fec!C5</f>
        <v>112.7037721557523</v>
      </c>
      <c r="D52" s="241">
        <f>NMM_fec!D5</f>
        <v>102.3141833190278</v>
      </c>
      <c r="E52" s="241">
        <f>NMM_fec!E5</f>
        <v>110.9433488069744</v>
      </c>
      <c r="F52" s="241">
        <f>NMM_fec!F5</f>
        <v>100.9948468284941</v>
      </c>
      <c r="G52" s="241">
        <f>NMM_fec!G5</f>
        <v>105.97987527488171</v>
      </c>
      <c r="H52" s="241">
        <f>NMM_fec!H5</f>
        <v>131.11937812223371</v>
      </c>
      <c r="I52" s="241">
        <f>NMM_fec!I5</f>
        <v>127.21251117943559</v>
      </c>
      <c r="J52" s="241">
        <f>NMM_fec!J5</f>
        <v>120.4249008889383</v>
      </c>
      <c r="K52" s="241">
        <f>NMM_fec!K5</f>
        <v>78.970933791345246</v>
      </c>
      <c r="L52" s="241">
        <f>NMM_fec!L5</f>
        <v>86.12736740223697</v>
      </c>
      <c r="M52" s="241">
        <f>NMM_fec!M5</f>
        <v>100.2342232108402</v>
      </c>
      <c r="N52" s="241">
        <f>NMM_fec!N5</f>
        <v>81.199057424441278</v>
      </c>
      <c r="O52" s="241">
        <f>NMM_fec!O5</f>
        <v>94.697614050907475</v>
      </c>
      <c r="P52" s="241">
        <f>NMM_fec!P5</f>
        <v>81.895186349132459</v>
      </c>
      <c r="Q52" s="241">
        <f>NMM_fec!Q5</f>
        <v>84.402986768624018</v>
      </c>
      <c r="R52" s="241">
        <f>NMM_fec!R5</f>
        <v>100.994944866409</v>
      </c>
      <c r="S52" s="241">
        <f>NMM_fec!S5</f>
        <v>107.6066587900133</v>
      </c>
      <c r="T52" s="241">
        <f>NMM_fec!T5</f>
        <v>107.59692415038469</v>
      </c>
      <c r="U52" s="241">
        <f>NMM_fec!U5</f>
        <v>109.8303218257896</v>
      </c>
      <c r="V52" s="241">
        <f>NMM_fec!V5</f>
        <v>104.3944154546932</v>
      </c>
      <c r="W52" s="241">
        <f>NMM_fec!W5</f>
        <v>117.22583075905681</v>
      </c>
      <c r="X52" s="241">
        <f>NMM_fec!X5</f>
        <v>97.437925771381899</v>
      </c>
      <c r="Y52" s="241">
        <f>NMM_fec!Y5</f>
        <v>82.907672827124145</v>
      </c>
      <c r="DA52" s="83"/>
    </row>
    <row r="53" spans="1:105" ht="12" customHeight="1" x14ac:dyDescent="0.25">
      <c r="A53" s="99" t="s">
        <v>52</v>
      </c>
      <c r="B53" s="282">
        <f>NMM_fec!B48</f>
        <v>154.17567447941039</v>
      </c>
      <c r="C53" s="282">
        <f>NMM_fec!C48</f>
        <v>169.21950412879551</v>
      </c>
      <c r="D53" s="282">
        <f>NMM_fec!D48</f>
        <v>193.55633150960441</v>
      </c>
      <c r="E53" s="282">
        <f>NMM_fec!E48</f>
        <v>199.6599698076113</v>
      </c>
      <c r="F53" s="282">
        <f>NMM_fec!F48</f>
        <v>227.51520093395681</v>
      </c>
      <c r="G53" s="282">
        <f>NMM_fec!G48</f>
        <v>212.60053011633701</v>
      </c>
      <c r="H53" s="282">
        <f>NMM_fec!H48</f>
        <v>199.5959187971836</v>
      </c>
      <c r="I53" s="282">
        <f>NMM_fec!I48</f>
        <v>203.89462483201149</v>
      </c>
      <c r="J53" s="282">
        <f>NMM_fec!J48</f>
        <v>222.91312561571391</v>
      </c>
      <c r="K53" s="282">
        <f>NMM_fec!K48</f>
        <v>168.7843203059891</v>
      </c>
      <c r="L53" s="282">
        <f>NMM_fec!L48</f>
        <v>190.61413729216099</v>
      </c>
      <c r="M53" s="282">
        <f>NMM_fec!M48</f>
        <v>195.3695148247561</v>
      </c>
      <c r="N53" s="282">
        <f>NMM_fec!N48</f>
        <v>195.70793654714899</v>
      </c>
      <c r="O53" s="282">
        <f>NMM_fec!O48</f>
        <v>168.81221376129341</v>
      </c>
      <c r="P53" s="282">
        <f>NMM_fec!P48</f>
        <v>168.3389529600903</v>
      </c>
      <c r="Q53" s="282">
        <f>NMM_fec!Q48</f>
        <v>157.61233700707169</v>
      </c>
      <c r="R53" s="282">
        <f>NMM_fec!R48</f>
        <v>167.91260128897181</v>
      </c>
      <c r="S53" s="282">
        <f>NMM_fec!S48</f>
        <v>195.10563734780081</v>
      </c>
      <c r="T53" s="282">
        <f>NMM_fec!T48</f>
        <v>184.67600335871279</v>
      </c>
      <c r="U53" s="282">
        <f>NMM_fec!U48</f>
        <v>169.60620458273749</v>
      </c>
      <c r="V53" s="282">
        <f>NMM_fec!V48</f>
        <v>165.73525948688271</v>
      </c>
      <c r="W53" s="282">
        <f>NMM_fec!W48</f>
        <v>162.2323190718445</v>
      </c>
      <c r="X53" s="282">
        <f>NMM_fec!X48</f>
        <v>171.37587593959549</v>
      </c>
      <c r="Y53" s="282">
        <f>NMM_fec!Y48</f>
        <v>134.22140417813779</v>
      </c>
      <c r="DA53" s="94"/>
    </row>
    <row r="54" spans="1:105" ht="12" customHeight="1" x14ac:dyDescent="0.25">
      <c r="A54" s="52" t="s">
        <v>53</v>
      </c>
      <c r="B54" s="242">
        <f>NMM_fec!B99</f>
        <v>121.3079265936765</v>
      </c>
      <c r="C54" s="242">
        <f>NMM_fec!C99</f>
        <v>113.9682972322191</v>
      </c>
      <c r="D54" s="242">
        <f>NMM_fec!D99</f>
        <v>105.59466143963949</v>
      </c>
      <c r="E54" s="242">
        <f>NMM_fec!E99</f>
        <v>95.87329359521641</v>
      </c>
      <c r="F54" s="242">
        <f>NMM_fec!F99</f>
        <v>101.4725833639463</v>
      </c>
      <c r="G54" s="242">
        <f>NMM_fec!G99</f>
        <v>97.518304840939365</v>
      </c>
      <c r="H54" s="242">
        <f>NMM_fec!H99</f>
        <v>104.0718913866875</v>
      </c>
      <c r="I54" s="242">
        <f>NMM_fec!I99</f>
        <v>106.1536550461626</v>
      </c>
      <c r="J54" s="242">
        <f>NMM_fec!J99</f>
        <v>87.745378482450121</v>
      </c>
      <c r="K54" s="242">
        <f>NMM_fec!K99</f>
        <v>54.693843065176381</v>
      </c>
      <c r="L54" s="242">
        <f>NMM_fec!L99</f>
        <v>48.062966500786878</v>
      </c>
      <c r="M54" s="242">
        <f>NMM_fec!M99</f>
        <v>49.496347948926548</v>
      </c>
      <c r="N54" s="242">
        <f>NMM_fec!N99</f>
        <v>39.60512984612253</v>
      </c>
      <c r="O54" s="242">
        <f>NMM_fec!O99</f>
        <v>44.385099100954719</v>
      </c>
      <c r="P54" s="242">
        <f>NMM_fec!P99</f>
        <v>41.249093708833911</v>
      </c>
      <c r="Q54" s="242">
        <f>NMM_fec!Q99</f>
        <v>44.075217926797897</v>
      </c>
      <c r="R54" s="242">
        <f>NMM_fec!R99</f>
        <v>36.534672245307263</v>
      </c>
      <c r="S54" s="242">
        <f>NMM_fec!S99</f>
        <v>19.985210311025309</v>
      </c>
      <c r="T54" s="242">
        <f>NMM_fec!T99</f>
        <v>18.967915139225831</v>
      </c>
      <c r="U54" s="242">
        <f>NMM_fec!U99</f>
        <v>19.094685973244221</v>
      </c>
      <c r="V54" s="242">
        <f>NMM_fec!V99</f>
        <v>18.13653314096916</v>
      </c>
      <c r="W54" s="242">
        <f>NMM_fec!W99</f>
        <v>17.900663582684299</v>
      </c>
      <c r="X54" s="242">
        <f>NMM_fec!X99</f>
        <v>18.54879502161085</v>
      </c>
      <c r="Y54" s="242">
        <f>NMM_fec!Y99</f>
        <v>17.62569513575275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2090.7994831134847</v>
      </c>
      <c r="C56" s="203">
        <f t="shared" si="11"/>
        <v>2113.9602385274957</v>
      </c>
      <c r="D56" s="203">
        <f t="shared" si="11"/>
        <v>2130.0194853518196</v>
      </c>
      <c r="E56" s="203">
        <f t="shared" si="11"/>
        <v>2175.9773283954273</v>
      </c>
      <c r="F56" s="203">
        <f t="shared" si="11"/>
        <v>2305.971093832376</v>
      </c>
      <c r="G56" s="203">
        <f t="shared" si="11"/>
        <v>2252.7820438776275</v>
      </c>
      <c r="H56" s="203">
        <f t="shared" si="11"/>
        <v>2384.9126084348663</v>
      </c>
      <c r="I56" s="203">
        <f t="shared" si="11"/>
        <v>2381.0850190178999</v>
      </c>
      <c r="J56" s="203">
        <f t="shared" si="11"/>
        <v>2290.5924473289269</v>
      </c>
      <c r="K56" s="203">
        <f t="shared" si="11"/>
        <v>1626.1108347000727</v>
      </c>
      <c r="L56" s="203">
        <f t="shared" si="11"/>
        <v>1940.7787274784325</v>
      </c>
      <c r="M56" s="203">
        <f t="shared" si="11"/>
        <v>2052.1780494523946</v>
      </c>
      <c r="N56" s="203">
        <f t="shared" si="11"/>
        <v>1827.5000723389821</v>
      </c>
      <c r="O56" s="203">
        <f t="shared" si="11"/>
        <v>1745.6364009661229</v>
      </c>
      <c r="P56" s="203">
        <f t="shared" si="11"/>
        <v>1685.696536380555</v>
      </c>
      <c r="Q56" s="203">
        <f t="shared" si="11"/>
        <v>1660.0122926271847</v>
      </c>
      <c r="R56" s="203">
        <f t="shared" si="11"/>
        <v>1831.1792433085243</v>
      </c>
      <c r="S56" s="203">
        <f t="shared" si="11"/>
        <v>1901.5437316718517</v>
      </c>
      <c r="T56" s="203">
        <f t="shared" si="11"/>
        <v>1751.1934919529376</v>
      </c>
      <c r="U56" s="203">
        <f t="shared" si="11"/>
        <v>1644.6749392334259</v>
      </c>
      <c r="V56" s="203">
        <f t="shared" si="11"/>
        <v>1612.9523524670603</v>
      </c>
      <c r="W56" s="203">
        <f t="shared" si="11"/>
        <v>1698.5928962621854</v>
      </c>
      <c r="X56" s="203">
        <f t="shared" si="11"/>
        <v>1594.3334930751755</v>
      </c>
      <c r="Y56" s="203">
        <f t="shared" si="11"/>
        <v>1257.4975450711493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1010.3517731134846</v>
      </c>
      <c r="C57" s="213">
        <f>(NMM_emi!C5-NMM_emi!C46)+(NMM_emi!C48-NMM_emi!C97)+(NMM_emi!C99-NMM_emi!C128)</f>
        <v>1029.4731585274953</v>
      </c>
      <c r="D57" s="213">
        <f>(NMM_emi!D5-NMM_emi!D46)+(NMM_emi!D48-NMM_emi!D97)+(NMM_emi!D99-NMM_emi!D128)</f>
        <v>1045.7084753518197</v>
      </c>
      <c r="E57" s="213">
        <f>(NMM_emi!E5-NMM_emi!E46)+(NMM_emi!E48-NMM_emi!E97)+(NMM_emi!E99-NMM_emi!E128)</f>
        <v>1048.3955883954275</v>
      </c>
      <c r="F57" s="213">
        <f>(NMM_emi!F5-NMM_emi!F46)+(NMM_emi!F48-NMM_emi!F97)+(NMM_emi!F99-NMM_emi!F128)</f>
        <v>1116.6083138323761</v>
      </c>
      <c r="G57" s="213">
        <f>(NMM_emi!G5-NMM_emi!G46)+(NMM_emi!G48-NMM_emi!G97)+(NMM_emi!G99-NMM_emi!G128)</f>
        <v>1076.6467138776272</v>
      </c>
      <c r="H57" s="213">
        <f>(NMM_emi!H5-NMM_emi!H46)+(NMM_emi!H48-NMM_emi!H97)+(NMM_emi!H99-NMM_emi!H128)</f>
        <v>1114.7890784348663</v>
      </c>
      <c r="I57" s="213">
        <f>(NMM_emi!I5-NMM_emi!I46)+(NMM_emi!I48-NMM_emi!I97)+(NMM_emi!I99-NMM_emi!I128)</f>
        <v>1085.7883890178998</v>
      </c>
      <c r="J57" s="213">
        <f>(NMM_emi!J5-NMM_emi!J46)+(NMM_emi!J48-NMM_emi!J97)+(NMM_emi!J99-NMM_emi!J128)</f>
        <v>1063.1362273289267</v>
      </c>
      <c r="K57" s="213">
        <f>(NMM_emi!K5-NMM_emi!K46)+(NMM_emi!K48-NMM_emi!K97)+(NMM_emi!K99-NMM_emi!K128)</f>
        <v>716.67013470007271</v>
      </c>
      <c r="L57" s="213">
        <f>(NMM_emi!L5-NMM_emi!L46)+(NMM_emi!L48-NMM_emi!L97)+(NMM_emi!L99-NMM_emi!L128)</f>
        <v>773.25557747843254</v>
      </c>
      <c r="M57" s="213">
        <f>(NMM_emi!M5-NMM_emi!M46)+(NMM_emi!M48-NMM_emi!M97)+(NMM_emi!M99-NMM_emi!M128)</f>
        <v>795.01768945239473</v>
      </c>
      <c r="N57" s="213">
        <f>(NMM_emi!N5-NMM_emi!N46)+(NMM_emi!N48-NMM_emi!N97)+(NMM_emi!N99-NMM_emi!N128)</f>
        <v>706.72711233898201</v>
      </c>
      <c r="O57" s="213">
        <f>(NMM_emi!O5-NMM_emi!O46)+(NMM_emi!O48-NMM_emi!O97)+(NMM_emi!O99-NMM_emi!O128)</f>
        <v>683.96136096612292</v>
      </c>
      <c r="P57" s="213">
        <f>(NMM_emi!P5-NMM_emi!P46)+(NMM_emi!P48-NMM_emi!P97)+(NMM_emi!P99-NMM_emi!P128)</f>
        <v>653.01783638055508</v>
      </c>
      <c r="Q57" s="213">
        <f>(NMM_emi!Q5-NMM_emi!Q46)+(NMM_emi!Q48-NMM_emi!Q97)+(NMM_emi!Q99-NMM_emi!Q128)</f>
        <v>693.31185262718475</v>
      </c>
      <c r="R57" s="213">
        <f>(NMM_emi!R5-NMM_emi!R46)+(NMM_emi!R48-NMM_emi!R97)+(NMM_emi!R99-NMM_emi!R128)</f>
        <v>746.53181330852442</v>
      </c>
      <c r="S57" s="213">
        <f>(NMM_emi!S5-NMM_emi!S46)+(NMM_emi!S48-NMM_emi!S97)+(NMM_emi!S99-NMM_emi!S128)</f>
        <v>766.18877167185167</v>
      </c>
      <c r="T57" s="213">
        <f>(NMM_emi!T5-NMM_emi!T46)+(NMM_emi!T48-NMM_emi!T97)+(NMM_emi!T99-NMM_emi!T128)</f>
        <v>689.66541195293769</v>
      </c>
      <c r="U57" s="213">
        <f>(NMM_emi!U5-NMM_emi!U46)+(NMM_emi!U48-NMM_emi!U97)+(NMM_emi!U99-NMM_emi!U128)</f>
        <v>672.39351923342588</v>
      </c>
      <c r="V57" s="213">
        <f>(NMM_emi!V5-NMM_emi!V46)+(NMM_emi!V48-NMM_emi!V97)+(NMM_emi!V99-NMM_emi!V128)</f>
        <v>666.01275246706018</v>
      </c>
      <c r="W57" s="213">
        <f>(NMM_emi!W5-NMM_emi!W46)+(NMM_emi!W48-NMM_emi!W97)+(NMM_emi!W99-NMM_emi!W128)</f>
        <v>681.62921626218542</v>
      </c>
      <c r="X57" s="213">
        <f>(NMM_emi!X5-NMM_emi!X46)+(NMM_emi!X48-NMM_emi!X97)+(NMM_emi!X99-NMM_emi!X128)</f>
        <v>654.05962307517552</v>
      </c>
      <c r="Y57" s="213">
        <f>(NMM_emi!Y5-NMM_emi!Y46)+(NMM_emi!Y48-NMM_emi!Y97)+(NMM_emi!Y99-NMM_emi!Y128)</f>
        <v>492.76837507114931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1080.4477099999999</v>
      </c>
      <c r="C58" s="204">
        <f>NMM_emi!C46+NMM_emi!C97+NMM_emi!C128</f>
        <v>1084.4870800000001</v>
      </c>
      <c r="D58" s="204">
        <f>NMM_emi!D46+NMM_emi!D97+NMM_emi!D128</f>
        <v>1084.3110099999999</v>
      </c>
      <c r="E58" s="204">
        <f>NMM_emi!E46+NMM_emi!E97+NMM_emi!E128</f>
        <v>1127.5817400000001</v>
      </c>
      <c r="F58" s="204">
        <f>NMM_emi!F46+NMM_emi!F97+NMM_emi!F128</f>
        <v>1189.3627799999999</v>
      </c>
      <c r="G58" s="204">
        <f>NMM_emi!G46+NMM_emi!G97+NMM_emi!G128</f>
        <v>1176.1353300000003</v>
      </c>
      <c r="H58" s="204">
        <f>NMM_emi!H46+NMM_emi!H97+NMM_emi!H128</f>
        <v>1270.1235300000003</v>
      </c>
      <c r="I58" s="204">
        <f>NMM_emi!I46+NMM_emi!I97+NMM_emi!I128</f>
        <v>1295.2966300000001</v>
      </c>
      <c r="J58" s="204">
        <f>NMM_emi!J46+NMM_emi!J97+NMM_emi!J128</f>
        <v>1227.45622</v>
      </c>
      <c r="K58" s="204">
        <f>NMM_emi!K46+NMM_emi!K97+NMM_emi!K128</f>
        <v>909.44069999999999</v>
      </c>
      <c r="L58" s="204">
        <f>NMM_emi!L46+NMM_emi!L97+NMM_emi!L128</f>
        <v>1167.52315</v>
      </c>
      <c r="M58" s="204">
        <f>NMM_emi!M46+NMM_emi!M97+NMM_emi!M128</f>
        <v>1257.1603600000001</v>
      </c>
      <c r="N58" s="204">
        <f>NMM_emi!N46+NMM_emi!N97+NMM_emi!N128</f>
        <v>1120.77296</v>
      </c>
      <c r="O58" s="204">
        <f>NMM_emi!O46+NMM_emi!O97+NMM_emi!O128</f>
        <v>1061.6750400000001</v>
      </c>
      <c r="P58" s="204">
        <f>NMM_emi!P46+NMM_emi!P97+NMM_emi!P128</f>
        <v>1032.6786999999999</v>
      </c>
      <c r="Q58" s="204">
        <f>NMM_emi!Q46+NMM_emi!Q97+NMM_emi!Q128</f>
        <v>966.70043999999996</v>
      </c>
      <c r="R58" s="204">
        <f>NMM_emi!R46+NMM_emi!R97+NMM_emi!R128</f>
        <v>1084.64743</v>
      </c>
      <c r="S58" s="204">
        <f>NMM_emi!S46+NMM_emi!S97+NMM_emi!S128</f>
        <v>1135.3549599999999</v>
      </c>
      <c r="T58" s="204">
        <f>NMM_emi!T46+NMM_emi!T97+NMM_emi!T128</f>
        <v>1061.52808</v>
      </c>
      <c r="U58" s="204">
        <f>NMM_emi!U46+NMM_emi!U97+NMM_emi!U128</f>
        <v>972.28142000000003</v>
      </c>
      <c r="V58" s="204">
        <f>NMM_emi!V46+NMM_emi!V97+NMM_emi!V128</f>
        <v>946.93960000000004</v>
      </c>
      <c r="W58" s="204">
        <f>NMM_emi!W46+NMM_emi!W97+NMM_emi!W128</f>
        <v>1016.96368</v>
      </c>
      <c r="X58" s="204">
        <f>NMM_emi!X46+NMM_emi!X97+NMM_emi!X128</f>
        <v>940.27386999999999</v>
      </c>
      <c r="Y58" s="204">
        <f>NMM_emi!Y46+NMM_emi!Y97+NMM_emi!Y128</f>
        <v>764.72916999999995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2090.7994831134843</v>
      </c>
      <c r="C59" s="210">
        <f t="shared" si="12"/>
        <v>2113.9602385274952</v>
      </c>
      <c r="D59" s="210">
        <f t="shared" si="12"/>
        <v>2130.0194853518196</v>
      </c>
      <c r="E59" s="210">
        <f t="shared" si="12"/>
        <v>2175.9773283954273</v>
      </c>
      <c r="F59" s="210">
        <f t="shared" si="12"/>
        <v>2305.971093832376</v>
      </c>
      <c r="G59" s="210">
        <f t="shared" si="12"/>
        <v>2252.7820438776271</v>
      </c>
      <c r="H59" s="210">
        <f t="shared" si="12"/>
        <v>2384.9126084348663</v>
      </c>
      <c r="I59" s="210">
        <f t="shared" si="12"/>
        <v>2381.0850190178999</v>
      </c>
      <c r="J59" s="210">
        <f t="shared" si="12"/>
        <v>2290.5924473289269</v>
      </c>
      <c r="K59" s="210">
        <f t="shared" si="12"/>
        <v>1626.1108347000727</v>
      </c>
      <c r="L59" s="210">
        <f t="shared" si="12"/>
        <v>1940.7787274784325</v>
      </c>
      <c r="M59" s="210">
        <f t="shared" si="12"/>
        <v>2052.1780494523946</v>
      </c>
      <c r="N59" s="210">
        <f t="shared" si="12"/>
        <v>1827.5000723389821</v>
      </c>
      <c r="O59" s="210">
        <f t="shared" si="12"/>
        <v>1745.6364009661231</v>
      </c>
      <c r="P59" s="210">
        <f t="shared" si="12"/>
        <v>1685.6965363805548</v>
      </c>
      <c r="Q59" s="210">
        <f t="shared" si="12"/>
        <v>1660.0122926271847</v>
      </c>
      <c r="R59" s="210">
        <f t="shared" si="12"/>
        <v>1831.1792433085245</v>
      </c>
      <c r="S59" s="210">
        <f t="shared" si="12"/>
        <v>1901.5437316718517</v>
      </c>
      <c r="T59" s="210">
        <f t="shared" si="12"/>
        <v>1751.1934919529378</v>
      </c>
      <c r="U59" s="210">
        <f t="shared" si="12"/>
        <v>1644.6749392334259</v>
      </c>
      <c r="V59" s="210">
        <f t="shared" si="12"/>
        <v>1612.9523524670601</v>
      </c>
      <c r="W59" s="210">
        <f t="shared" si="12"/>
        <v>1698.5928962621854</v>
      </c>
      <c r="X59" s="210">
        <f t="shared" si="12"/>
        <v>1594.3334930751757</v>
      </c>
      <c r="Y59" s="210">
        <f t="shared" si="12"/>
        <v>1257.4975450711493</v>
      </c>
      <c r="DA59" s="109"/>
    </row>
    <row r="60" spans="1:105" ht="12" customHeight="1" x14ac:dyDescent="0.25">
      <c r="A60" s="51" t="s">
        <v>51</v>
      </c>
      <c r="B60" s="241">
        <f>NMM_emi!B$5</f>
        <v>1276.5612840588092</v>
      </c>
      <c r="C60" s="241">
        <f>NMM_emi!C$5</f>
        <v>1278.9881846129317</v>
      </c>
      <c r="D60" s="241">
        <f>NMM_emi!D$5</f>
        <v>1245.4485193676983</v>
      </c>
      <c r="E60" s="241">
        <f>NMM_emi!E$5</f>
        <v>1314.0286455512091</v>
      </c>
      <c r="F60" s="241">
        <f>NMM_emi!F$5</f>
        <v>1360.3112159287596</v>
      </c>
      <c r="G60" s="241">
        <f>NMM_emi!G$5</f>
        <v>1370.0040274468188</v>
      </c>
      <c r="H60" s="241">
        <f>NMM_emi!H$5</f>
        <v>1515.1458465634896</v>
      </c>
      <c r="I60" s="241">
        <f>NMM_emi!I$5</f>
        <v>1499.3374723224781</v>
      </c>
      <c r="J60" s="241">
        <f>NMM_emi!J$5</f>
        <v>1428.1757923021948</v>
      </c>
      <c r="K60" s="241">
        <f>NMM_emi!K$5</f>
        <v>987.1257995421762</v>
      </c>
      <c r="L60" s="241">
        <f>NMM_emi!L$5</f>
        <v>1177.9045424472674</v>
      </c>
      <c r="M60" s="241">
        <f>NMM_emi!M$5</f>
        <v>1263.6789575248799</v>
      </c>
      <c r="N60" s="241">
        <f>NMM_emi!N$5</f>
        <v>1110.9200076845846</v>
      </c>
      <c r="O60" s="241">
        <f>NMM_emi!O$5</f>
        <v>1124.6384831184641</v>
      </c>
      <c r="P60" s="241">
        <f>NMM_emi!P$5</f>
        <v>1064.2772850686115</v>
      </c>
      <c r="Q60" s="241">
        <f>NMM_emi!Q$5</f>
        <v>1044.4504905512222</v>
      </c>
      <c r="R60" s="241">
        <f>NMM_emi!R$5</f>
        <v>1203.9098154789663</v>
      </c>
      <c r="S60" s="241">
        <f>NMM_emi!S$5</f>
        <v>1272.8540796943194</v>
      </c>
      <c r="T60" s="241">
        <f>NMM_emi!T$5</f>
        <v>1170.8418884426887</v>
      </c>
      <c r="U60" s="241">
        <f>NMM_emi!U$5</f>
        <v>1114.0495399636636</v>
      </c>
      <c r="V60" s="241">
        <f>NMM_emi!V$5</f>
        <v>1098.7160331981686</v>
      </c>
      <c r="W60" s="241">
        <f>NMM_emi!W$5</f>
        <v>1223.8032614572135</v>
      </c>
      <c r="X60" s="241">
        <f>NMM_emi!X$5</f>
        <v>1100.0422415812648</v>
      </c>
      <c r="Y60" s="241">
        <f>NMM_emi!Y$5</f>
        <v>891.56418707928083</v>
      </c>
      <c r="DA60" s="83"/>
    </row>
    <row r="61" spans="1:105" ht="12" customHeight="1" x14ac:dyDescent="0.25">
      <c r="A61" s="99" t="s">
        <v>52</v>
      </c>
      <c r="B61" s="282">
        <f>NMM_emi!B$48</f>
        <v>519.51556866208341</v>
      </c>
      <c r="C61" s="282">
        <f>NMM_emi!C$48</f>
        <v>554.44981580497188</v>
      </c>
      <c r="D61" s="282">
        <f>NMM_emi!D$48</f>
        <v>627.90743990212388</v>
      </c>
      <c r="E61" s="282">
        <f>NMM_emi!E$48</f>
        <v>630.63585275548962</v>
      </c>
      <c r="F61" s="282">
        <f>NMM_emi!F$48</f>
        <v>702.33987092269217</v>
      </c>
      <c r="G61" s="282">
        <f>NMM_emi!G$48</f>
        <v>651.75580203377251</v>
      </c>
      <c r="H61" s="282">
        <f>NMM_emi!H$48</f>
        <v>629.37465144498515</v>
      </c>
      <c r="I61" s="282">
        <f>NMM_emi!I$48</f>
        <v>635.27449565620566</v>
      </c>
      <c r="J61" s="282">
        <f>NMM_emi!J$48</f>
        <v>656.83508396950822</v>
      </c>
      <c r="K61" s="282">
        <f>NMM_emi!K$48</f>
        <v>519.42997757028445</v>
      </c>
      <c r="L61" s="282">
        <f>NMM_emi!L$48</f>
        <v>663.05603587027838</v>
      </c>
      <c r="M61" s="282">
        <f>NMM_emi!M$48</f>
        <v>689.57796254222239</v>
      </c>
      <c r="N61" s="282">
        <f>NMM_emi!N$48</f>
        <v>638.42570757373642</v>
      </c>
      <c r="O61" s="282">
        <f>NMM_emi!O$48</f>
        <v>535.5311735565374</v>
      </c>
      <c r="P61" s="282">
        <f>NMM_emi!P$48</f>
        <v>538.77070438481599</v>
      </c>
      <c r="Q61" s="282">
        <f>NMM_emi!Q$48</f>
        <v>530.6763771888202</v>
      </c>
      <c r="R61" s="282">
        <f>NMM_emi!R$48</f>
        <v>558.17222168712124</v>
      </c>
      <c r="S61" s="282">
        <f>NMM_emi!S$48</f>
        <v>591.80156022686947</v>
      </c>
      <c r="T61" s="282">
        <f>NMM_emi!T$48</f>
        <v>545.45457523159519</v>
      </c>
      <c r="U61" s="282">
        <f>NMM_emi!U$48</f>
        <v>497.77603872938084</v>
      </c>
      <c r="V61" s="282">
        <f>NMM_emi!V$48</f>
        <v>483.49022177463553</v>
      </c>
      <c r="W61" s="282">
        <f>NMM_emi!W$48</f>
        <v>444.44035802639723</v>
      </c>
      <c r="X61" s="282">
        <f>NMM_emi!X$48</f>
        <v>461.65548728758648</v>
      </c>
      <c r="Y61" s="282">
        <f>NMM_emi!Y$48</f>
        <v>338.8844210957414</v>
      </c>
      <c r="DA61" s="94"/>
    </row>
    <row r="62" spans="1:105" ht="12" customHeight="1" x14ac:dyDescent="0.25">
      <c r="A62" s="52" t="s">
        <v>53</v>
      </c>
      <c r="B62" s="242">
        <f>NMM_emi!B$99</f>
        <v>294.7226303925919</v>
      </c>
      <c r="C62" s="242">
        <f>NMM_emi!C$99</f>
        <v>280.52223810959168</v>
      </c>
      <c r="D62" s="242">
        <f>NMM_emi!D$99</f>
        <v>256.66352608199753</v>
      </c>
      <c r="E62" s="242">
        <f>NMM_emi!E$99</f>
        <v>231.31283008872873</v>
      </c>
      <c r="F62" s="242">
        <f>NMM_emi!F$99</f>
        <v>243.32000698092438</v>
      </c>
      <c r="G62" s="242">
        <f>NMM_emi!G$99</f>
        <v>231.02221439703607</v>
      </c>
      <c r="H62" s="242">
        <f>NMM_emi!H$99</f>
        <v>240.39211042639164</v>
      </c>
      <c r="I62" s="242">
        <f>NMM_emi!I$99</f>
        <v>246.47305103921602</v>
      </c>
      <c r="J62" s="242">
        <f>NMM_emi!J$99</f>
        <v>205.58157105722353</v>
      </c>
      <c r="K62" s="242">
        <f>NMM_emi!K$99</f>
        <v>119.55505758761204</v>
      </c>
      <c r="L62" s="242">
        <f>NMM_emi!L$99</f>
        <v>99.818149160886747</v>
      </c>
      <c r="M62" s="242">
        <f>NMM_emi!M$99</f>
        <v>98.921129385292474</v>
      </c>
      <c r="N62" s="242">
        <f>NMM_emi!N$99</f>
        <v>78.154357080661086</v>
      </c>
      <c r="O62" s="242">
        <f>NMM_emi!O$99</f>
        <v>85.466744291121486</v>
      </c>
      <c r="P62" s="242">
        <f>NMM_emi!P$99</f>
        <v>82.648546927127484</v>
      </c>
      <c r="Q62" s="242">
        <f>NMM_emi!Q$99</f>
        <v>84.885424887142293</v>
      </c>
      <c r="R62" s="242">
        <f>NMM_emi!R$99</f>
        <v>69.097206142436917</v>
      </c>
      <c r="S62" s="242">
        <f>NMM_emi!S$99</f>
        <v>36.888091750662859</v>
      </c>
      <c r="T62" s="242">
        <f>NMM_emi!T$99</f>
        <v>34.897028278653707</v>
      </c>
      <c r="U62" s="242">
        <f>NMM_emi!U$99</f>
        <v>32.849360540381404</v>
      </c>
      <c r="V62" s="242">
        <f>NMM_emi!V$99</f>
        <v>30.746097494256045</v>
      </c>
      <c r="W62" s="242">
        <f>NMM_emi!W$99</f>
        <v>30.34927677857473</v>
      </c>
      <c r="X62" s="242">
        <f>NMM_emi!X$99</f>
        <v>32.635764206324374</v>
      </c>
      <c r="Y62" s="242">
        <f>NMM_emi!Y$99</f>
        <v>27.048936896127053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541.12003298415641</v>
      </c>
      <c r="C65" s="287">
        <f t="shared" si="13"/>
        <v>529.8147793282418</v>
      </c>
      <c r="D65" s="287">
        <f t="shared" si="13"/>
        <v>539.31640223653358</v>
      </c>
      <c r="E65" s="287">
        <f t="shared" si="13"/>
        <v>466.56973275642139</v>
      </c>
      <c r="F65" s="287">
        <f t="shared" si="13"/>
        <v>508.86182406436563</v>
      </c>
      <c r="G65" s="287">
        <f t="shared" si="13"/>
        <v>559.87995461139894</v>
      </c>
      <c r="H65" s="287">
        <f t="shared" si="13"/>
        <v>534.48901893816912</v>
      </c>
      <c r="I65" s="287">
        <f t="shared" si="13"/>
        <v>539.9672755037185</v>
      </c>
      <c r="J65" s="287">
        <f t="shared" si="13"/>
        <v>560.34515257490841</v>
      </c>
      <c r="K65" s="287">
        <f t="shared" si="13"/>
        <v>598.59634845704932</v>
      </c>
      <c r="L65" s="287">
        <f t="shared" si="13"/>
        <v>578.70461589658328</v>
      </c>
      <c r="M65" s="287">
        <f t="shared" si="13"/>
        <v>631.23615244236703</v>
      </c>
      <c r="N65" s="287">
        <f t="shared" si="13"/>
        <v>626.14470798912782</v>
      </c>
      <c r="O65" s="287">
        <f t="shared" si="13"/>
        <v>568.49746268879221</v>
      </c>
      <c r="P65" s="287">
        <f t="shared" si="13"/>
        <v>536.2912115347284</v>
      </c>
      <c r="Q65" s="287">
        <f t="shared" si="13"/>
        <v>461.90109411457826</v>
      </c>
      <c r="R65" s="287">
        <f t="shared" si="13"/>
        <v>487.598032374338</v>
      </c>
      <c r="S65" s="287">
        <f t="shared" si="13"/>
        <v>559.18071886009886</v>
      </c>
      <c r="T65" s="287">
        <f t="shared" si="13"/>
        <v>526.49415561641729</v>
      </c>
      <c r="U65" s="287">
        <f t="shared" si="13"/>
        <v>538.69227455279224</v>
      </c>
      <c r="V65" s="287">
        <f t="shared" si="13"/>
        <v>516.98966244505027</v>
      </c>
      <c r="W65" s="287">
        <f t="shared" si="13"/>
        <v>448.95305380044022</v>
      </c>
      <c r="X65" s="287">
        <f t="shared" si="13"/>
        <v>510.94684626074974</v>
      </c>
      <c r="Y65" s="287">
        <f t="shared" si="13"/>
        <v>493.03748422681696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45.333437664054117</v>
      </c>
      <c r="C66" s="288">
        <f t="shared" si="14"/>
        <v>44.386316913302394</v>
      </c>
      <c r="D66" s="288">
        <f t="shared" si="14"/>
        <v>45.182334808712703</v>
      </c>
      <c r="E66" s="288">
        <f t="shared" si="14"/>
        <v>39.087833764356184</v>
      </c>
      <c r="F66" s="288">
        <f t="shared" si="14"/>
        <v>42.630940225260893</v>
      </c>
      <c r="G66" s="288">
        <f t="shared" si="14"/>
        <v>46.90508847317512</v>
      </c>
      <c r="H66" s="288">
        <f t="shared" si="14"/>
        <v>44.77791089812478</v>
      </c>
      <c r="I66" s="288">
        <f t="shared" si="14"/>
        <v>45.236863048080252</v>
      </c>
      <c r="J66" s="288">
        <f t="shared" si="14"/>
        <v>46.944061384164762</v>
      </c>
      <c r="K66" s="288">
        <f t="shared" si="14"/>
        <v>76.707956894845822</v>
      </c>
      <c r="L66" s="288">
        <f t="shared" si="14"/>
        <v>63.138141459044675</v>
      </c>
      <c r="M66" s="288">
        <f t="shared" si="14"/>
        <v>32.731942148541023</v>
      </c>
      <c r="N66" s="288">
        <f t="shared" si="14"/>
        <v>25.995807792002246</v>
      </c>
      <c r="O66" s="288">
        <f t="shared" si="14"/>
        <v>48.394775352349392</v>
      </c>
      <c r="P66" s="288">
        <f t="shared" si="14"/>
        <v>63.506258217800401</v>
      </c>
      <c r="Q66" s="288">
        <f t="shared" si="14"/>
        <v>85.634326169044058</v>
      </c>
      <c r="R66" s="288">
        <f t="shared" si="14"/>
        <v>88.410292891545822</v>
      </c>
      <c r="S66" s="288">
        <f t="shared" si="14"/>
        <v>70.800938043603296</v>
      </c>
      <c r="T66" s="288">
        <f t="shared" si="14"/>
        <v>78.589424560976681</v>
      </c>
      <c r="U66" s="288">
        <f t="shared" si="14"/>
        <v>97.977540102368224</v>
      </c>
      <c r="V66" s="288">
        <f t="shared" si="14"/>
        <v>89.564122366560184</v>
      </c>
      <c r="W66" s="288">
        <f t="shared" si="14"/>
        <v>82.755982594109426</v>
      </c>
      <c r="X66" s="288">
        <f t="shared" si="14"/>
        <v>88.305790991290749</v>
      </c>
      <c r="Y66" s="288">
        <f t="shared" si="14"/>
        <v>119.28437617564504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1258.6340941343299</v>
      </c>
      <c r="C67" s="289">
        <f t="shared" si="15"/>
        <v>1232.3383060894846</v>
      </c>
      <c r="D67" s="289">
        <f t="shared" si="15"/>
        <v>1254.4388860218739</v>
      </c>
      <c r="E67" s="289">
        <f t="shared" si="15"/>
        <v>1085.2316254119694</v>
      </c>
      <c r="F67" s="289">
        <f t="shared" si="15"/>
        <v>1183.6021620540293</v>
      </c>
      <c r="G67" s="289">
        <f t="shared" si="15"/>
        <v>1302.2692869271764</v>
      </c>
      <c r="H67" s="289">
        <f t="shared" si="15"/>
        <v>1243.2104915171119</v>
      </c>
      <c r="I67" s="289">
        <f t="shared" si="15"/>
        <v>1255.9528038868655</v>
      </c>
      <c r="J67" s="289">
        <f t="shared" si="15"/>
        <v>1303.3513278454652</v>
      </c>
      <c r="K67" s="289">
        <f t="shared" si="15"/>
        <v>1192.6802511867518</v>
      </c>
      <c r="L67" s="289">
        <f t="shared" si="15"/>
        <v>1292.556064519134</v>
      </c>
      <c r="M67" s="289">
        <f t="shared" si="15"/>
        <v>1630.4703802302724</v>
      </c>
      <c r="N67" s="289">
        <f t="shared" si="15"/>
        <v>1575.5505038669662</v>
      </c>
      <c r="O67" s="289">
        <f t="shared" si="15"/>
        <v>1457.8791340356822</v>
      </c>
      <c r="P67" s="289">
        <f t="shared" si="15"/>
        <v>1042.476204528652</v>
      </c>
      <c r="Q67" s="289">
        <f t="shared" si="15"/>
        <v>1173.1443151298211</v>
      </c>
      <c r="R67" s="289">
        <f t="shared" si="15"/>
        <v>1177.487306561286</v>
      </c>
      <c r="S67" s="289">
        <f t="shared" si="15"/>
        <v>1199.8986834423956</v>
      </c>
      <c r="T67" s="289">
        <f t="shared" si="15"/>
        <v>1900.0361667772279</v>
      </c>
      <c r="U67" s="289">
        <f t="shared" si="15"/>
        <v>1550.0227329929878</v>
      </c>
      <c r="V67" s="289">
        <f t="shared" si="15"/>
        <v>1492.1759911699312</v>
      </c>
      <c r="W67" s="289">
        <f t="shared" si="15"/>
        <v>1079.5561595520828</v>
      </c>
      <c r="X67" s="289">
        <f t="shared" si="15"/>
        <v>1497.0073645279967</v>
      </c>
      <c r="Y67" s="289">
        <f t="shared" si="15"/>
        <v>1532.0738955315103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7.7831999999999998E-2</v>
      </c>
      <c r="C69" s="252">
        <f t="shared" si="16"/>
        <v>8.505945068358664E-2</v>
      </c>
      <c r="D69" s="252">
        <f t="shared" si="16"/>
        <v>8.5404159698687657E-2</v>
      </c>
      <c r="E69" s="252">
        <f t="shared" si="16"/>
        <v>7.4314184515850007E-2</v>
      </c>
      <c r="F69" s="252">
        <f t="shared" si="16"/>
        <v>7.7988298709261855E-2</v>
      </c>
      <c r="G69" s="252">
        <f t="shared" si="16"/>
        <v>7.8098655324157482E-2</v>
      </c>
      <c r="H69" s="252">
        <f t="shared" si="16"/>
        <v>7.7838428764162873E-2</v>
      </c>
      <c r="I69" s="252">
        <f t="shared" si="16"/>
        <v>7.3004320822110558E-2</v>
      </c>
      <c r="J69" s="252">
        <f t="shared" si="16"/>
        <v>7.3744581070997114E-2</v>
      </c>
      <c r="K69" s="252">
        <f t="shared" si="16"/>
        <v>7.5067427558312971E-2</v>
      </c>
      <c r="L69" s="252">
        <f t="shared" si="16"/>
        <v>7.0886722141758826E-2</v>
      </c>
      <c r="M69" s="252">
        <f t="shared" si="16"/>
        <v>7.2266923728075125E-2</v>
      </c>
      <c r="N69" s="252">
        <f t="shared" si="16"/>
        <v>6.2460813403416367E-2</v>
      </c>
      <c r="O69" s="252">
        <f t="shared" si="16"/>
        <v>7.2844318500698058E-2</v>
      </c>
      <c r="P69" s="252">
        <f t="shared" si="16"/>
        <v>6.5230803452682548E-2</v>
      </c>
      <c r="Q69" s="252">
        <f t="shared" si="16"/>
        <v>7.1023148829988905E-2</v>
      </c>
      <c r="R69" s="252">
        <f t="shared" si="16"/>
        <v>7.563759306616373E-2</v>
      </c>
      <c r="S69" s="252">
        <f t="shared" si="16"/>
        <v>7.1216750777983812E-2</v>
      </c>
      <c r="T69" s="252">
        <f t="shared" si="16"/>
        <v>7.3583627961473289E-2</v>
      </c>
      <c r="U69" s="252">
        <f t="shared" si="16"/>
        <v>7.6792284454197862E-2</v>
      </c>
      <c r="V69" s="252">
        <f t="shared" si="16"/>
        <v>7.456743961049514E-2</v>
      </c>
      <c r="W69" s="252">
        <f t="shared" si="16"/>
        <v>7.6431656831664946E-2</v>
      </c>
      <c r="X69" s="252">
        <f t="shared" si="16"/>
        <v>8.241980161931789E-2</v>
      </c>
      <c r="Y69" s="252">
        <f t="shared" si="16"/>
        <v>7.5138320405030379E-2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5.0248241516227442E-2</v>
      </c>
      <c r="C70" s="291">
        <f t="shared" si="17"/>
        <v>5.4914274606672094E-2</v>
      </c>
      <c r="D70" s="291">
        <f t="shared" si="17"/>
        <v>5.088733287577097E-2</v>
      </c>
      <c r="E70" s="291">
        <f t="shared" si="17"/>
        <v>4.3132699025401171E-2</v>
      </c>
      <c r="F70" s="291">
        <f t="shared" si="17"/>
        <v>4.4941274258559358E-2</v>
      </c>
      <c r="G70" s="291">
        <f t="shared" si="17"/>
        <v>4.5004867989649214E-2</v>
      </c>
      <c r="H70" s="291">
        <f t="shared" si="17"/>
        <v>4.5793900542351877E-2</v>
      </c>
      <c r="I70" s="291">
        <f t="shared" si="17"/>
        <v>4.4760087887336063E-2</v>
      </c>
      <c r="J70" s="291">
        <f t="shared" si="17"/>
        <v>4.4152868651083178E-2</v>
      </c>
      <c r="K70" s="291">
        <f t="shared" si="17"/>
        <v>4.4944892503571698E-2</v>
      </c>
      <c r="L70" s="291">
        <f t="shared" si="17"/>
        <v>4.2441791469635753E-2</v>
      </c>
      <c r="M70" s="291">
        <f t="shared" si="17"/>
        <v>4.3268155366041498E-2</v>
      </c>
      <c r="N70" s="291">
        <f t="shared" si="17"/>
        <v>3.6544451233808631E-2</v>
      </c>
      <c r="O70" s="291">
        <f t="shared" si="17"/>
        <v>4.2619612202539445E-2</v>
      </c>
      <c r="P70" s="291">
        <f t="shared" si="17"/>
        <v>3.8165111624824388E-2</v>
      </c>
      <c r="Q70" s="291">
        <f t="shared" si="17"/>
        <v>4.1554085793367203E-2</v>
      </c>
      <c r="R70" s="291">
        <f t="shared" si="17"/>
        <v>4.4253895853010032E-2</v>
      </c>
      <c r="S70" s="291">
        <f t="shared" si="17"/>
        <v>4.1667358044587696E-2</v>
      </c>
      <c r="T70" s="291">
        <f t="shared" si="17"/>
        <v>4.2386107016727487E-2</v>
      </c>
      <c r="U70" s="291">
        <f t="shared" si="17"/>
        <v>4.5562017437777616E-2</v>
      </c>
      <c r="V70" s="291">
        <f t="shared" si="17"/>
        <v>4.4241983527006382E-2</v>
      </c>
      <c r="W70" s="291">
        <f t="shared" si="17"/>
        <v>4.4218341415295001E-2</v>
      </c>
      <c r="X70" s="291">
        <f t="shared" si="17"/>
        <v>4.7682689064435083E-2</v>
      </c>
      <c r="Y70" s="291">
        <f t="shared" si="17"/>
        <v>4.5770768048142965E-2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0.24397270489296413</v>
      </c>
      <c r="C71" s="253">
        <f t="shared" si="18"/>
        <v>0.20822564362623402</v>
      </c>
      <c r="D71" s="253">
        <f t="shared" si="18"/>
        <v>0.20627050858194859</v>
      </c>
      <c r="E71" s="253">
        <f t="shared" si="18"/>
        <v>0.17996524089017724</v>
      </c>
      <c r="F71" s="253">
        <f t="shared" si="18"/>
        <v>0.18535187508559051</v>
      </c>
      <c r="G71" s="253">
        <f t="shared" si="18"/>
        <v>0.18241516278395087</v>
      </c>
      <c r="H71" s="253">
        <f t="shared" si="18"/>
        <v>0.18707236654994716</v>
      </c>
      <c r="I71" s="253">
        <f t="shared" si="18"/>
        <v>0.18086680190780882</v>
      </c>
      <c r="J71" s="253">
        <f t="shared" si="18"/>
        <v>0.17770640756264763</v>
      </c>
      <c r="K71" s="253">
        <f t="shared" si="18"/>
        <v>0.16982251751683941</v>
      </c>
      <c r="L71" s="253">
        <f t="shared" si="18"/>
        <v>0.15805241595924285</v>
      </c>
      <c r="M71" s="253">
        <f t="shared" si="18"/>
        <v>0.15986890876818616</v>
      </c>
      <c r="N71" s="253">
        <f t="shared" si="18"/>
        <v>0.13462465291562589</v>
      </c>
      <c r="O71" s="253">
        <f t="shared" si="18"/>
        <v>0.150432220174676</v>
      </c>
      <c r="P71" s="253">
        <f t="shared" si="18"/>
        <v>0.13918392156293027</v>
      </c>
      <c r="Q71" s="253">
        <f t="shared" si="18"/>
        <v>0.15190875716018684</v>
      </c>
      <c r="R71" s="253">
        <f t="shared" si="18"/>
        <v>0.15204999313926573</v>
      </c>
      <c r="S71" s="253">
        <f t="shared" si="18"/>
        <v>0.14141228680549375</v>
      </c>
      <c r="T71" s="253">
        <f t="shared" si="18"/>
        <v>0.13340245494792904</v>
      </c>
      <c r="U71" s="253">
        <f t="shared" si="18"/>
        <v>0.13635699129482573</v>
      </c>
      <c r="V71" s="253">
        <f t="shared" si="18"/>
        <v>0.130470211733413</v>
      </c>
      <c r="W71" s="253">
        <f t="shared" si="18"/>
        <v>0.1283018079131302</v>
      </c>
      <c r="X71" s="253">
        <f t="shared" si="18"/>
        <v>0.13258223893930704</v>
      </c>
      <c r="Y71" s="253">
        <f t="shared" si="18"/>
        <v>0.12726612162317613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4.1661898234613824E-2</v>
      </c>
      <c r="C73" s="252">
        <f>IF(NMM_ued!C$5=0,"",NMM_ued!C$5/C$9)</f>
        <v>4.5651071040021717E-2</v>
      </c>
      <c r="D73" s="252">
        <f>IF(NMM_ued!D$5=0,"",NMM_ued!D$5/D$9)</f>
        <v>4.5664148554739291E-2</v>
      </c>
      <c r="E73" s="252">
        <f>IF(NMM_ued!E$5=0,"",NMM_ued!E$5/E$9)</f>
        <v>3.9931606580146328E-2</v>
      </c>
      <c r="F73" s="252">
        <f>IF(NMM_ued!F$5=0,"",NMM_ued!F$5/F$9)</f>
        <v>4.1776282654878226E-2</v>
      </c>
      <c r="G73" s="252">
        <f>IF(NMM_ued!G$5=0,"",NMM_ued!G$5/G$9)</f>
        <v>4.1926650885894368E-2</v>
      </c>
      <c r="H73" s="252">
        <f>IF(NMM_ued!H$5=0,"",NMM_ued!H$5/H$9)</f>
        <v>4.2193486825622149E-2</v>
      </c>
      <c r="I73" s="252">
        <f>IF(NMM_ued!I$5=0,"",NMM_ued!I$5/I$9)</f>
        <v>4.044124836972518E-2</v>
      </c>
      <c r="J73" s="252">
        <f>IF(NMM_ued!J$5=0,"",NMM_ued!J$5/J$9)</f>
        <v>4.0897921359785872E-2</v>
      </c>
      <c r="K73" s="252">
        <f>IF(NMM_ued!K$5=0,"",NMM_ued!K$5/K$9)</f>
        <v>4.1703821305880309E-2</v>
      </c>
      <c r="L73" s="252">
        <f>IF(NMM_ued!L$5=0,"",NMM_ued!L$5/L$9)</f>
        <v>3.939499027796816E-2</v>
      </c>
      <c r="M73" s="252">
        <f>IF(NMM_ued!M$5=0,"",NMM_ued!M$5/M$9)</f>
        <v>4.0194499573204395E-2</v>
      </c>
      <c r="N73" s="252">
        <f>IF(NMM_ued!N$5=0,"",NMM_ued!N$5/N$9)</f>
        <v>3.4615458547576333E-2</v>
      </c>
      <c r="O73" s="252">
        <f>IF(NMM_ued!O$5=0,"",NMM_ued!O$5/O$9)</f>
        <v>4.0219583514793218E-2</v>
      </c>
      <c r="P73" s="252">
        <f>IF(NMM_ued!P$5=0,"",NMM_ued!P$5/P$9)</f>
        <v>3.5953506331084205E-2</v>
      </c>
      <c r="Q73" s="252">
        <f>IF(NMM_ued!Q$5=0,"",NMM_ued!Q$5/Q$9)</f>
        <v>3.943673474941594E-2</v>
      </c>
      <c r="R73" s="252">
        <f>IF(NMM_ued!R$5=0,"",NMM_ued!R$5/R$9)</f>
        <v>4.2064762969672459E-2</v>
      </c>
      <c r="S73" s="252">
        <f>IF(NMM_ued!S$5=0,"",NMM_ued!S$5/S$9)</f>
        <v>3.9825277374380463E-2</v>
      </c>
      <c r="T73" s="252">
        <f>IF(NMM_ued!T$5=0,"",NMM_ued!T$5/T$9)</f>
        <v>4.1117302632161144E-2</v>
      </c>
      <c r="U73" s="252">
        <f>IF(NMM_ued!U$5=0,"",NMM_ued!U$5/U$9)</f>
        <v>4.3979081414231805E-2</v>
      </c>
      <c r="V73" s="252">
        <f>IF(NMM_ued!V$5=0,"",NMM_ued!V$5/V$9)</f>
        <v>4.2743248938677939E-2</v>
      </c>
      <c r="W73" s="252">
        <f>IF(NMM_ued!W$5=0,"",NMM_ued!W$5/W$9)</f>
        <v>4.4114609244272941E-2</v>
      </c>
      <c r="X73" s="252">
        <f>IF(NMM_ued!X$5=0,"",NMM_ued!X$5/X$9)</f>
        <v>4.727966449533328E-2</v>
      </c>
      <c r="Y73" s="252">
        <f>IF(NMM_ued!Y$5=0,"",NMM_ued!Y$5/Y$9)</f>
        <v>4.4660182916654259E-2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2.2809533764199714E-2</v>
      </c>
      <c r="C74" s="291">
        <f>IF(NMM_ued!C$48=0,"",NMM_ued!C$48/C$10)</f>
        <v>2.5051060773053677E-2</v>
      </c>
      <c r="D74" s="291">
        <f>IF(NMM_ued!D$48=0,"",NMM_ued!D$48/D$10)</f>
        <v>2.3301791518118693E-2</v>
      </c>
      <c r="E74" s="291">
        <f>IF(NMM_ued!E$48=0,"",NMM_ued!E$48/E$10)</f>
        <v>1.9905782970050075E-2</v>
      </c>
      <c r="F74" s="291">
        <f>IF(NMM_ued!F$48=0,"",NMM_ued!F$48/F$10)</f>
        <v>2.0763732971739158E-2</v>
      </c>
      <c r="G74" s="291">
        <f>IF(NMM_ued!G$48=0,"",NMM_ued!G$48/G$10)</f>
        <v>2.0826450793990006E-2</v>
      </c>
      <c r="H74" s="291">
        <f>IF(NMM_ued!H$48=0,"",NMM_ued!H$48/H$10)</f>
        <v>2.1211178143063131E-2</v>
      </c>
      <c r="I74" s="291">
        <f>IF(NMM_ued!I$48=0,"",NMM_ued!I$48/I$10)</f>
        <v>2.0798071799809352E-2</v>
      </c>
      <c r="J74" s="291">
        <f>IF(NMM_ued!J$48=0,"",NMM_ued!J$48/J$10)</f>
        <v>2.0879067170811338E-2</v>
      </c>
      <c r="K74" s="291">
        <f>IF(NMM_ued!K$48=0,"",NMM_ued!K$48/K$10)</f>
        <v>2.1218394496924194E-2</v>
      </c>
      <c r="L74" s="291">
        <f>IF(NMM_ued!L$48=0,"",NMM_ued!L$48/L$10)</f>
        <v>2.0073045874707911E-2</v>
      </c>
      <c r="M74" s="291">
        <f>IF(NMM_ued!M$48=0,"",NMM_ued!M$48/M$10)</f>
        <v>2.045388138951838E-2</v>
      </c>
      <c r="N74" s="291">
        <f>IF(NMM_ued!N$48=0,"",NMM_ued!N$48/N$10)</f>
        <v>1.7578352116674967E-2</v>
      </c>
      <c r="O74" s="291">
        <f>IF(NMM_ued!O$48=0,"",NMM_ued!O$48/O$10)</f>
        <v>2.0513633065935604E-2</v>
      </c>
      <c r="P74" s="291">
        <f>IF(NMM_ued!P$48=0,"",NMM_ued!P$48/P$10)</f>
        <v>1.8353321013504016E-2</v>
      </c>
      <c r="Q74" s="291">
        <f>IF(NMM_ued!Q$48=0,"",NMM_ued!Q$48/Q$10)</f>
        <v>1.9945716930773176E-2</v>
      </c>
      <c r="R74" s="291">
        <f>IF(NMM_ued!R$48=0,"",NMM_ued!R$48/R$10)</f>
        <v>2.1267139520654274E-2</v>
      </c>
      <c r="S74" s="291">
        <f>IF(NMM_ued!S$48=0,"",NMM_ued!S$48/S$10)</f>
        <v>2.0114764432488608E-2</v>
      </c>
      <c r="T74" s="291">
        <f>IF(NMM_ued!T$48=0,"",NMM_ued!T$48/T$10)</f>
        <v>2.0829773627473014E-2</v>
      </c>
      <c r="U74" s="291">
        <f>IF(NMM_ued!U$48=0,"",NMM_ued!U$48/U$10)</f>
        <v>2.2399498970614072E-2</v>
      </c>
      <c r="V74" s="291">
        <f>IF(NMM_ued!V$48=0,"",NMM_ued!V$48/V$10)</f>
        <v>2.1724794150006003E-2</v>
      </c>
      <c r="W74" s="291">
        <f>IF(NMM_ued!W$48=0,"",NMM_ued!W$48/W$10)</f>
        <v>2.2125881456768672E-2</v>
      </c>
      <c r="X74" s="291">
        <f>IF(NMM_ued!X$48=0,"",NMM_ued!X$48/X$10)</f>
        <v>2.3867787224305145E-2</v>
      </c>
      <c r="Y74" s="291">
        <f>IF(NMM_ued!Y$48=0,"",NMM_ued!Y$48/Y$10)</f>
        <v>2.298195685799179E-2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0.1280078926956825</v>
      </c>
      <c r="C75" s="253">
        <f>IF(NMM_ued!C$99=0,"",NMM_ued!C$99/C$11)</f>
        <v>0.10941659521898472</v>
      </c>
      <c r="D75" s="253">
        <f>IF(NMM_ued!D$99=0,"",NMM_ued!D$99/D$11)</f>
        <v>0.10876038290968604</v>
      </c>
      <c r="E75" s="253">
        <f>IF(NMM_ued!E$99=0,"",NMM_ued!E$99/E$11)</f>
        <v>9.5600877583683727E-2</v>
      </c>
      <c r="F75" s="253">
        <f>IF(NMM_ued!F$99=0,"",NMM_ued!F$99/F$11)</f>
        <v>9.8505323950124193E-2</v>
      </c>
      <c r="G75" s="253">
        <f>IF(NMM_ued!G$99=0,"",NMM_ued!G$99/G$11)</f>
        <v>9.733417336550465E-2</v>
      </c>
      <c r="H75" s="253">
        <f>IF(NMM_ued!H$99=0,"",NMM_ued!H$99/H$11)</f>
        <v>0.100766270356969</v>
      </c>
      <c r="I75" s="253">
        <f>IF(NMM_ued!I$99=0,"",NMM_ued!I$99/I$11)</f>
        <v>9.7898396582491859E-2</v>
      </c>
      <c r="J75" s="253">
        <f>IF(NMM_ued!J$99=0,"",NMM_ued!J$99/J$11)</f>
        <v>9.5977654629232148E-2</v>
      </c>
      <c r="K75" s="253">
        <f>IF(NMM_ued!K$99=0,"",NMM_ued!K$99/K$11)</f>
        <v>9.2788020778498737E-2</v>
      </c>
      <c r="L75" s="253">
        <f>IF(NMM_ued!L$99=0,"",NMM_ued!L$99/L$11)</f>
        <v>8.607803735409654E-2</v>
      </c>
      <c r="M75" s="253">
        <f>IF(NMM_ued!M$99=0,"",NMM_ued!M$99/M$11)</f>
        <v>8.7820945485614463E-2</v>
      </c>
      <c r="N75" s="253">
        <f>IF(NMM_ued!N$99=0,"",NMM_ued!N$99/N$11)</f>
        <v>7.4528561209617872E-2</v>
      </c>
      <c r="O75" s="253">
        <f>IF(NMM_ued!O$99=0,"",NMM_ued!O$99/O$11)</f>
        <v>8.4174059025893477E-2</v>
      </c>
      <c r="P75" s="253">
        <f>IF(NMM_ued!P$99=0,"",NMM_ued!P$99/P$11)</f>
        <v>7.7418563408247182E-2</v>
      </c>
      <c r="Q75" s="253">
        <f>IF(NMM_ued!Q$99=0,"",NMM_ued!Q$99/Q$11)</f>
        <v>8.4995892540067314E-2</v>
      </c>
      <c r="R75" s="253">
        <f>IF(NMM_ued!R$99=0,"",NMM_ued!R$99/R$11)</f>
        <v>8.7434006374889184E-2</v>
      </c>
      <c r="S75" s="253">
        <f>IF(NMM_ued!S$99=0,"",NMM_ued!S$99/S$11)</f>
        <v>8.2675816067502295E-2</v>
      </c>
      <c r="T75" s="253">
        <f>IF(NMM_ued!T$99=0,"",NMM_ued!T$99/T$11)</f>
        <v>8.013134858603313E-2</v>
      </c>
      <c r="U75" s="253">
        <f>IF(NMM_ued!U$99=0,"",NMM_ued!U$99/U$11)</f>
        <v>8.4105862876565296E-2</v>
      </c>
      <c r="V75" s="253">
        <f>IF(NMM_ued!V$99=0,"",NMM_ued!V$99/V$11)</f>
        <v>8.1312714421007543E-2</v>
      </c>
      <c r="W75" s="253">
        <f>IF(NMM_ued!W$99=0,"",NMM_ued!W$99/W$11)</f>
        <v>8.1545072348454095E-2</v>
      </c>
      <c r="X75" s="253">
        <f>IF(NMM_ued!X$99=0,"",NMM_ued!X$99/X$11)</f>
        <v>8.5334646853392038E-2</v>
      </c>
      <c r="Y75" s="253">
        <f>IF(NMM_ued!Y$99=0,"",NMM_ued!Y$99/Y$11)</f>
        <v>8.4024823737976789E-2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5.4143248022031862</v>
      </c>
      <c r="C76" s="254">
        <f t="shared" si="19"/>
        <v>5.3397454756332774</v>
      </c>
      <c r="D76" s="254">
        <f t="shared" si="19"/>
        <v>5.3056145620173876</v>
      </c>
      <c r="E76" s="254">
        <f t="shared" si="19"/>
        <v>5.3532657551089331</v>
      </c>
      <c r="F76" s="254">
        <f t="shared" si="19"/>
        <v>5.3629400978164528</v>
      </c>
      <c r="G76" s="254">
        <f t="shared" si="19"/>
        <v>5.4140567814322464</v>
      </c>
      <c r="H76" s="254">
        <f t="shared" si="19"/>
        <v>5.4852412227837029</v>
      </c>
      <c r="I76" s="254">
        <f t="shared" si="19"/>
        <v>5.4454574197213779</v>
      </c>
      <c r="J76" s="254">
        <f t="shared" si="19"/>
        <v>5.3135713897348005</v>
      </c>
      <c r="K76" s="254">
        <f t="shared" si="19"/>
        <v>5.3764777278417117</v>
      </c>
      <c r="L76" s="254">
        <f t="shared" si="19"/>
        <v>5.9752217090390962</v>
      </c>
      <c r="M76" s="254">
        <f t="shared" si="19"/>
        <v>5.946617033136385</v>
      </c>
      <c r="N76" s="254">
        <f t="shared" si="19"/>
        <v>5.7738706824117898</v>
      </c>
      <c r="O76" s="254">
        <f t="shared" si="19"/>
        <v>5.6695848108549534</v>
      </c>
      <c r="P76" s="254">
        <f t="shared" si="19"/>
        <v>5.7831681051655206</v>
      </c>
      <c r="Q76" s="254">
        <f t="shared" si="19"/>
        <v>5.8024018646287026</v>
      </c>
      <c r="R76" s="254">
        <f t="shared" si="19"/>
        <v>5.995173990343174</v>
      </c>
      <c r="S76" s="254">
        <f t="shared" si="19"/>
        <v>5.8926508376144611</v>
      </c>
      <c r="T76" s="254">
        <f t="shared" si="19"/>
        <v>5.626490010283268</v>
      </c>
      <c r="U76" s="254">
        <f t="shared" si="19"/>
        <v>5.5092227245242373</v>
      </c>
      <c r="V76" s="254">
        <f t="shared" si="19"/>
        <v>5.5953570250079085</v>
      </c>
      <c r="W76" s="254">
        <f t="shared" si="19"/>
        <v>5.7122668629285727</v>
      </c>
      <c r="X76" s="254">
        <f t="shared" si="19"/>
        <v>5.5481594028008416</v>
      </c>
      <c r="Y76" s="254">
        <f t="shared" si="19"/>
        <v>5.3566431625755575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11.534104506915986</v>
      </c>
      <c r="C77" s="255">
        <f t="shared" si="20"/>
        <v>11.348228725170076</v>
      </c>
      <c r="D77" s="255">
        <f t="shared" si="20"/>
        <v>12.172784642029947</v>
      </c>
      <c r="E77" s="255">
        <f t="shared" si="20"/>
        <v>11.844140813140871</v>
      </c>
      <c r="F77" s="255">
        <f t="shared" si="20"/>
        <v>13.469115094939371</v>
      </c>
      <c r="G77" s="255">
        <f t="shared" si="20"/>
        <v>12.927020567757957</v>
      </c>
      <c r="H77" s="255">
        <f t="shared" si="20"/>
        <v>11.555468522364572</v>
      </c>
      <c r="I77" s="255">
        <f t="shared" si="20"/>
        <v>11.786085019638005</v>
      </c>
      <c r="J77" s="255">
        <f t="shared" si="20"/>
        <v>11.859472432693368</v>
      </c>
      <c r="K77" s="255">
        <f t="shared" si="20"/>
        <v>12.499862318335147</v>
      </c>
      <c r="L77" s="255">
        <f t="shared" si="20"/>
        <v>13.67630960953619</v>
      </c>
      <c r="M77" s="255">
        <f t="shared" si="20"/>
        <v>12.60726044503545</v>
      </c>
      <c r="N77" s="255">
        <f t="shared" si="20"/>
        <v>13.681439697971083</v>
      </c>
      <c r="O77" s="255">
        <f t="shared" si="20"/>
        <v>11.87610157225167</v>
      </c>
      <c r="P77" s="255">
        <f t="shared" si="20"/>
        <v>12.995602458628335</v>
      </c>
      <c r="Q77" s="255">
        <f t="shared" si="20"/>
        <v>12.374567897868353</v>
      </c>
      <c r="R77" s="255">
        <f t="shared" si="20"/>
        <v>11.920495793838366</v>
      </c>
      <c r="S77" s="255">
        <f t="shared" si="20"/>
        <v>11.828766862636289</v>
      </c>
      <c r="T77" s="255">
        <f t="shared" si="20"/>
        <v>10.881741255040353</v>
      </c>
      <c r="U77" s="255">
        <f t="shared" si="20"/>
        <v>10.14336953078171</v>
      </c>
      <c r="V77" s="255">
        <f t="shared" si="20"/>
        <v>10.524662918152048</v>
      </c>
      <c r="W77" s="255">
        <f t="shared" si="20"/>
        <v>10.439706449789123</v>
      </c>
      <c r="X77" s="255">
        <f t="shared" si="20"/>
        <v>11.289672197684999</v>
      </c>
      <c r="Y77" s="255">
        <f t="shared" si="20"/>
        <v>10.75369934623947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3.3696338311233585</v>
      </c>
      <c r="C78" s="293">
        <f t="shared" si="21"/>
        <v>3.2765124721259777</v>
      </c>
      <c r="D78" s="293">
        <f t="shared" si="21"/>
        <v>3.2440552835698204</v>
      </c>
      <c r="E78" s="293">
        <f t="shared" si="21"/>
        <v>3.1585492743646051</v>
      </c>
      <c r="F78" s="293">
        <f t="shared" si="21"/>
        <v>3.0870019587243651</v>
      </c>
      <c r="G78" s="293">
        <f t="shared" si="21"/>
        <v>3.0656358273289612</v>
      </c>
      <c r="H78" s="293">
        <f t="shared" si="21"/>
        <v>3.15324409054934</v>
      </c>
      <c r="I78" s="293">
        <f t="shared" si="21"/>
        <v>3.1157000640875525</v>
      </c>
      <c r="J78" s="293">
        <f t="shared" si="21"/>
        <v>2.9465967163452023</v>
      </c>
      <c r="K78" s="293">
        <f t="shared" si="21"/>
        <v>3.0774776746359485</v>
      </c>
      <c r="L78" s="293">
        <f t="shared" si="21"/>
        <v>3.4785249682398378</v>
      </c>
      <c r="M78" s="293">
        <f t="shared" si="21"/>
        <v>3.5296088192713424</v>
      </c>
      <c r="N78" s="293">
        <f t="shared" si="21"/>
        <v>3.2621349897066132</v>
      </c>
      <c r="O78" s="293">
        <f t="shared" si="21"/>
        <v>3.1723485026610567</v>
      </c>
      <c r="P78" s="293">
        <f t="shared" si="21"/>
        <v>3.2005112002362726</v>
      </c>
      <c r="Q78" s="293">
        <f t="shared" si="21"/>
        <v>3.3669723275850547</v>
      </c>
      <c r="R78" s="293">
        <f t="shared" si="21"/>
        <v>3.3241830416677662</v>
      </c>
      <c r="S78" s="293">
        <f t="shared" si="21"/>
        <v>3.0332366008056821</v>
      </c>
      <c r="T78" s="293">
        <f t="shared" si="21"/>
        <v>2.9535758047141067</v>
      </c>
      <c r="U78" s="293">
        <f t="shared" si="21"/>
        <v>2.9348928593384991</v>
      </c>
      <c r="V78" s="293">
        <f t="shared" si="21"/>
        <v>2.917244183715185</v>
      </c>
      <c r="W78" s="293">
        <f t="shared" si="21"/>
        <v>2.7395303264423969</v>
      </c>
      <c r="X78" s="293">
        <f t="shared" si="21"/>
        <v>2.693818396296952</v>
      </c>
      <c r="Y78" s="293">
        <f t="shared" si="21"/>
        <v>2.5248165385453438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2.4295414048232122</v>
      </c>
      <c r="C79" s="256">
        <f t="shared" si="22"/>
        <v>2.4614058902539031</v>
      </c>
      <c r="D79" s="256">
        <f t="shared" si="22"/>
        <v>2.4306486955186908</v>
      </c>
      <c r="E79" s="256">
        <f t="shared" si="22"/>
        <v>2.4126930599187224</v>
      </c>
      <c r="F79" s="256">
        <f t="shared" si="22"/>
        <v>2.397889153055476</v>
      </c>
      <c r="G79" s="256">
        <f t="shared" si="22"/>
        <v>2.3690138459015762</v>
      </c>
      <c r="H79" s="256">
        <f t="shared" si="22"/>
        <v>2.3098658746692262</v>
      </c>
      <c r="I79" s="256">
        <f t="shared" si="22"/>
        <v>2.3218517622594654</v>
      </c>
      <c r="J79" s="256">
        <f t="shared" si="22"/>
        <v>2.3429333215348969</v>
      </c>
      <c r="K79" s="256">
        <f t="shared" si="22"/>
        <v>2.1858960878858564</v>
      </c>
      <c r="L79" s="256">
        <f t="shared" si="22"/>
        <v>2.0768203968278267</v>
      </c>
      <c r="M79" s="256">
        <f t="shared" si="22"/>
        <v>1.9985541051910645</v>
      </c>
      <c r="N79" s="256">
        <f t="shared" si="22"/>
        <v>1.9733392463126251</v>
      </c>
      <c r="O79" s="256">
        <f t="shared" si="22"/>
        <v>1.9255729067254264</v>
      </c>
      <c r="P79" s="256">
        <f t="shared" si="22"/>
        <v>2.0036451591038826</v>
      </c>
      <c r="Q79" s="256">
        <f t="shared" si="22"/>
        <v>1.9259218417960819</v>
      </c>
      <c r="R79" s="256">
        <f t="shared" si="22"/>
        <v>1.891277569933919</v>
      </c>
      <c r="S79" s="256">
        <f t="shared" si="22"/>
        <v>1.8457695053783187</v>
      </c>
      <c r="T79" s="256">
        <f t="shared" si="22"/>
        <v>1.8397925139640845</v>
      </c>
      <c r="U79" s="256">
        <f t="shared" si="22"/>
        <v>1.7203404437449483</v>
      </c>
      <c r="V79" s="256">
        <f t="shared" si="22"/>
        <v>1.6952577019696649</v>
      </c>
      <c r="W79" s="256">
        <f t="shared" si="22"/>
        <v>1.6954274705174754</v>
      </c>
      <c r="X79" s="256">
        <f t="shared" si="22"/>
        <v>1.7594546798485327</v>
      </c>
      <c r="Y79" s="256">
        <f t="shared" si="22"/>
        <v>1.534630928754678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FI: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110.677104</v>
      </c>
      <c r="C5" s="223">
        <v>112.7037721557523</v>
      </c>
      <c r="D5" s="223">
        <v>102.3141833190278</v>
      </c>
      <c r="E5" s="223">
        <v>110.9433488069744</v>
      </c>
      <c r="F5" s="223">
        <v>100.9948468284941</v>
      </c>
      <c r="G5" s="223">
        <v>105.97987527488171</v>
      </c>
      <c r="H5" s="223">
        <v>131.11937812223371</v>
      </c>
      <c r="I5" s="223">
        <v>127.21251117943559</v>
      </c>
      <c r="J5" s="223">
        <v>120.4249008889383</v>
      </c>
      <c r="K5" s="223">
        <v>78.970933791345246</v>
      </c>
      <c r="L5" s="223">
        <v>86.12736740223697</v>
      </c>
      <c r="M5" s="223">
        <v>100.2342232108402</v>
      </c>
      <c r="N5" s="223">
        <v>81.199057424441278</v>
      </c>
      <c r="O5" s="223">
        <v>94.697614050907475</v>
      </c>
      <c r="P5" s="223">
        <v>81.895186349132459</v>
      </c>
      <c r="Q5" s="223">
        <v>84.402986768624018</v>
      </c>
      <c r="R5" s="223">
        <v>100.994944866409</v>
      </c>
      <c r="S5" s="223">
        <v>107.6066587900133</v>
      </c>
      <c r="T5" s="223">
        <v>107.59692415038469</v>
      </c>
      <c r="U5" s="223">
        <v>109.8303218257896</v>
      </c>
      <c r="V5" s="223">
        <v>104.3944154546932</v>
      </c>
      <c r="W5" s="223">
        <v>117.22583075905681</v>
      </c>
      <c r="X5" s="223">
        <v>97.437925771381899</v>
      </c>
      <c r="Y5" s="223">
        <v>82.907672827124145</v>
      </c>
      <c r="DA5" s="89" t="s">
        <v>1439</v>
      </c>
    </row>
    <row r="6" spans="1:105" ht="12" customHeight="1" x14ac:dyDescent="0.25">
      <c r="A6" s="55" t="s">
        <v>91</v>
      </c>
      <c r="B6" s="259">
        <v>0.53696715184681665</v>
      </c>
      <c r="C6" s="259">
        <v>0.5467998470298755</v>
      </c>
      <c r="D6" s="259">
        <v>0.49639314388346151</v>
      </c>
      <c r="E6" s="259">
        <v>0.53825887986147292</v>
      </c>
      <c r="F6" s="259">
        <v>0.4899921780824335</v>
      </c>
      <c r="G6" s="259">
        <v>0.5141778174785403</v>
      </c>
      <c r="H6" s="259">
        <v>0.63614601826199901</v>
      </c>
      <c r="I6" s="259">
        <v>0.61719124677633574</v>
      </c>
      <c r="J6" s="259">
        <v>0.58426010172639908</v>
      </c>
      <c r="K6" s="259">
        <v>0.38313974493558411</v>
      </c>
      <c r="L6" s="259">
        <v>0.41786029358131072</v>
      </c>
      <c r="M6" s="259">
        <v>0.48630189452047851</v>
      </c>
      <c r="N6" s="259">
        <v>0.3939498326407187</v>
      </c>
      <c r="O6" s="259">
        <v>0.45944017566417172</v>
      </c>
      <c r="P6" s="259">
        <v>0.39732721018782963</v>
      </c>
      <c r="Q6" s="259">
        <v>0.40949419323904779</v>
      </c>
      <c r="R6" s="259">
        <v>0.4899926537280338</v>
      </c>
      <c r="S6" s="259">
        <v>0.52207041024823031</v>
      </c>
      <c r="T6" s="259">
        <v>0.52202318113284574</v>
      </c>
      <c r="U6" s="259">
        <v>0.53285885667340716</v>
      </c>
      <c r="V6" s="259">
        <v>0.50648571303024381</v>
      </c>
      <c r="W6" s="259">
        <v>0.56873931636054631</v>
      </c>
      <c r="X6" s="259">
        <v>0.47273522338862262</v>
      </c>
      <c r="Y6" s="259">
        <v>0.40223944551715918</v>
      </c>
      <c r="DA6" s="67" t="s">
        <v>1440</v>
      </c>
    </row>
    <row r="7" spans="1:105" ht="12" customHeight="1" x14ac:dyDescent="0.25">
      <c r="A7" s="173" t="s">
        <v>92</v>
      </c>
      <c r="B7" s="224">
        <v>0.2147014037478216</v>
      </c>
      <c r="C7" s="224">
        <v>0.218632916971985</v>
      </c>
      <c r="D7" s="224">
        <v>0.19847825781525111</v>
      </c>
      <c r="E7" s="224">
        <v>0.21521788937837319</v>
      </c>
      <c r="F7" s="224">
        <v>0.19591889019267711</v>
      </c>
      <c r="G7" s="224">
        <v>0.20558929686657379</v>
      </c>
      <c r="H7" s="224">
        <v>0.25435716624320032</v>
      </c>
      <c r="I7" s="224">
        <v>0.24677827425382209</v>
      </c>
      <c r="J7" s="224">
        <v>0.23361105714393529</v>
      </c>
      <c r="K7" s="224">
        <v>0.1531949222337517</v>
      </c>
      <c r="L7" s="224">
        <v>0.1670776160028086</v>
      </c>
      <c r="M7" s="224">
        <v>0.19444336406737461</v>
      </c>
      <c r="N7" s="224">
        <v>0.15751723691714889</v>
      </c>
      <c r="O7" s="224">
        <v>0.18370295150080909</v>
      </c>
      <c r="P7" s="224">
        <v>0.1588676504347302</v>
      </c>
      <c r="Q7" s="224">
        <v>0.16373250731003069</v>
      </c>
      <c r="R7" s="224">
        <v>0.19591908037521941</v>
      </c>
      <c r="S7" s="224">
        <v>0.2087450778878788</v>
      </c>
      <c r="T7" s="224">
        <v>0.20872619375812149</v>
      </c>
      <c r="U7" s="224">
        <v>0.21305873950344889</v>
      </c>
      <c r="V7" s="224">
        <v>0.20251367926660691</v>
      </c>
      <c r="W7" s="224">
        <v>0.22740521309210421</v>
      </c>
      <c r="X7" s="224">
        <v>0.18901885471670679</v>
      </c>
      <c r="Y7" s="224">
        <v>0.16083176279638839</v>
      </c>
      <c r="DA7" s="177" t="s">
        <v>1441</v>
      </c>
    </row>
    <row r="8" spans="1:105" ht="12" customHeight="1" x14ac:dyDescent="0.25">
      <c r="A8" s="173" t="s">
        <v>93</v>
      </c>
      <c r="B8" s="224">
        <v>0.9860265713953561</v>
      </c>
      <c r="C8" s="224">
        <v>1.05156214418927</v>
      </c>
      <c r="D8" s="224">
        <v>0.96449546352328552</v>
      </c>
      <c r="E8" s="224">
        <v>1.084113228806967</v>
      </c>
      <c r="F8" s="224">
        <v>0.94262348145379815</v>
      </c>
      <c r="G8" s="224">
        <v>1.045528323153929</v>
      </c>
      <c r="H8" s="224">
        <v>1.3513101350708561</v>
      </c>
      <c r="I8" s="224">
        <v>1.261345817803381</v>
      </c>
      <c r="J8" s="224">
        <v>1.197490090236534</v>
      </c>
      <c r="K8" s="224">
        <v>0.86438762959387261</v>
      </c>
      <c r="L8" s="224">
        <v>0.9625348940881322</v>
      </c>
      <c r="M8" s="224">
        <v>1.1804311692591609</v>
      </c>
      <c r="N8" s="224">
        <v>0.94707234758094316</v>
      </c>
      <c r="O8" s="224">
        <v>1.107223118233879</v>
      </c>
      <c r="P8" s="224">
        <v>0.90247530162382361</v>
      </c>
      <c r="Q8" s="224">
        <v>0.88786093807252642</v>
      </c>
      <c r="R8" s="224">
        <v>1.143697395720076</v>
      </c>
      <c r="S8" s="224">
        <v>1.465772681529971</v>
      </c>
      <c r="T8" s="224">
        <v>1.501949178457739</v>
      </c>
      <c r="U8" s="224">
        <v>1.586656517221162</v>
      </c>
      <c r="V8" s="224">
        <v>1.465910304269102</v>
      </c>
      <c r="W8" s="224">
        <v>1.6714039303407759</v>
      </c>
      <c r="X8" s="224">
        <v>1.310058756101774</v>
      </c>
      <c r="Y8" s="224">
        <v>1.223002278977924</v>
      </c>
      <c r="DA8" s="177" t="s">
        <v>1442</v>
      </c>
    </row>
    <row r="9" spans="1:105" ht="12" customHeight="1" x14ac:dyDescent="0.25">
      <c r="A9" s="173" t="s">
        <v>94</v>
      </c>
      <c r="B9" s="224">
        <v>0.10713705939664819</v>
      </c>
      <c r="C9" s="224">
        <v>0.1090989038860799</v>
      </c>
      <c r="D9" s="224">
        <v>9.9041629562291886E-2</v>
      </c>
      <c r="E9" s="224">
        <v>0.10739478827364669</v>
      </c>
      <c r="F9" s="224">
        <v>9.7764492495597891E-2</v>
      </c>
      <c r="G9" s="224">
        <v>0.1025900731211811</v>
      </c>
      <c r="H9" s="224">
        <v>0.12692548046760199</v>
      </c>
      <c r="I9" s="224">
        <v>0.12314357598513059</v>
      </c>
      <c r="J9" s="224">
        <v>0.11657306970540721</v>
      </c>
      <c r="K9" s="224">
        <v>7.6445021765671098E-2</v>
      </c>
      <c r="L9" s="224">
        <v>8.3372554427115178E-2</v>
      </c>
      <c r="M9" s="224">
        <v>9.7028197681645431E-2</v>
      </c>
      <c r="N9" s="224">
        <v>7.8601878110728052E-2</v>
      </c>
      <c r="O9" s="224">
        <v>9.166867883825594E-2</v>
      </c>
      <c r="P9" s="224">
        <v>7.9275741116361112E-2</v>
      </c>
      <c r="Q9" s="224">
        <v>8.170332869104438E-2</v>
      </c>
      <c r="R9" s="224">
        <v>9.7764587397624531E-2</v>
      </c>
      <c r="S9" s="224">
        <v>0.104164823415406</v>
      </c>
      <c r="T9" s="224">
        <v>0.1041554001415189</v>
      </c>
      <c r="U9" s="224">
        <v>0.1063173618369396</v>
      </c>
      <c r="V9" s="224">
        <v>0.1010553247695772</v>
      </c>
      <c r="W9" s="224">
        <v>0.1134763229157667</v>
      </c>
      <c r="X9" s="224">
        <v>9.4321340761497979E-2</v>
      </c>
      <c r="Y9" s="224">
        <v>8.0255842872006058E-2</v>
      </c>
      <c r="DA9" s="177" t="s">
        <v>1443</v>
      </c>
    </row>
    <row r="10" spans="1:105" ht="12" customHeight="1" x14ac:dyDescent="0.25">
      <c r="A10" s="56" t="s">
        <v>95</v>
      </c>
      <c r="B10" s="260">
        <v>0.45449327025514941</v>
      </c>
      <c r="C10" s="260">
        <v>0.47863764138463027</v>
      </c>
      <c r="D10" s="260">
        <v>0.43535796056809828</v>
      </c>
      <c r="E10" s="260">
        <v>0.48004047599450028</v>
      </c>
      <c r="F10" s="260">
        <v>0.42604794256678019</v>
      </c>
      <c r="G10" s="260">
        <v>0.46306794477890129</v>
      </c>
      <c r="H10" s="260">
        <v>0.58726331466292048</v>
      </c>
      <c r="I10" s="260">
        <v>0.55138223571233302</v>
      </c>
      <c r="J10" s="260">
        <v>0.52420191071950528</v>
      </c>
      <c r="K10" s="260">
        <v>0.36393866097283728</v>
      </c>
      <c r="L10" s="260">
        <v>0.40991244861833281</v>
      </c>
      <c r="M10" s="260">
        <v>0.49578449597522428</v>
      </c>
      <c r="N10" s="260">
        <v>0.40489560603159519</v>
      </c>
      <c r="O10" s="260">
        <v>0.47325774827520217</v>
      </c>
      <c r="P10" s="260">
        <v>0.38800951409945211</v>
      </c>
      <c r="Q10" s="260">
        <v>0.37909063144035721</v>
      </c>
      <c r="R10" s="260">
        <v>0.48773863640611448</v>
      </c>
      <c r="S10" s="260">
        <v>0.63345048424370121</v>
      </c>
      <c r="T10" s="260">
        <v>0.63339659961105532</v>
      </c>
      <c r="U10" s="260">
        <v>0.66588511740060885</v>
      </c>
      <c r="V10" s="260">
        <v>0.61685746593353663</v>
      </c>
      <c r="W10" s="260">
        <v>0.69766973815121447</v>
      </c>
      <c r="X10" s="260">
        <v>0.5517114984825795</v>
      </c>
      <c r="Y10" s="260">
        <v>0.51217944706980512</v>
      </c>
      <c r="DA10" s="68" t="s">
        <v>1444</v>
      </c>
    </row>
    <row r="11" spans="1:105" ht="12" customHeight="1" x14ac:dyDescent="0.25">
      <c r="A11" s="37" t="s">
        <v>159</v>
      </c>
      <c r="B11" s="226">
        <v>5.0078286475070982E-2</v>
      </c>
      <c r="C11" s="226">
        <v>4.6965084388197229E-2</v>
      </c>
      <c r="D11" s="226">
        <v>3.9510046132099227E-2</v>
      </c>
      <c r="E11" s="226">
        <v>4.4382596418109183E-2</v>
      </c>
      <c r="F11" s="226">
        <v>3.8514905984204782E-2</v>
      </c>
      <c r="G11" s="226">
        <v>3.7511262082236048E-2</v>
      </c>
      <c r="H11" s="226">
        <v>4.3941642628369873E-2</v>
      </c>
      <c r="I11" s="226">
        <v>4.9329119404540239E-2</v>
      </c>
      <c r="J11" s="226">
        <v>3.8537095950981953E-2</v>
      </c>
      <c r="K11" s="226">
        <v>3.066904469632353E-2</v>
      </c>
      <c r="L11" s="226">
        <v>2.910924235064655E-2</v>
      </c>
      <c r="M11" s="226">
        <v>3.0708968704521881E-2</v>
      </c>
      <c r="N11" s="226">
        <v>2.5685471298705721E-2</v>
      </c>
      <c r="O11" s="226">
        <v>2.2638166867388631E-2</v>
      </c>
      <c r="P11" s="226">
        <v>2.3916347769838781E-2</v>
      </c>
      <c r="Q11" s="226">
        <v>2.2288987729111361E-2</v>
      </c>
      <c r="R11" s="226">
        <v>2.363746906936625E-2</v>
      </c>
      <c r="S11" s="226">
        <v>1.385583123557358E-2</v>
      </c>
      <c r="T11" s="226">
        <v>1.895279316282961E-2</v>
      </c>
      <c r="U11" s="226">
        <v>1.3678379943591451E-2</v>
      </c>
      <c r="V11" s="226">
        <v>1.368590158371257E-2</v>
      </c>
      <c r="W11" s="226">
        <v>1.480225040944255E-2</v>
      </c>
      <c r="X11" s="226">
        <v>1.3866810032591159E-2</v>
      </c>
      <c r="Y11" s="226">
        <v>8.3654537130474424E-3</v>
      </c>
      <c r="DA11" s="69" t="s">
        <v>1445</v>
      </c>
    </row>
    <row r="12" spans="1:105" ht="12" customHeight="1" x14ac:dyDescent="0.25">
      <c r="A12" s="37" t="s">
        <v>35</v>
      </c>
      <c r="B12" s="226">
        <v>0.15542590496801759</v>
      </c>
      <c r="C12" s="226">
        <v>0.1626847922308402</v>
      </c>
      <c r="D12" s="226">
        <v>0.13644775211520349</v>
      </c>
      <c r="E12" s="226">
        <v>0.14579923474392101</v>
      </c>
      <c r="F12" s="226">
        <v>0.1343206090866346</v>
      </c>
      <c r="G12" s="226">
        <v>0.1345921134612677</v>
      </c>
      <c r="H12" s="226">
        <v>0.1651315790526971</v>
      </c>
      <c r="I12" s="226">
        <v>0.15982114124080071</v>
      </c>
      <c r="J12" s="226">
        <v>0.1553355681563649</v>
      </c>
      <c r="K12" s="226">
        <v>8.2326466368014661E-2</v>
      </c>
      <c r="L12" s="226">
        <v>7.5662446165680658E-2</v>
      </c>
      <c r="M12" s="226">
        <v>7.9384364591687559E-2</v>
      </c>
      <c r="N12" s="226">
        <v>4.7908666485876203E-2</v>
      </c>
      <c r="O12" s="226">
        <v>5.8900579951641843E-2</v>
      </c>
      <c r="P12" s="226">
        <v>5.1073973902177112E-2</v>
      </c>
      <c r="Q12" s="226">
        <v>5.2738293245301562E-2</v>
      </c>
      <c r="R12" s="226">
        <v>5.2640584392194177E-2</v>
      </c>
      <c r="S12" s="226">
        <v>4.5245274280818273E-2</v>
      </c>
      <c r="T12" s="226">
        <v>5.1178835942390567E-2</v>
      </c>
      <c r="U12" s="226">
        <v>5.4860745424116189E-2</v>
      </c>
      <c r="V12" s="226">
        <v>5.031742448235995E-2</v>
      </c>
      <c r="W12" s="226">
        <v>5.8877752499979459E-2</v>
      </c>
      <c r="X12" s="226">
        <v>5.1510270475246929E-2</v>
      </c>
      <c r="Y12" s="226">
        <v>3.4537376524801072E-2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0.24898907881206081</v>
      </c>
      <c r="C15" s="226">
        <v>0.26898776476559288</v>
      </c>
      <c r="D15" s="226">
        <v>0.25940016232079549</v>
      </c>
      <c r="E15" s="226">
        <v>0.28985864483247009</v>
      </c>
      <c r="F15" s="226">
        <v>0.25321242749594081</v>
      </c>
      <c r="G15" s="226">
        <v>0.29096456923539749</v>
      </c>
      <c r="H15" s="226">
        <v>0.37819009298185358</v>
      </c>
      <c r="I15" s="226">
        <v>0.3422319750669921</v>
      </c>
      <c r="J15" s="226">
        <v>0.3303292466121584</v>
      </c>
      <c r="K15" s="226">
        <v>0.25094314990849909</v>
      </c>
      <c r="L15" s="226">
        <v>0.30514076010200553</v>
      </c>
      <c r="M15" s="226">
        <v>0.38569116267901482</v>
      </c>
      <c r="N15" s="226">
        <v>0.33130146824701329</v>
      </c>
      <c r="O15" s="226">
        <v>0.39171900145617172</v>
      </c>
      <c r="P15" s="226">
        <v>0.31301919242743609</v>
      </c>
      <c r="Q15" s="226">
        <v>0.30406335046594429</v>
      </c>
      <c r="R15" s="226">
        <v>0.41146058294455412</v>
      </c>
      <c r="S15" s="226">
        <v>0.5743493787273094</v>
      </c>
      <c r="T15" s="226">
        <v>0.56326497050583513</v>
      </c>
      <c r="U15" s="226">
        <v>0.59734599203290117</v>
      </c>
      <c r="V15" s="226">
        <v>0.55285413986746412</v>
      </c>
      <c r="W15" s="226">
        <v>0.62398973524179246</v>
      </c>
      <c r="X15" s="226">
        <v>0.48633441797474142</v>
      </c>
      <c r="Y15" s="226">
        <v>0.46927661683195659</v>
      </c>
      <c r="DA15" s="69" t="s">
        <v>1449</v>
      </c>
    </row>
    <row r="16" spans="1:105" ht="12" customHeight="1" x14ac:dyDescent="0.25">
      <c r="A16" s="57" t="s">
        <v>1450</v>
      </c>
      <c r="B16" s="261">
        <v>3.9070025763081171</v>
      </c>
      <c r="C16" s="261">
        <v>4.1666787951581954</v>
      </c>
      <c r="D16" s="261">
        <v>3.8216883501327499</v>
      </c>
      <c r="E16" s="261">
        <v>4.2956582518507176</v>
      </c>
      <c r="F16" s="261">
        <v>3.7350234541010692</v>
      </c>
      <c r="G16" s="261">
        <v>4.1427705608225827</v>
      </c>
      <c r="H16" s="261">
        <v>5.3543913848506346</v>
      </c>
      <c r="I16" s="261">
        <v>4.9979194301015646</v>
      </c>
      <c r="J16" s="261">
        <v>4.7448993803856174</v>
      </c>
      <c r="K16" s="261">
        <v>3.425024024426643</v>
      </c>
      <c r="L16" s="261">
        <v>3.813919847684244</v>
      </c>
      <c r="M16" s="261">
        <v>4.6773056155306616</v>
      </c>
      <c r="N16" s="261">
        <v>3.7526515099006268</v>
      </c>
      <c r="O16" s="261">
        <v>4.3872281954490644</v>
      </c>
      <c r="P16" s="261">
        <v>3.5759414916263479</v>
      </c>
      <c r="Q16" s="261">
        <v>3.5180339689464879</v>
      </c>
      <c r="R16" s="261">
        <v>4.5317527957403962</v>
      </c>
      <c r="S16" s="261">
        <v>5.8079343996942381</v>
      </c>
      <c r="T16" s="261">
        <v>5.9512790830921452</v>
      </c>
      <c r="U16" s="261">
        <v>6.286920941417077</v>
      </c>
      <c r="V16" s="261">
        <v>5.8084797119727751</v>
      </c>
      <c r="W16" s="261">
        <v>6.6227215891878801</v>
      </c>
      <c r="X16" s="261">
        <v>5.190938138676561</v>
      </c>
      <c r="Y16" s="261">
        <v>4.8459881238652311</v>
      </c>
      <c r="DA16" s="70" t="s">
        <v>1451</v>
      </c>
    </row>
    <row r="17" spans="1:105" ht="12" customHeight="1" x14ac:dyDescent="0.25">
      <c r="A17" s="57" t="s">
        <v>1452</v>
      </c>
      <c r="B17" s="261">
        <v>47.995568574997243</v>
      </c>
      <c r="C17" s="261">
        <v>48.838540677565078</v>
      </c>
      <c r="D17" s="261">
        <v>44.476084948908202</v>
      </c>
      <c r="E17" s="261">
        <v>48.077895270248163</v>
      </c>
      <c r="F17" s="261">
        <v>44.200539855734341</v>
      </c>
      <c r="G17" s="261">
        <v>46.023839819689663</v>
      </c>
      <c r="H17" s="261">
        <v>56.503174317722859</v>
      </c>
      <c r="I17" s="261">
        <v>53.965300604621127</v>
      </c>
      <c r="J17" s="261">
        <v>50.932055324510728</v>
      </c>
      <c r="K17" s="261">
        <v>32.826307204044987</v>
      </c>
      <c r="L17" s="261">
        <v>35.533457489693241</v>
      </c>
      <c r="M17" s="261">
        <v>40.976118567359222</v>
      </c>
      <c r="N17" s="261">
        <v>33.230708914019772</v>
      </c>
      <c r="O17" s="261">
        <v>38.931882202174947</v>
      </c>
      <c r="P17" s="261">
        <v>33.832427754136774</v>
      </c>
      <c r="Q17" s="261">
        <v>33.717739341797419</v>
      </c>
      <c r="R17" s="261">
        <v>39.887022200267623</v>
      </c>
      <c r="S17" s="261">
        <v>41.729063411136927</v>
      </c>
      <c r="T17" s="261">
        <v>42.205117326142847</v>
      </c>
      <c r="U17" s="261">
        <v>42.939285358042028</v>
      </c>
      <c r="V17" s="261">
        <v>40.792870037329671</v>
      </c>
      <c r="W17" s="261">
        <v>44.774020163766451</v>
      </c>
      <c r="X17" s="261">
        <v>38.221624851276061</v>
      </c>
      <c r="Y17" s="261">
        <v>31.070011026933109</v>
      </c>
      <c r="DA17" s="70" t="s">
        <v>1453</v>
      </c>
    </row>
    <row r="18" spans="1:105" ht="12" customHeight="1" x14ac:dyDescent="0.25">
      <c r="A18" s="18" t="s">
        <v>28</v>
      </c>
      <c r="B18" s="230">
        <v>18.454424170511089</v>
      </c>
      <c r="C18" s="230">
        <v>21.684001939907031</v>
      </c>
      <c r="D18" s="230">
        <v>16.77400030042736</v>
      </c>
      <c r="E18" s="230">
        <v>16.768829004614151</v>
      </c>
      <c r="F18" s="230">
        <v>14.33293623564956</v>
      </c>
      <c r="G18" s="230">
        <v>15.86778714336778</v>
      </c>
      <c r="H18" s="230">
        <v>18.93404398742701</v>
      </c>
      <c r="I18" s="230">
        <v>18.018450381546501</v>
      </c>
      <c r="J18" s="230">
        <v>18.27256315483805</v>
      </c>
      <c r="K18" s="230">
        <v>9.6929018663683166</v>
      </c>
      <c r="L18" s="230">
        <v>11.98689648131954</v>
      </c>
      <c r="M18" s="230">
        <v>11.790042795348951</v>
      </c>
      <c r="N18" s="230">
        <v>6.8957622241954164</v>
      </c>
      <c r="O18" s="230">
        <v>6.7264758494976151</v>
      </c>
      <c r="P18" s="230">
        <v>6.2183483188859787</v>
      </c>
      <c r="Q18" s="230">
        <v>5.0336659217777804</v>
      </c>
      <c r="R18" s="230">
        <v>6.0562172798381999</v>
      </c>
      <c r="S18" s="230">
        <v>7.4882973946728502</v>
      </c>
      <c r="T18" s="230">
        <v>7.1322420663754613</v>
      </c>
      <c r="U18" s="230">
        <v>6.564479042768653</v>
      </c>
      <c r="V18" s="230">
        <v>5.0468250470534226</v>
      </c>
      <c r="W18" s="230">
        <v>5.9704063539464594</v>
      </c>
      <c r="X18" s="230">
        <v>5.0499943115063717</v>
      </c>
      <c r="Y18" s="230">
        <v>2.5559660662633048</v>
      </c>
      <c r="DA18" s="71" t="s">
        <v>1454</v>
      </c>
    </row>
    <row r="19" spans="1:105" ht="12" customHeight="1" x14ac:dyDescent="0.25">
      <c r="A19" s="18" t="s">
        <v>31</v>
      </c>
      <c r="B19" s="230">
        <v>4.0257857696443669</v>
      </c>
      <c r="C19" s="230">
        <v>4.3199746862365069</v>
      </c>
      <c r="D19" s="230">
        <v>3.712234843583571</v>
      </c>
      <c r="E19" s="230">
        <v>3.9517226122807441</v>
      </c>
      <c r="F19" s="230">
        <v>4.3891162152920522</v>
      </c>
      <c r="G19" s="230">
        <v>4.0935615597866128</v>
      </c>
      <c r="H19" s="230">
        <v>5.0500309587317096</v>
      </c>
      <c r="I19" s="230">
        <v>5.2805524952480853</v>
      </c>
      <c r="J19" s="230">
        <v>4.2835071575154107</v>
      </c>
      <c r="K19" s="230">
        <v>2.3047493759445019</v>
      </c>
      <c r="L19" s="230">
        <v>2.1636979433581929</v>
      </c>
      <c r="M19" s="230">
        <v>2.307971487497928</v>
      </c>
      <c r="N19" s="230">
        <v>2.457760185689883</v>
      </c>
      <c r="O19" s="230">
        <v>2.3329825275206431</v>
      </c>
      <c r="P19" s="230">
        <v>1.814734604913244</v>
      </c>
      <c r="Q19" s="230">
        <v>1.993888048248021</v>
      </c>
      <c r="R19" s="230">
        <v>2.0703892331864591</v>
      </c>
      <c r="S19" s="230">
        <v>2.9884764854437602</v>
      </c>
      <c r="T19" s="230">
        <v>2.9519720421309228</v>
      </c>
      <c r="U19" s="230">
        <v>3.0987208232120942</v>
      </c>
      <c r="V19" s="230">
        <v>2.955789660348878</v>
      </c>
      <c r="W19" s="230">
        <v>3.7962472044522961</v>
      </c>
      <c r="X19" s="230">
        <v>3.353511096975665</v>
      </c>
      <c r="Y19" s="230">
        <v>2.889771796753609</v>
      </c>
      <c r="DA19" s="71" t="s">
        <v>1455</v>
      </c>
    </row>
    <row r="20" spans="1:105" ht="12" customHeight="1" x14ac:dyDescent="0.25">
      <c r="A20" s="18" t="s">
        <v>159</v>
      </c>
      <c r="B20" s="295">
        <v>3.2340073245598449</v>
      </c>
      <c r="C20" s="295">
        <v>3.1737401086385222</v>
      </c>
      <c r="D20" s="295">
        <v>2.5904822187284018</v>
      </c>
      <c r="E20" s="295">
        <v>3.0505574149230861</v>
      </c>
      <c r="F20" s="295">
        <v>2.430193991599265</v>
      </c>
      <c r="G20" s="295">
        <v>2.540318842242983</v>
      </c>
      <c r="H20" s="295">
        <v>3.18675811956266</v>
      </c>
      <c r="I20" s="295">
        <v>3.5845350194357382</v>
      </c>
      <c r="J20" s="295">
        <v>2.711987813121949</v>
      </c>
      <c r="K20" s="295">
        <v>2.5342890385592298</v>
      </c>
      <c r="L20" s="295">
        <v>2.2651424272433558</v>
      </c>
      <c r="M20" s="295">
        <v>2.569906445241966</v>
      </c>
      <c r="N20" s="295">
        <v>2.0027394329648001</v>
      </c>
      <c r="O20" s="295">
        <v>1.724815695729258</v>
      </c>
      <c r="P20" s="295">
        <v>1.6756458436038431</v>
      </c>
      <c r="Q20" s="295">
        <v>1.5768771265878281</v>
      </c>
      <c r="R20" s="295">
        <v>1.7632024570395599</v>
      </c>
      <c r="S20" s="295">
        <v>1.2956165005771809</v>
      </c>
      <c r="T20" s="295">
        <v>1.869522196490631</v>
      </c>
      <c r="U20" s="295">
        <v>1.4285401347144659</v>
      </c>
      <c r="V20" s="295">
        <v>1.3625531314760859</v>
      </c>
      <c r="W20" s="295">
        <v>1.5563384526662549</v>
      </c>
      <c r="X20" s="295">
        <v>1.3013258685361611</v>
      </c>
      <c r="Y20" s="295">
        <v>0.99983249453325296</v>
      </c>
      <c r="DA20" s="122" t="s">
        <v>1456</v>
      </c>
    </row>
    <row r="21" spans="1:105" ht="12" customHeight="1" x14ac:dyDescent="0.25">
      <c r="A21" s="18" t="s">
        <v>32</v>
      </c>
      <c r="B21" s="295">
        <v>2.8352641941361929</v>
      </c>
      <c r="C21" s="295">
        <v>2.4595874364880301</v>
      </c>
      <c r="D21" s="295">
        <v>2.377761203979714</v>
      </c>
      <c r="E21" s="295">
        <v>2.390533953051226</v>
      </c>
      <c r="F21" s="295">
        <v>2.0114588958973498</v>
      </c>
      <c r="G21" s="295">
        <v>2.0809628100996602</v>
      </c>
      <c r="H21" s="295">
        <v>2.788483025145609</v>
      </c>
      <c r="I21" s="295">
        <v>2.5761198038755819</v>
      </c>
      <c r="J21" s="295">
        <v>2.4815731480079219</v>
      </c>
      <c r="K21" s="295">
        <v>2.1782336011101879</v>
      </c>
      <c r="L21" s="295">
        <v>1.6432432465128559</v>
      </c>
      <c r="M21" s="295">
        <v>1.7535455250206189</v>
      </c>
      <c r="N21" s="295">
        <v>1.3331380671288171</v>
      </c>
      <c r="O21" s="295">
        <v>1.8988006167218341</v>
      </c>
      <c r="P21" s="295">
        <v>1.0956419203066949</v>
      </c>
      <c r="Q21" s="295">
        <v>0.86897622363108518</v>
      </c>
      <c r="R21" s="295">
        <v>0.4168912994751926</v>
      </c>
      <c r="S21" s="295">
        <v>0.46017882370224439</v>
      </c>
      <c r="T21" s="295">
        <v>0.64395160318019917</v>
      </c>
      <c r="U21" s="295">
        <v>0.33797437119698043</v>
      </c>
      <c r="V21" s="295">
        <v>0.32238501266836223</v>
      </c>
      <c r="W21" s="295">
        <v>0.55208749301207549</v>
      </c>
      <c r="X21" s="295">
        <v>0.30801233855043098</v>
      </c>
      <c r="Y21" s="295">
        <v>0.31518451052268948</v>
      </c>
      <c r="DA21" s="122" t="s">
        <v>1457</v>
      </c>
    </row>
    <row r="22" spans="1:105" ht="12" customHeight="1" x14ac:dyDescent="0.25">
      <c r="A22" s="18" t="s">
        <v>33</v>
      </c>
      <c r="B22" s="295">
        <v>8.5125493867848459</v>
      </c>
      <c r="C22" s="295">
        <v>5.0975471069306861</v>
      </c>
      <c r="D22" s="295">
        <v>9.2480307957147243</v>
      </c>
      <c r="E22" s="295">
        <v>10.97182474270971</v>
      </c>
      <c r="F22" s="295">
        <v>11.73581005972224</v>
      </c>
      <c r="G22" s="295">
        <v>11.57971655278798</v>
      </c>
      <c r="H22" s="295">
        <v>13.595789694357951</v>
      </c>
      <c r="I22" s="295">
        <v>12.32248343911529</v>
      </c>
      <c r="J22" s="295">
        <v>9.9992474408833942</v>
      </c>
      <c r="K22" s="295">
        <v>7.5612841182625461</v>
      </c>
      <c r="L22" s="295">
        <v>8.8128907506032554</v>
      </c>
      <c r="M22" s="295">
        <v>12.03389221474426</v>
      </c>
      <c r="N22" s="295">
        <v>12.19799333194014</v>
      </c>
      <c r="O22" s="295">
        <v>13.609176417799089</v>
      </c>
      <c r="P22" s="295">
        <v>11.76241658446895</v>
      </c>
      <c r="Q22" s="295">
        <v>12.12227715130517</v>
      </c>
      <c r="R22" s="295">
        <v>14.72756003329504</v>
      </c>
      <c r="S22" s="295">
        <v>14.45566329377314</v>
      </c>
      <c r="T22" s="295">
        <v>14.45115666586468</v>
      </c>
      <c r="U22" s="295">
        <v>16.096014492639402</v>
      </c>
      <c r="V22" s="295">
        <v>15.88772015296858</v>
      </c>
      <c r="W22" s="295">
        <v>16.013327357566869</v>
      </c>
      <c r="X22" s="295">
        <v>13.540664460280039</v>
      </c>
      <c r="Y22" s="295">
        <v>11.0438699248984</v>
      </c>
      <c r="DA22" s="122" t="s">
        <v>1458</v>
      </c>
    </row>
    <row r="23" spans="1:105" ht="12" customHeight="1" x14ac:dyDescent="0.25">
      <c r="A23" s="18" t="s">
        <v>35</v>
      </c>
      <c r="B23" s="295">
        <v>10.037254676098589</v>
      </c>
      <c r="C23" s="295">
        <v>10.9936830071639</v>
      </c>
      <c r="D23" s="295">
        <v>8.9462177406249292</v>
      </c>
      <c r="E23" s="295">
        <v>10.021246446426989</v>
      </c>
      <c r="F23" s="295">
        <v>8.4752936248672768</v>
      </c>
      <c r="G23" s="295">
        <v>9.1147794785843352</v>
      </c>
      <c r="H23" s="295">
        <v>11.975756227252081</v>
      </c>
      <c r="I23" s="295">
        <v>11.61351519222756</v>
      </c>
      <c r="J23" s="295">
        <v>10.93149749322772</v>
      </c>
      <c r="K23" s="295">
        <v>6.8029201224120754</v>
      </c>
      <c r="L23" s="295">
        <v>5.8876907510817764</v>
      </c>
      <c r="M23" s="295">
        <v>6.6433487942424954</v>
      </c>
      <c r="N23" s="295">
        <v>3.7355193695378368</v>
      </c>
      <c r="O23" s="295">
        <v>4.4876709931181322</v>
      </c>
      <c r="P23" s="295">
        <v>3.5783846642940489</v>
      </c>
      <c r="Q23" s="295">
        <v>3.7310715643304402</v>
      </c>
      <c r="R23" s="295">
        <v>3.9266474540035712</v>
      </c>
      <c r="S23" s="295">
        <v>4.2307475412132369</v>
      </c>
      <c r="T23" s="295">
        <v>5.0483308166154641</v>
      </c>
      <c r="U23" s="295">
        <v>5.72953646425219</v>
      </c>
      <c r="V23" s="295">
        <v>5.0095467862960268</v>
      </c>
      <c r="W23" s="295">
        <v>6.1905256084460278</v>
      </c>
      <c r="X23" s="295">
        <v>4.8339630605156367</v>
      </c>
      <c r="Y23" s="295">
        <v>4.127880269251599</v>
      </c>
      <c r="DA23" s="122" t="s">
        <v>1459</v>
      </c>
    </row>
    <row r="24" spans="1:105" ht="12" customHeight="1" x14ac:dyDescent="0.25">
      <c r="A24" s="18" t="s">
        <v>38</v>
      </c>
      <c r="B24" s="295">
        <v>0.89628305326229796</v>
      </c>
      <c r="C24" s="295">
        <v>1.1100063922004171</v>
      </c>
      <c r="D24" s="295">
        <v>0.82735784584949057</v>
      </c>
      <c r="E24" s="295">
        <v>0.92318109624224542</v>
      </c>
      <c r="F24" s="295">
        <v>0.82573083270660241</v>
      </c>
      <c r="G24" s="295">
        <v>0.74671343282030289</v>
      </c>
      <c r="H24" s="295">
        <v>0.97231230524583412</v>
      </c>
      <c r="I24" s="295">
        <v>0.56964427317237887</v>
      </c>
      <c r="J24" s="295">
        <v>2.2516791169162871</v>
      </c>
      <c r="K24" s="295">
        <v>1.751929081388137</v>
      </c>
      <c r="L24" s="295">
        <v>2.7738958895742689</v>
      </c>
      <c r="M24" s="295">
        <v>3.8774113052629939</v>
      </c>
      <c r="N24" s="295">
        <v>4.6077963025628712</v>
      </c>
      <c r="O24" s="295">
        <v>8.1519601017883705</v>
      </c>
      <c r="P24" s="295">
        <v>7.6872558176639973</v>
      </c>
      <c r="Q24" s="295">
        <v>8.3909833059170982</v>
      </c>
      <c r="R24" s="295">
        <v>10.926114443429601</v>
      </c>
      <c r="S24" s="295">
        <v>10.81008337175453</v>
      </c>
      <c r="T24" s="295">
        <v>10.107941935485499</v>
      </c>
      <c r="U24" s="295">
        <v>9.6840200292582512</v>
      </c>
      <c r="V24" s="295">
        <v>10.20805024651832</v>
      </c>
      <c r="W24" s="295">
        <v>10.69508769367647</v>
      </c>
      <c r="X24" s="295">
        <v>9.8341537149117642</v>
      </c>
      <c r="Y24" s="295">
        <v>9.1375059647102574</v>
      </c>
      <c r="DA24" s="122" t="s">
        <v>1460</v>
      </c>
    </row>
    <row r="25" spans="1:105" ht="12" customHeight="1" x14ac:dyDescent="0.25">
      <c r="A25" s="57" t="s">
        <v>1461</v>
      </c>
      <c r="B25" s="261">
        <v>46.407890309225593</v>
      </c>
      <c r="C25" s="261">
        <v>47.222977160599733</v>
      </c>
      <c r="D25" s="261">
        <v>43.00483009108406</v>
      </c>
      <c r="E25" s="261">
        <v>46.487493663371787</v>
      </c>
      <c r="F25" s="261">
        <v>42.738399942657423</v>
      </c>
      <c r="G25" s="261">
        <v>44.501385719059577</v>
      </c>
      <c r="H25" s="261">
        <v>54.634067138146953</v>
      </c>
      <c r="I25" s="261">
        <v>52.18014548677084</v>
      </c>
      <c r="J25" s="261">
        <v>49.247239003532073</v>
      </c>
      <c r="K25" s="261">
        <v>31.740423318494869</v>
      </c>
      <c r="L25" s="261">
        <v>34.358021926804703</v>
      </c>
      <c r="M25" s="261">
        <v>39.620641493190959</v>
      </c>
      <c r="N25" s="261">
        <v>32.13144754749316</v>
      </c>
      <c r="O25" s="261">
        <v>37.644027822006677</v>
      </c>
      <c r="P25" s="261">
        <v>32.713261718222448</v>
      </c>
      <c r="Q25" s="261">
        <v>32.60236716237889</v>
      </c>
      <c r="R25" s="261">
        <v>38.567572090310883</v>
      </c>
      <c r="S25" s="261">
        <v>40.348679159092001</v>
      </c>
      <c r="T25" s="261">
        <v>40.808985360785378</v>
      </c>
      <c r="U25" s="261">
        <v>41.518867345820702</v>
      </c>
      <c r="V25" s="261">
        <v>39.443454766719569</v>
      </c>
      <c r="W25" s="261">
        <v>43.292909703033907</v>
      </c>
      <c r="X25" s="261">
        <v>36.957265560188091</v>
      </c>
      <c r="Y25" s="261">
        <v>30.042224864807189</v>
      </c>
      <c r="DA25" s="70" t="s">
        <v>1462</v>
      </c>
    </row>
    <row r="26" spans="1:105" ht="12" customHeight="1" x14ac:dyDescent="0.25">
      <c r="A26" s="18" t="s">
        <v>28</v>
      </c>
      <c r="B26" s="230">
        <v>17.843957641355011</v>
      </c>
      <c r="C26" s="230">
        <v>20.966701997076999</v>
      </c>
      <c r="D26" s="230">
        <v>16.219121662716852</v>
      </c>
      <c r="E26" s="230">
        <v>16.214121431737581</v>
      </c>
      <c r="F26" s="230">
        <v>13.858807227041741</v>
      </c>
      <c r="G26" s="230">
        <v>15.34288575098091</v>
      </c>
      <c r="H26" s="230">
        <v>18.30771178604828</v>
      </c>
      <c r="I26" s="230">
        <v>17.422405727778841</v>
      </c>
      <c r="J26" s="230">
        <v>17.668112530702938</v>
      </c>
      <c r="K26" s="230">
        <v>9.3722637307570391</v>
      </c>
      <c r="L26" s="230">
        <v>11.59037372760514</v>
      </c>
      <c r="M26" s="230">
        <v>11.400031899458771</v>
      </c>
      <c r="N26" s="230">
        <v>6.6676525854445678</v>
      </c>
      <c r="O26" s="230">
        <v>6.5039661506116087</v>
      </c>
      <c r="P26" s="230">
        <v>6.0126473183974429</v>
      </c>
      <c r="Q26" s="230">
        <v>4.8671538412161306</v>
      </c>
      <c r="R26" s="230">
        <v>5.8558795229687277</v>
      </c>
      <c r="S26" s="230">
        <v>7.2405868794285322</v>
      </c>
      <c r="T26" s="230">
        <v>6.8963097490551153</v>
      </c>
      <c r="U26" s="230">
        <v>6.3473281471389544</v>
      </c>
      <c r="V26" s="230">
        <v>4.8798776667793868</v>
      </c>
      <c r="W26" s="230">
        <v>5.7729071954319826</v>
      </c>
      <c r="X26" s="230">
        <v>4.8829420929641421</v>
      </c>
      <c r="Y26" s="230">
        <v>2.4714155152032622</v>
      </c>
      <c r="DA26" s="71" t="s">
        <v>1463</v>
      </c>
    </row>
    <row r="27" spans="1:105" ht="12" customHeight="1" x14ac:dyDescent="0.25">
      <c r="A27" s="18" t="s">
        <v>31</v>
      </c>
      <c r="B27" s="295">
        <v>3.8926140465272709</v>
      </c>
      <c r="C27" s="295">
        <v>4.1770712865756829</v>
      </c>
      <c r="D27" s="295">
        <v>3.5894352861746781</v>
      </c>
      <c r="E27" s="295">
        <v>3.821000875042174</v>
      </c>
      <c r="F27" s="295">
        <v>4.243925635664346</v>
      </c>
      <c r="G27" s="295">
        <v>3.9581478349149948</v>
      </c>
      <c r="H27" s="295">
        <v>4.8829775279108256</v>
      </c>
      <c r="I27" s="295">
        <v>5.1058734847292033</v>
      </c>
      <c r="J27" s="295">
        <v>4.1418100921991048</v>
      </c>
      <c r="K27" s="295">
        <v>2.2285089937408822</v>
      </c>
      <c r="L27" s="295">
        <v>2.0921234980425432</v>
      </c>
      <c r="M27" s="295">
        <v>2.231624518860702</v>
      </c>
      <c r="N27" s="295">
        <v>2.3764582541750752</v>
      </c>
      <c r="O27" s="295">
        <v>2.2558082015704932</v>
      </c>
      <c r="P27" s="295">
        <v>1.754703756734785</v>
      </c>
      <c r="Q27" s="295">
        <v>1.927930860687284</v>
      </c>
      <c r="R27" s="295">
        <v>2.0019014105642219</v>
      </c>
      <c r="S27" s="295">
        <v>2.8896186261750509</v>
      </c>
      <c r="T27" s="295">
        <v>2.8543217383297841</v>
      </c>
      <c r="U27" s="295">
        <v>2.996216116032298</v>
      </c>
      <c r="V27" s="295">
        <v>2.8580130709415572</v>
      </c>
      <c r="W27" s="295">
        <v>3.6706685446519169</v>
      </c>
      <c r="X27" s="295">
        <v>3.2425780079265669</v>
      </c>
      <c r="Y27" s="295">
        <v>2.7941790574452599</v>
      </c>
      <c r="DA27" s="122" t="s">
        <v>1464</v>
      </c>
    </row>
    <row r="28" spans="1:105" ht="12" customHeight="1" x14ac:dyDescent="0.25">
      <c r="A28" s="18" t="s">
        <v>159</v>
      </c>
      <c r="B28" s="295">
        <v>3.1270273825986039</v>
      </c>
      <c r="C28" s="295">
        <v>3.0687537871655421</v>
      </c>
      <c r="D28" s="295">
        <v>2.504789884234722</v>
      </c>
      <c r="E28" s="295">
        <v>2.949645938093846</v>
      </c>
      <c r="F28" s="295">
        <v>2.3498039410877891</v>
      </c>
      <c r="G28" s="295">
        <v>2.4562858964168051</v>
      </c>
      <c r="H28" s="295">
        <v>3.0813411663955148</v>
      </c>
      <c r="I28" s="295">
        <v>3.465959731920127</v>
      </c>
      <c r="J28" s="295">
        <v>2.6222761119009652</v>
      </c>
      <c r="K28" s="295">
        <v>2.450455556736495</v>
      </c>
      <c r="L28" s="295">
        <v>2.1902122304067042</v>
      </c>
      <c r="M28" s="295">
        <v>2.4848947508435231</v>
      </c>
      <c r="N28" s="295">
        <v>1.9364894443902609</v>
      </c>
      <c r="O28" s="295">
        <v>1.6677593366970249</v>
      </c>
      <c r="P28" s="295">
        <v>1.620216007766742</v>
      </c>
      <c r="Q28" s="295">
        <v>1.524714528747906</v>
      </c>
      <c r="R28" s="295">
        <v>1.7048762760542759</v>
      </c>
      <c r="S28" s="295">
        <v>1.2527579155074531</v>
      </c>
      <c r="T28" s="295">
        <v>1.8076789920683769</v>
      </c>
      <c r="U28" s="295">
        <v>1.381284477765125</v>
      </c>
      <c r="V28" s="295">
        <v>1.317480303774851</v>
      </c>
      <c r="W28" s="295">
        <v>1.50485526767967</v>
      </c>
      <c r="X28" s="295">
        <v>1.258278419375666</v>
      </c>
      <c r="Y28" s="295">
        <v>0.96675835106306474</v>
      </c>
      <c r="DA28" s="122" t="s">
        <v>1465</v>
      </c>
    </row>
    <row r="29" spans="1:105" ht="12" customHeight="1" x14ac:dyDescent="0.25">
      <c r="A29" s="18" t="s">
        <v>32</v>
      </c>
      <c r="B29" s="295">
        <v>2.741474549125182</v>
      </c>
      <c r="C29" s="295">
        <v>2.3782250600933201</v>
      </c>
      <c r="D29" s="295">
        <v>2.2991056135400529</v>
      </c>
      <c r="E29" s="295">
        <v>2.3114558441021038</v>
      </c>
      <c r="F29" s="295">
        <v>1.9449204702400089</v>
      </c>
      <c r="G29" s="295">
        <v>2.0121252168891179</v>
      </c>
      <c r="H29" s="295">
        <v>2.6962408864452638</v>
      </c>
      <c r="I29" s="295">
        <v>2.490902573533865</v>
      </c>
      <c r="J29" s="295">
        <v>2.3994834912126639</v>
      </c>
      <c r="K29" s="295">
        <v>2.1061783208221301</v>
      </c>
      <c r="L29" s="295">
        <v>1.588885278364446</v>
      </c>
      <c r="M29" s="295">
        <v>1.695538792299742</v>
      </c>
      <c r="N29" s="295">
        <v>1.289038280475683</v>
      </c>
      <c r="O29" s="295">
        <v>1.8359888913957261</v>
      </c>
      <c r="P29" s="295">
        <v>1.05939843125997</v>
      </c>
      <c r="Q29" s="295">
        <v>0.84023076431694887</v>
      </c>
      <c r="R29" s="295">
        <v>0.40310066681851697</v>
      </c>
      <c r="S29" s="295">
        <v>0.44495625340143069</v>
      </c>
      <c r="T29" s="295">
        <v>0.62264988731490101</v>
      </c>
      <c r="U29" s="295">
        <v>0.32679428562931367</v>
      </c>
      <c r="V29" s="295">
        <v>0.31172061816235141</v>
      </c>
      <c r="W29" s="295">
        <v>0.533824612927845</v>
      </c>
      <c r="X29" s="295">
        <v>0.29782338756963628</v>
      </c>
      <c r="Y29" s="295">
        <v>0.30475830635588569</v>
      </c>
      <c r="DA29" s="122" t="s">
        <v>1466</v>
      </c>
    </row>
    <row r="30" spans="1:105" ht="12" customHeight="1" x14ac:dyDescent="0.25">
      <c r="A30" s="18" t="s">
        <v>33</v>
      </c>
      <c r="B30" s="295">
        <v>8.2309569387948311</v>
      </c>
      <c r="C30" s="295">
        <v>4.9289218569188122</v>
      </c>
      <c r="D30" s="295">
        <v>8.9421088547630294</v>
      </c>
      <c r="E30" s="295">
        <v>10.608880241851541</v>
      </c>
      <c r="F30" s="295">
        <v>11.347593165616059</v>
      </c>
      <c r="G30" s="295">
        <v>11.196663182643411</v>
      </c>
      <c r="H30" s="295">
        <v>13.146045260764989</v>
      </c>
      <c r="I30" s="295">
        <v>11.91485957471531</v>
      </c>
      <c r="J30" s="295">
        <v>9.6684754903197359</v>
      </c>
      <c r="K30" s="295">
        <v>7.3111592252293232</v>
      </c>
      <c r="L30" s="295">
        <v>8.5213631050563698</v>
      </c>
      <c r="M30" s="295">
        <v>11.63581485699542</v>
      </c>
      <c r="N30" s="295">
        <v>11.794487561008671</v>
      </c>
      <c r="O30" s="295">
        <v>13.158989155618221</v>
      </c>
      <c r="P30" s="295">
        <v>11.37331955491856</v>
      </c>
      <c r="Q30" s="295">
        <v>11.72127604774049</v>
      </c>
      <c r="R30" s="295">
        <v>14.24037699396564</v>
      </c>
      <c r="S30" s="295">
        <v>13.977474512803211</v>
      </c>
      <c r="T30" s="295">
        <v>13.973116962724101</v>
      </c>
      <c r="U30" s="295">
        <v>15.563563411544759</v>
      </c>
      <c r="V30" s="295">
        <v>15.36215938291301</v>
      </c>
      <c r="W30" s="295">
        <v>15.48361154081249</v>
      </c>
      <c r="X30" s="295">
        <v>13.092743552038259</v>
      </c>
      <c r="Y30" s="295">
        <v>10.678542192143819</v>
      </c>
      <c r="DA30" s="122" t="s">
        <v>1467</v>
      </c>
    </row>
    <row r="31" spans="1:105" ht="12" customHeight="1" x14ac:dyDescent="0.25">
      <c r="A31" s="18" t="s">
        <v>35</v>
      </c>
      <c r="B31" s="295">
        <v>9.7052254581853763</v>
      </c>
      <c r="C31" s="295">
        <v>10.630015441813921</v>
      </c>
      <c r="D31" s="295">
        <v>8.6502796803130355</v>
      </c>
      <c r="E31" s="295">
        <v>9.6897467757006801</v>
      </c>
      <c r="F31" s="295">
        <v>8.194933585727231</v>
      </c>
      <c r="G31" s="295">
        <v>8.8132654491622837</v>
      </c>
      <c r="H31" s="295">
        <v>11.57960198962747</v>
      </c>
      <c r="I31" s="295">
        <v>11.229343773753859</v>
      </c>
      <c r="J31" s="295">
        <v>10.569887005059099</v>
      </c>
      <c r="K31" s="295">
        <v>6.5778816710963657</v>
      </c>
      <c r="L31" s="295">
        <v>5.6929277986131384</v>
      </c>
      <c r="M31" s="295">
        <v>6.42358891211759</v>
      </c>
      <c r="N31" s="295">
        <v>3.611949567356687</v>
      </c>
      <c r="O31" s="295">
        <v>4.3392202525341501</v>
      </c>
      <c r="P31" s="295">
        <v>3.4600128285860769</v>
      </c>
      <c r="Q31" s="295">
        <v>3.6076488941422569</v>
      </c>
      <c r="R31" s="295">
        <v>3.7967551950895522</v>
      </c>
      <c r="S31" s="295">
        <v>4.0907957473584533</v>
      </c>
      <c r="T31" s="295">
        <v>4.8813336259593862</v>
      </c>
      <c r="U31" s="295">
        <v>5.5400052056939124</v>
      </c>
      <c r="V31" s="295">
        <v>4.8438325591264864</v>
      </c>
      <c r="W31" s="295">
        <v>5.9857449744407312</v>
      </c>
      <c r="X31" s="295">
        <v>4.6740570875979257</v>
      </c>
      <c r="Y31" s="295">
        <v>3.991331292298494</v>
      </c>
      <c r="DA31" s="122" t="s">
        <v>1468</v>
      </c>
    </row>
    <row r="32" spans="1:105" ht="12" customHeight="1" x14ac:dyDescent="0.25">
      <c r="A32" s="18" t="s">
        <v>38</v>
      </c>
      <c r="B32" s="295">
        <v>0.86663429263931613</v>
      </c>
      <c r="C32" s="295">
        <v>1.073287730955464</v>
      </c>
      <c r="D32" s="295">
        <v>0.79998910934169587</v>
      </c>
      <c r="E32" s="295">
        <v>0.89264255684386784</v>
      </c>
      <c r="F32" s="295">
        <v>0.79841591728024852</v>
      </c>
      <c r="G32" s="295">
        <v>0.7220123880520547</v>
      </c>
      <c r="H32" s="295">
        <v>0.94014852095460455</v>
      </c>
      <c r="I32" s="295">
        <v>0.55080062033964161</v>
      </c>
      <c r="J32" s="295">
        <v>2.1771942821375552</v>
      </c>
      <c r="K32" s="295">
        <v>1.693975820112632</v>
      </c>
      <c r="L32" s="295">
        <v>2.6821362887163551</v>
      </c>
      <c r="M32" s="295">
        <v>3.7491477626152179</v>
      </c>
      <c r="N32" s="295">
        <v>4.4553718546422134</v>
      </c>
      <c r="O32" s="295">
        <v>7.8822958335794597</v>
      </c>
      <c r="P32" s="295">
        <v>7.4329638205588733</v>
      </c>
      <c r="Q32" s="295">
        <v>8.1134122255278651</v>
      </c>
      <c r="R32" s="295">
        <v>10.56468202484994</v>
      </c>
      <c r="S32" s="295">
        <v>10.452489224417871</v>
      </c>
      <c r="T32" s="295">
        <v>9.7735744053337168</v>
      </c>
      <c r="U32" s="295">
        <v>9.3636757020163355</v>
      </c>
      <c r="V32" s="295">
        <v>9.870371165021929</v>
      </c>
      <c r="W32" s="295">
        <v>10.341297567089279</v>
      </c>
      <c r="X32" s="295">
        <v>9.5088430127158858</v>
      </c>
      <c r="Y32" s="295">
        <v>8.8352401502974054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10.067317082827227</v>
      </c>
      <c r="C33" s="261">
        <f t="shared" si="0"/>
        <v>10.070844068967453</v>
      </c>
      <c r="D33" s="261">
        <f t="shared" si="0"/>
        <v>8.8178134735504248</v>
      </c>
      <c r="E33" s="261">
        <f t="shared" si="0"/>
        <v>9.6572763591887956</v>
      </c>
      <c r="F33" s="261">
        <f t="shared" si="0"/>
        <v>8.168536591209973</v>
      </c>
      <c r="G33" s="261">
        <f t="shared" si="0"/>
        <v>8.9809257199107311</v>
      </c>
      <c r="H33" s="261">
        <f t="shared" si="0"/>
        <v>11.671743166806719</v>
      </c>
      <c r="I33" s="261">
        <f t="shared" si="0"/>
        <v>13.269304507411009</v>
      </c>
      <c r="J33" s="261">
        <f t="shared" si="0"/>
        <v>12.844570950978097</v>
      </c>
      <c r="K33" s="261">
        <f t="shared" si="0"/>
        <v>9.1380732648770149</v>
      </c>
      <c r="L33" s="261">
        <f t="shared" si="0"/>
        <v>10.381210331337098</v>
      </c>
      <c r="M33" s="261">
        <f t="shared" si="0"/>
        <v>12.506168413255471</v>
      </c>
      <c r="N33" s="261">
        <f t="shared" si="0"/>
        <v>10.102212551746611</v>
      </c>
      <c r="O33" s="261">
        <f t="shared" si="0"/>
        <v>11.419183158764461</v>
      </c>
      <c r="P33" s="261">
        <f t="shared" si="0"/>
        <v>9.8475999676846797</v>
      </c>
      <c r="Q33" s="261">
        <f t="shared" si="0"/>
        <v>12.64296469674823</v>
      </c>
      <c r="R33" s="261">
        <f t="shared" si="0"/>
        <v>15.593485426462991</v>
      </c>
      <c r="S33" s="261">
        <f t="shared" si="0"/>
        <v>16.786778342764872</v>
      </c>
      <c r="T33" s="261">
        <f t="shared" si="0"/>
        <v>15.661291827263025</v>
      </c>
      <c r="U33" s="261">
        <f t="shared" si="0"/>
        <v>15.980471587874195</v>
      </c>
      <c r="V33" s="261">
        <f t="shared" si="0"/>
        <v>15.456788451402094</v>
      </c>
      <c r="W33" s="261">
        <f t="shared" si="0"/>
        <v>19.257484782208095</v>
      </c>
      <c r="X33" s="261">
        <f t="shared" si="0"/>
        <v>14.450251547790007</v>
      </c>
      <c r="Y33" s="261">
        <f t="shared" si="0"/>
        <v>14.570940034285325</v>
      </c>
      <c r="DA33" s="70"/>
    </row>
    <row r="34" spans="1:105" ht="12" customHeight="1" x14ac:dyDescent="0.25">
      <c r="A34" s="60" t="s">
        <v>1471</v>
      </c>
      <c r="B34" s="262">
        <v>4.7437231667361548</v>
      </c>
      <c r="C34" s="262">
        <v>5.0590114398177572</v>
      </c>
      <c r="D34" s="262">
        <v>4.6401381131673709</v>
      </c>
      <c r="E34" s="262">
        <v>5.2156130352340382</v>
      </c>
      <c r="F34" s="262">
        <v>4.5349131313510682</v>
      </c>
      <c r="G34" s="262">
        <v>5.0299830368724052</v>
      </c>
      <c r="H34" s="262">
        <v>6.5010836210120138</v>
      </c>
      <c r="I34" s="262">
        <v>6.0682699135706466</v>
      </c>
      <c r="J34" s="262">
        <v>5.7610632895554552</v>
      </c>
      <c r="K34" s="262">
        <v>4.1585244683031029</v>
      </c>
      <c r="L34" s="262">
        <v>4.6307059143612328</v>
      </c>
      <c r="M34" s="262">
        <v>5.6789936973279627</v>
      </c>
      <c r="N34" s="262">
        <v>4.5563163976780379</v>
      </c>
      <c r="O34" s="262">
        <v>5.326793525735444</v>
      </c>
      <c r="P34" s="262">
        <v>4.341762301255053</v>
      </c>
      <c r="Q34" s="262">
        <v>4.2714533491876798</v>
      </c>
      <c r="R34" s="262">
        <v>5.5022694004437511</v>
      </c>
      <c r="S34" s="262">
        <v>7.051757050221263</v>
      </c>
      <c r="T34" s="262">
        <v>7.2258003179648078</v>
      </c>
      <c r="U34" s="262">
        <v>7.6333229719597968</v>
      </c>
      <c r="V34" s="262">
        <v>7.0524191461473009</v>
      </c>
      <c r="W34" s="262">
        <v>8.0410384216231545</v>
      </c>
      <c r="X34" s="262">
        <v>6.3026253565470656</v>
      </c>
      <c r="Y34" s="262">
        <v>5.8838011186135608</v>
      </c>
      <c r="DA34" s="72" t="s">
        <v>1472</v>
      </c>
    </row>
    <row r="35" spans="1:105" ht="12" customHeight="1" x14ac:dyDescent="0.25">
      <c r="A35" s="60" t="s">
        <v>1473</v>
      </c>
      <c r="B35" s="262">
        <v>5.3235939160910721</v>
      </c>
      <c r="C35" s="262">
        <v>5.0118326291496951</v>
      </c>
      <c r="D35" s="262">
        <v>4.1776753603830539</v>
      </c>
      <c r="E35" s="262">
        <v>4.4416633239547583</v>
      </c>
      <c r="F35" s="262">
        <v>3.6336234598589048</v>
      </c>
      <c r="G35" s="262">
        <v>3.9509426830383259</v>
      </c>
      <c r="H35" s="262">
        <v>5.1706595457947051</v>
      </c>
      <c r="I35" s="262">
        <v>7.2010345938403626</v>
      </c>
      <c r="J35" s="262">
        <v>7.083507661422642</v>
      </c>
      <c r="K35" s="262">
        <v>4.9795487965739129</v>
      </c>
      <c r="L35" s="262">
        <v>5.7505044169758657</v>
      </c>
      <c r="M35" s="262">
        <v>6.8271747159275087</v>
      </c>
      <c r="N35" s="262">
        <v>5.5458961540685721</v>
      </c>
      <c r="O35" s="262">
        <v>6.0923896330290166</v>
      </c>
      <c r="P35" s="262">
        <v>5.5058376664296276</v>
      </c>
      <c r="Q35" s="262">
        <v>8.3715113475605492</v>
      </c>
      <c r="R35" s="262">
        <v>10.091216026019239</v>
      </c>
      <c r="S35" s="262">
        <v>9.7350212925436086</v>
      </c>
      <c r="T35" s="262">
        <v>8.4354915092982168</v>
      </c>
      <c r="U35" s="262">
        <v>8.3471486159143975</v>
      </c>
      <c r="V35" s="262">
        <v>8.404369305254793</v>
      </c>
      <c r="W35" s="262">
        <v>11.216446360584939</v>
      </c>
      <c r="X35" s="262">
        <v>8.1476261912429404</v>
      </c>
      <c r="Y35" s="262">
        <v>8.6871389156717651</v>
      </c>
      <c r="DA35" s="72" t="s">
        <v>1474</v>
      </c>
    </row>
    <row r="36" spans="1:105" ht="12" customHeight="1" x14ac:dyDescent="0.25">
      <c r="A36" s="64" t="s">
        <v>28</v>
      </c>
      <c r="B36" s="229">
        <v>8.8651245680983801E-2</v>
      </c>
      <c r="C36" s="229">
        <v>0.1128616464677983</v>
      </c>
      <c r="D36" s="229">
        <v>9.5482834936080355E-2</v>
      </c>
      <c r="E36" s="229">
        <v>9.7012660626286301E-2</v>
      </c>
      <c r="F36" s="229">
        <v>9.3708081038705954E-2</v>
      </c>
      <c r="G36" s="229">
        <v>9.9158174520511205E-2</v>
      </c>
      <c r="H36" s="229">
        <v>0.11089304143592429</v>
      </c>
      <c r="I36" s="229">
        <v>7.0216282799423851E-2</v>
      </c>
      <c r="J36" s="229">
        <v>6.7586347936329547E-2</v>
      </c>
      <c r="K36" s="229">
        <v>3.2373076848193037E-2</v>
      </c>
      <c r="L36" s="229">
        <v>3.7045431207666908E-2</v>
      </c>
      <c r="M36" s="229">
        <v>3.5324340643089577E-2</v>
      </c>
      <c r="N36" s="229">
        <v>2.0450577740358751E-2</v>
      </c>
      <c r="O36" s="229">
        <v>2.1638159305179181E-2</v>
      </c>
      <c r="P36" s="229">
        <v>1.9070510738854501E-2</v>
      </c>
      <c r="Q36" s="229">
        <v>9.5435210503630324E-3</v>
      </c>
      <c r="R36" s="229">
        <v>1.120291824264638E-2</v>
      </c>
      <c r="S36" s="229">
        <v>1.505886163881821E-2</v>
      </c>
      <c r="T36" s="229">
        <v>1.7212157113697179E-2</v>
      </c>
      <c r="U36" s="229">
        <v>1.6416278926118209E-2</v>
      </c>
      <c r="V36" s="229">
        <v>1.1785157060649851E-2</v>
      </c>
      <c r="W36" s="229">
        <v>1.1155213307565109E-2</v>
      </c>
      <c r="X36" s="229">
        <v>1.1301952200743121E-2</v>
      </c>
      <c r="Y36" s="229">
        <v>4.1709250694103852E-3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1.9339044124391521E-2</v>
      </c>
      <c r="C38" s="229">
        <v>2.2484754296694789E-2</v>
      </c>
      <c r="D38" s="229">
        <v>2.1131197118484948E-2</v>
      </c>
      <c r="E38" s="229">
        <v>2.286189003232874E-2</v>
      </c>
      <c r="F38" s="229">
        <v>2.869584090996596E-2</v>
      </c>
      <c r="G38" s="229">
        <v>2.5580762326108852E-2</v>
      </c>
      <c r="H38" s="229">
        <v>2.9577056688534581E-2</v>
      </c>
      <c r="I38" s="229">
        <v>2.0577838798128609E-2</v>
      </c>
      <c r="J38" s="229">
        <v>1.584378735935256E-2</v>
      </c>
      <c r="K38" s="229">
        <v>7.6975739249108346E-3</v>
      </c>
      <c r="L38" s="229">
        <v>6.6868954311702479E-3</v>
      </c>
      <c r="M38" s="229">
        <v>6.9149512375881062E-3</v>
      </c>
      <c r="N38" s="229">
        <v>7.2889136995256633E-3</v>
      </c>
      <c r="O38" s="229">
        <v>7.5048879556241319E-3</v>
      </c>
      <c r="P38" s="229">
        <v>5.5654514665992427E-3</v>
      </c>
      <c r="Q38" s="229">
        <v>3.7802891284850538E-3</v>
      </c>
      <c r="R38" s="229">
        <v>3.8298495972163829E-3</v>
      </c>
      <c r="S38" s="229">
        <v>6.009784538895893E-3</v>
      </c>
      <c r="T38" s="229">
        <v>7.1239599149247627E-3</v>
      </c>
      <c r="U38" s="229">
        <v>7.7492006626264636E-3</v>
      </c>
      <c r="V38" s="229">
        <v>6.902249446073907E-3</v>
      </c>
      <c r="W38" s="229">
        <v>7.0929757244950296E-3</v>
      </c>
      <c r="X38" s="229">
        <v>7.5052009536571108E-3</v>
      </c>
      <c r="Y38" s="229">
        <v>4.7156422735985786E-3</v>
      </c>
      <c r="DA38" s="73" t="s">
        <v>1477</v>
      </c>
    </row>
    <row r="39" spans="1:105" ht="12" customHeight="1" x14ac:dyDescent="0.25">
      <c r="A39" s="64" t="s">
        <v>159</v>
      </c>
      <c r="B39" s="229">
        <v>1.55355038561312E-2</v>
      </c>
      <c r="C39" s="229">
        <v>1.6518792753961929E-2</v>
      </c>
      <c r="D39" s="229">
        <v>1.4745831743510429E-2</v>
      </c>
      <c r="E39" s="229">
        <v>1.7648381478128389E-2</v>
      </c>
      <c r="F39" s="229">
        <v>1.5888497078368521E-2</v>
      </c>
      <c r="G39" s="229">
        <v>1.5874512105624999E-2</v>
      </c>
      <c r="H39" s="229">
        <v>1.8664227274088691E-2</v>
      </c>
      <c r="I39" s="229">
        <v>1.396861102367092E-2</v>
      </c>
      <c r="J39" s="229">
        <v>1.0031069554038711E-2</v>
      </c>
      <c r="K39" s="229">
        <v>8.464207616243051E-3</v>
      </c>
      <c r="L39" s="229">
        <v>7.0004089961719709E-3</v>
      </c>
      <c r="M39" s="229">
        <v>7.6997388617122348E-3</v>
      </c>
      <c r="N39" s="229">
        <v>5.9394708135121991E-3</v>
      </c>
      <c r="O39" s="229">
        <v>5.548497851077641E-3</v>
      </c>
      <c r="P39" s="229">
        <v>5.1388922614564693E-3</v>
      </c>
      <c r="Q39" s="229">
        <v>2.989662064444662E-3</v>
      </c>
      <c r="R39" s="229">
        <v>3.2616090306415049E-3</v>
      </c>
      <c r="S39" s="229">
        <v>2.6054667157104782E-3</v>
      </c>
      <c r="T39" s="229">
        <v>4.5116962483991814E-3</v>
      </c>
      <c r="U39" s="229">
        <v>3.5724561165993559E-3</v>
      </c>
      <c r="V39" s="229">
        <v>3.181783102883925E-3</v>
      </c>
      <c r="W39" s="229">
        <v>2.9078904163335599E-3</v>
      </c>
      <c r="X39" s="229">
        <v>2.9123840259137009E-3</v>
      </c>
      <c r="Y39" s="229">
        <v>1.631565642323463E-3</v>
      </c>
      <c r="DA39" s="73" t="s">
        <v>1478</v>
      </c>
    </row>
    <row r="40" spans="1:105" ht="12" customHeight="1" x14ac:dyDescent="0.25">
      <c r="A40" s="64" t="s">
        <v>32</v>
      </c>
      <c r="B40" s="229">
        <v>1.3620024137437131E-2</v>
      </c>
      <c r="C40" s="229">
        <v>1.280174612061212E-2</v>
      </c>
      <c r="D40" s="229">
        <v>1.353495746338019E-2</v>
      </c>
      <c r="E40" s="229">
        <v>1.382994954741084E-2</v>
      </c>
      <c r="F40" s="229">
        <v>1.315082618967869E-2</v>
      </c>
      <c r="G40" s="229">
        <v>1.3003985472593181E-2</v>
      </c>
      <c r="H40" s="229">
        <v>1.633160691166561E-2</v>
      </c>
      <c r="I40" s="229">
        <v>1.0038907500024371E-2</v>
      </c>
      <c r="J40" s="229">
        <v>9.1788144219005444E-3</v>
      </c>
      <c r="K40" s="229">
        <v>7.2750271006794959E-3</v>
      </c>
      <c r="L40" s="229">
        <v>5.0784333326831304E-3</v>
      </c>
      <c r="M40" s="229">
        <v>5.2538265156619728E-3</v>
      </c>
      <c r="N40" s="229">
        <v>3.9536519378219302E-3</v>
      </c>
      <c r="O40" s="229">
        <v>6.1081837135367424E-3</v>
      </c>
      <c r="P40" s="229">
        <v>3.3601287569705088E-3</v>
      </c>
      <c r="Q40" s="229">
        <v>1.647525483685515E-3</v>
      </c>
      <c r="R40" s="229">
        <v>7.7117430374228004E-4</v>
      </c>
      <c r="S40" s="229">
        <v>9.2541319742135686E-4</v>
      </c>
      <c r="T40" s="229">
        <v>1.554040940338897E-3</v>
      </c>
      <c r="U40" s="229">
        <v>8.4519754138920767E-4</v>
      </c>
      <c r="V40" s="229">
        <v>7.5282142195804596E-4</v>
      </c>
      <c r="W40" s="229">
        <v>1.031530080849132E-3</v>
      </c>
      <c r="X40" s="229">
        <v>6.8933557402318761E-4</v>
      </c>
      <c r="Y40" s="229">
        <v>5.143303715103004E-4</v>
      </c>
      <c r="DA40" s="73" t="s">
        <v>1479</v>
      </c>
    </row>
    <row r="41" spans="1:105" ht="12" customHeight="1" x14ac:dyDescent="0.25">
      <c r="A41" s="64" t="s">
        <v>33</v>
      </c>
      <c r="B41" s="229">
        <v>4.0892530706281648E-2</v>
      </c>
      <c r="C41" s="229">
        <v>2.653189024008297E-2</v>
      </c>
      <c r="D41" s="229">
        <v>5.2642672119692278E-2</v>
      </c>
      <c r="E41" s="229">
        <v>6.3475267707882435E-2</v>
      </c>
      <c r="F41" s="229">
        <v>7.6728188980286258E-2</v>
      </c>
      <c r="G41" s="229">
        <v>7.2361920692849899E-2</v>
      </c>
      <c r="H41" s="229">
        <v>7.9627916304182575E-2</v>
      </c>
      <c r="I41" s="229">
        <v>4.8019611211309612E-2</v>
      </c>
      <c r="J41" s="229">
        <v>3.6985102249437948E-2</v>
      </c>
      <c r="K41" s="229">
        <v>2.5253740851422499E-2</v>
      </c>
      <c r="L41" s="229">
        <v>2.723618565914384E-2</v>
      </c>
      <c r="M41" s="229">
        <v>3.6054941889061103E-2</v>
      </c>
      <c r="N41" s="229">
        <v>3.6175262835476563E-2</v>
      </c>
      <c r="O41" s="229">
        <v>4.3778872314336539E-2</v>
      </c>
      <c r="P41" s="229">
        <v>3.6073130723108422E-2</v>
      </c>
      <c r="Q41" s="229">
        <v>2.2983092038606458E-2</v>
      </c>
      <c r="R41" s="229">
        <v>2.7243350649909098E-2</v>
      </c>
      <c r="S41" s="229">
        <v>2.9070137304260089E-2</v>
      </c>
      <c r="T41" s="229">
        <v>3.4874808887960247E-2</v>
      </c>
      <c r="U41" s="229">
        <v>4.0252495558057912E-2</v>
      </c>
      <c r="V41" s="229">
        <v>3.7100409780938558E-2</v>
      </c>
      <c r="W41" s="229">
        <v>2.9919585342704509E-2</v>
      </c>
      <c r="X41" s="229">
        <v>3.0304181164658921E-2</v>
      </c>
      <c r="Y41" s="229">
        <v>1.8021817480702369E-2</v>
      </c>
      <c r="DA41" s="73" t="s">
        <v>1480</v>
      </c>
    </row>
    <row r="42" spans="1:105" ht="12" customHeight="1" x14ac:dyDescent="0.25">
      <c r="A42" s="64" t="s">
        <v>35</v>
      </c>
      <c r="B42" s="229">
        <v>4.8216900296205588E-2</v>
      </c>
      <c r="C42" s="229">
        <v>5.7220303169687577E-2</v>
      </c>
      <c r="D42" s="229">
        <v>5.0924658193106202E-2</v>
      </c>
      <c r="E42" s="229">
        <v>5.7975889687472477E-2</v>
      </c>
      <c r="F42" s="229">
        <v>5.5411081774752471E-2</v>
      </c>
      <c r="G42" s="229">
        <v>5.6958471026075007E-2</v>
      </c>
      <c r="H42" s="229">
        <v>7.0139692947637527E-2</v>
      </c>
      <c r="I42" s="229">
        <v>4.525682562957814E-2</v>
      </c>
      <c r="J42" s="229">
        <v>4.0433298097359967E-2</v>
      </c>
      <c r="K42" s="229">
        <v>2.272090019595752E-2</v>
      </c>
      <c r="L42" s="229">
        <v>1.8195872720776728E-2</v>
      </c>
      <c r="M42" s="229">
        <v>1.990424631123951E-2</v>
      </c>
      <c r="N42" s="229">
        <v>1.1078329963191689E-2</v>
      </c>
      <c r="O42" s="229">
        <v>1.443622812762709E-2</v>
      </c>
      <c r="P42" s="229">
        <v>1.097423619080853E-2</v>
      </c>
      <c r="Q42" s="229">
        <v>7.0738822496234782E-3</v>
      </c>
      <c r="R42" s="229">
        <v>7.2635951390556466E-3</v>
      </c>
      <c r="S42" s="229">
        <v>8.5079743089829362E-3</v>
      </c>
      <c r="T42" s="229">
        <v>1.218307824788434E-2</v>
      </c>
      <c r="U42" s="229">
        <v>1.4328276181815491E-2</v>
      </c>
      <c r="V42" s="229">
        <v>1.169810626061661E-2</v>
      </c>
      <c r="W42" s="229">
        <v>1.1566488033517701E-2</v>
      </c>
      <c r="X42" s="229">
        <v>1.0818471483348861E-2</v>
      </c>
      <c r="Y42" s="229">
        <v>6.7360359457809557E-3</v>
      </c>
      <c r="DA42" s="73" t="s">
        <v>1481</v>
      </c>
    </row>
    <row r="43" spans="1:105" ht="12" customHeight="1" x14ac:dyDescent="0.25">
      <c r="A43" s="64" t="s">
        <v>36</v>
      </c>
      <c r="B43" s="229">
        <v>5.0930331084480152</v>
      </c>
      <c r="C43" s="229">
        <v>4.7576360962758297</v>
      </c>
      <c r="D43" s="229">
        <v>3.9245036302220928</v>
      </c>
      <c r="E43" s="229">
        <v>4.1635184078013809</v>
      </c>
      <c r="F43" s="229">
        <v>3.3446423534995771</v>
      </c>
      <c r="G43" s="229">
        <v>3.663338627115992</v>
      </c>
      <c r="H43" s="229">
        <v>4.8397313587134221</v>
      </c>
      <c r="I43" s="229">
        <v>4.5753175784905951</v>
      </c>
      <c r="J43" s="229">
        <v>3.498868444285232</v>
      </c>
      <c r="K43" s="229">
        <v>2.8813977113057829</v>
      </c>
      <c r="L43" s="229">
        <v>3.0346261616768428</v>
      </c>
      <c r="M43" s="229">
        <v>3.6909758512739241</v>
      </c>
      <c r="N43" s="229">
        <v>2.9514168704871881</v>
      </c>
      <c r="O43" s="229">
        <v>3.4279389888063099</v>
      </c>
      <c r="P43" s="229">
        <v>3.321106134856143</v>
      </c>
      <c r="Q43" s="229">
        <v>5.7630292861001138</v>
      </c>
      <c r="R43" s="229">
        <v>7.1974589404269071</v>
      </c>
      <c r="S43" s="229">
        <v>6.8763210132458026</v>
      </c>
      <c r="T43" s="229">
        <v>5.3406326728573834</v>
      </c>
      <c r="U43" s="229">
        <v>5.316148240099297</v>
      </c>
      <c r="V43" s="229">
        <v>5.6041568263952479</v>
      </c>
      <c r="W43" s="229">
        <v>7.4558432082011317</v>
      </c>
      <c r="X43" s="229">
        <v>5.0616326089716317</v>
      </c>
      <c r="Y43" s="229">
        <v>5.5620012203599014</v>
      </c>
      <c r="DA43" s="73" t="s">
        <v>1482</v>
      </c>
    </row>
    <row r="44" spans="1:105" ht="12" customHeight="1" x14ac:dyDescent="0.25">
      <c r="A44" s="64" t="s">
        <v>38</v>
      </c>
      <c r="B44" s="229">
        <v>4.3055588416258742E-3</v>
      </c>
      <c r="C44" s="229">
        <v>5.7773998250277249E-3</v>
      </c>
      <c r="D44" s="229">
        <v>4.7095785867075019E-3</v>
      </c>
      <c r="E44" s="229">
        <v>5.3408770738677244E-3</v>
      </c>
      <c r="F44" s="229">
        <v>5.3985903875697922E-3</v>
      </c>
      <c r="G44" s="229">
        <v>4.6662297785708034E-3</v>
      </c>
      <c r="H44" s="229">
        <v>5.6946455192500942E-3</v>
      </c>
      <c r="I44" s="229">
        <v>2.2198525696254128E-3</v>
      </c>
      <c r="J44" s="229">
        <v>8.3284850049390995E-3</v>
      </c>
      <c r="K44" s="229">
        <v>5.8512234588022471E-3</v>
      </c>
      <c r="L44" s="229">
        <v>8.5727085000354992E-3</v>
      </c>
      <c r="M44" s="229">
        <v>1.16171756233581E-2</v>
      </c>
      <c r="N44" s="229">
        <v>1.3665218352028431E-2</v>
      </c>
      <c r="O44" s="229">
        <v>2.6223748554027121E-2</v>
      </c>
      <c r="P44" s="229">
        <v>2.3575375180872219E-2</v>
      </c>
      <c r="Q44" s="229">
        <v>1.5908788357766549E-2</v>
      </c>
      <c r="R44" s="229">
        <v>2.0211356555359539E-2</v>
      </c>
      <c r="S44" s="229">
        <v>2.1738926917505629E-2</v>
      </c>
      <c r="T44" s="229">
        <v>2.439337911845714E-2</v>
      </c>
      <c r="U44" s="229">
        <v>2.4217546113052851E-2</v>
      </c>
      <c r="V44" s="229">
        <v>2.3837457077784521E-2</v>
      </c>
      <c r="W44" s="229">
        <v>1.9982891865846598E-2</v>
      </c>
      <c r="X44" s="229">
        <v>2.2008962459116009E-2</v>
      </c>
      <c r="Y44" s="229">
        <v>1.491093845225205E-2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2.415419085818006</v>
      </c>
      <c r="J45" s="325">
        <v>3.396252312514052</v>
      </c>
      <c r="K45" s="325">
        <v>1.9885153352719209</v>
      </c>
      <c r="L45" s="325">
        <v>2.606062319451373</v>
      </c>
      <c r="M45" s="325">
        <v>3.0134296435718739</v>
      </c>
      <c r="N45" s="325">
        <v>2.4959278582394679</v>
      </c>
      <c r="O45" s="325">
        <v>2.5392120664012978</v>
      </c>
      <c r="P45" s="325">
        <v>2.0809738062548142</v>
      </c>
      <c r="Q45" s="325">
        <v>2.544555301087462</v>
      </c>
      <c r="R45" s="325">
        <v>2.8199732320737598</v>
      </c>
      <c r="S45" s="325">
        <v>2.7747837146762122</v>
      </c>
      <c r="T45" s="325">
        <v>2.993005715969173</v>
      </c>
      <c r="U45" s="325">
        <v>2.9236189247154418</v>
      </c>
      <c r="V45" s="325">
        <v>2.7049544947086388</v>
      </c>
      <c r="W45" s="325">
        <v>3.6769465776124952</v>
      </c>
      <c r="X45" s="325">
        <v>3.0004530944098491</v>
      </c>
      <c r="Y45" s="325">
        <v>3.074436440076286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154.17567447941039</v>
      </c>
      <c r="C48" s="223">
        <v>169.21950412879551</v>
      </c>
      <c r="D48" s="223">
        <v>193.55633150960441</v>
      </c>
      <c r="E48" s="223">
        <v>199.6599698076113</v>
      </c>
      <c r="F48" s="223">
        <v>227.51520093395681</v>
      </c>
      <c r="G48" s="223">
        <v>212.60053011633701</v>
      </c>
      <c r="H48" s="223">
        <v>199.5959187971836</v>
      </c>
      <c r="I48" s="223">
        <v>203.89462483201149</v>
      </c>
      <c r="J48" s="223">
        <v>222.91312561571391</v>
      </c>
      <c r="K48" s="223">
        <v>168.7843203059891</v>
      </c>
      <c r="L48" s="223">
        <v>190.61413729216099</v>
      </c>
      <c r="M48" s="223">
        <v>195.3695148247561</v>
      </c>
      <c r="N48" s="223">
        <v>195.70793654714899</v>
      </c>
      <c r="O48" s="223">
        <v>168.81221376129341</v>
      </c>
      <c r="P48" s="223">
        <v>168.3389529600903</v>
      </c>
      <c r="Q48" s="223">
        <v>157.61233700707169</v>
      </c>
      <c r="R48" s="223">
        <v>167.91260128897181</v>
      </c>
      <c r="S48" s="223">
        <v>195.10563734780081</v>
      </c>
      <c r="T48" s="223">
        <v>184.67600335871279</v>
      </c>
      <c r="U48" s="223">
        <v>169.60620458273749</v>
      </c>
      <c r="V48" s="223">
        <v>165.73525948688271</v>
      </c>
      <c r="W48" s="223">
        <v>162.2323190718445</v>
      </c>
      <c r="X48" s="223">
        <v>171.37587593959549</v>
      </c>
      <c r="Y48" s="223">
        <v>134.22140417813779</v>
      </c>
      <c r="DA48" s="89" t="s">
        <v>1485</v>
      </c>
    </row>
    <row r="49" spans="1:105" ht="12" customHeight="1" x14ac:dyDescent="0.25">
      <c r="A49" s="55" t="s">
        <v>91</v>
      </c>
      <c r="B49" s="259">
        <v>1.1093788097089829</v>
      </c>
      <c r="C49" s="259">
        <v>1.21762744157764</v>
      </c>
      <c r="D49" s="259">
        <v>1.3927443053974069</v>
      </c>
      <c r="E49" s="259">
        <v>1.436663341346478</v>
      </c>
      <c r="F49" s="259">
        <v>1.6370970560391269</v>
      </c>
      <c r="G49" s="259">
        <v>1.5297777930313681</v>
      </c>
      <c r="H49" s="259">
        <v>1.436202459083773</v>
      </c>
      <c r="I49" s="259">
        <v>1.4671340142724889</v>
      </c>
      <c r="J49" s="259">
        <v>1.6039825919299191</v>
      </c>
      <c r="K49" s="259">
        <v>1.214496054523428</v>
      </c>
      <c r="L49" s="259">
        <v>1.3715735991236571</v>
      </c>
      <c r="M49" s="259">
        <v>1.405791157014497</v>
      </c>
      <c r="N49" s="259">
        <v>1.408226287516356</v>
      </c>
      <c r="O49" s="259">
        <v>1.214696763282491</v>
      </c>
      <c r="P49" s="259">
        <v>1.21129139141599</v>
      </c>
      <c r="Q49" s="259">
        <v>1.1341074875445321</v>
      </c>
      <c r="R49" s="259">
        <v>1.208223556550146</v>
      </c>
      <c r="S49" s="259">
        <v>1.403892413374491</v>
      </c>
      <c r="T49" s="259">
        <v>1.328845458142508</v>
      </c>
      <c r="U49" s="259">
        <v>1.220409964118474</v>
      </c>
      <c r="V49" s="259">
        <v>1.192556384249984</v>
      </c>
      <c r="W49" s="259">
        <v>1.167350800546415</v>
      </c>
      <c r="X49" s="259">
        <v>1.233143723254523</v>
      </c>
      <c r="Y49" s="259">
        <v>0.96579685548589833</v>
      </c>
      <c r="DA49" s="67" t="s">
        <v>1486</v>
      </c>
    </row>
    <row r="50" spans="1:105" ht="12" customHeight="1" x14ac:dyDescent="0.25">
      <c r="A50" s="173" t="s">
        <v>92</v>
      </c>
      <c r="B50" s="224">
        <v>1.2421071124652729</v>
      </c>
      <c r="C50" s="224">
        <v>1.363306827460699</v>
      </c>
      <c r="D50" s="224">
        <v>1.559375023607519</v>
      </c>
      <c r="E50" s="224">
        <v>1.608548620982494</v>
      </c>
      <c r="F50" s="224">
        <v>1.832962626747471</v>
      </c>
      <c r="G50" s="224">
        <v>1.712803472164883</v>
      </c>
      <c r="H50" s="224">
        <v>1.608032597842783</v>
      </c>
      <c r="I50" s="224">
        <v>1.642664866246752</v>
      </c>
      <c r="J50" s="224">
        <v>1.7958862818276391</v>
      </c>
      <c r="K50" s="224">
        <v>1.3598007949875011</v>
      </c>
      <c r="L50" s="224">
        <v>1.5356714116326009</v>
      </c>
      <c r="M50" s="224">
        <v>1.5739828266834739</v>
      </c>
      <c r="N50" s="224">
        <v>1.576709301075871</v>
      </c>
      <c r="O50" s="224">
        <v>1.360025516944495</v>
      </c>
      <c r="P50" s="224">
        <v>1.356212719567305</v>
      </c>
      <c r="Q50" s="224">
        <v>1.269794378845867</v>
      </c>
      <c r="R50" s="224">
        <v>1.3527778427935779</v>
      </c>
      <c r="S50" s="224">
        <v>1.5718569135514051</v>
      </c>
      <c r="T50" s="224">
        <v>1.487831190284741</v>
      </c>
      <c r="U50" s="224">
        <v>1.3664222565714039</v>
      </c>
      <c r="V50" s="224">
        <v>1.335236218619815</v>
      </c>
      <c r="W50" s="224">
        <v>1.307014988397964</v>
      </c>
      <c r="X50" s="224">
        <v>1.3806795081547969</v>
      </c>
      <c r="Y50" s="224">
        <v>1.0813467256602101</v>
      </c>
      <c r="DA50" s="177" t="s">
        <v>1487</v>
      </c>
    </row>
    <row r="51" spans="1:105" ht="12" customHeight="1" x14ac:dyDescent="0.25">
      <c r="A51" s="173" t="s">
        <v>93</v>
      </c>
      <c r="B51" s="224">
        <v>1.6014643820501879</v>
      </c>
      <c r="C51" s="224">
        <v>1.8374280687894791</v>
      </c>
      <c r="D51" s="224">
        <v>2.1409202544520891</v>
      </c>
      <c r="E51" s="224">
        <v>2.2858357380824419</v>
      </c>
      <c r="F51" s="224">
        <v>2.5163879915483318</v>
      </c>
      <c r="G51" s="224">
        <v>2.4671155089964731</v>
      </c>
      <c r="H51" s="224">
        <v>2.4016784385193688</v>
      </c>
      <c r="I51" s="224">
        <v>2.3122846043415271</v>
      </c>
      <c r="J51" s="224">
        <v>2.5258737498450188</v>
      </c>
      <c r="K51" s="224">
        <v>2.0790010782705739</v>
      </c>
      <c r="L51" s="224">
        <v>2.383014191446915</v>
      </c>
      <c r="M51" s="224">
        <v>2.562034579858441</v>
      </c>
      <c r="N51" s="224">
        <v>2.5574035232796311</v>
      </c>
      <c r="O51" s="224">
        <v>2.2294974464407642</v>
      </c>
      <c r="P51" s="224">
        <v>2.1024800742497769</v>
      </c>
      <c r="Q51" s="224">
        <v>1.8141417896363119</v>
      </c>
      <c r="R51" s="224">
        <v>2.0646018124128589</v>
      </c>
      <c r="S51" s="224">
        <v>2.8497483585277239</v>
      </c>
      <c r="T51" s="224">
        <v>2.7957327202918631</v>
      </c>
      <c r="U51" s="224">
        <v>2.656717086428297</v>
      </c>
      <c r="V51" s="224">
        <v>2.5229842020996749</v>
      </c>
      <c r="W51" s="224">
        <v>2.44778014120778</v>
      </c>
      <c r="X51" s="224">
        <v>2.4974460743096731</v>
      </c>
      <c r="Y51" s="224">
        <v>2.0723453338372759</v>
      </c>
      <c r="DA51" s="177" t="s">
        <v>1488</v>
      </c>
    </row>
    <row r="52" spans="1:105" ht="12" customHeight="1" x14ac:dyDescent="0.25">
      <c r="A52" s="173" t="s">
        <v>94</v>
      </c>
      <c r="B52" s="224">
        <v>0.91358932873527354</v>
      </c>
      <c r="C52" s="224">
        <v>1.002733626480911</v>
      </c>
      <c r="D52" s="224">
        <v>1.146944870347463</v>
      </c>
      <c r="E52" s="224">
        <v>1.18311282508056</v>
      </c>
      <c r="F52" s="224">
        <v>1.3481728580101691</v>
      </c>
      <c r="G52" s="224">
        <v>1.259793908823873</v>
      </c>
      <c r="H52" s="224">
        <v>1.182733281940449</v>
      </c>
      <c r="I52" s="224">
        <v>1.2082058603728869</v>
      </c>
      <c r="J52" s="224">
        <v>1.3209026228369409</v>
      </c>
      <c r="K52" s="224">
        <v>1.000154884421093</v>
      </c>
      <c r="L52" s="224">
        <v>1.1295104907070579</v>
      </c>
      <c r="M52" s="224">
        <v>1.1576891393984401</v>
      </c>
      <c r="N52" s="224">
        <v>1.159694504221624</v>
      </c>
      <c r="O52" s="224">
        <v>1.000320170956998</v>
      </c>
      <c r="P52" s="224">
        <v>0.99751579848261651</v>
      </c>
      <c r="Q52" s="224">
        <v>0.93395374888335403</v>
      </c>
      <c r="R52" s="224">
        <v>0.9949893925595642</v>
      </c>
      <c r="S52" s="224">
        <v>1.1561254968334911</v>
      </c>
      <c r="T52" s="224">
        <v>1.0943232550257549</v>
      </c>
      <c r="U52" s="224">
        <v>1.0050250736205391</v>
      </c>
      <c r="V52" s="224">
        <v>0.98208725192047952</v>
      </c>
      <c r="W52" s="224">
        <v>0.96133009296396033</v>
      </c>
      <c r="X52" s="224">
        <v>1.015511506531974</v>
      </c>
      <c r="Y52" s="224">
        <v>0.79534753429215055</v>
      </c>
      <c r="DA52" s="177" t="s">
        <v>1489</v>
      </c>
    </row>
    <row r="53" spans="1:105" ht="12" customHeight="1" x14ac:dyDescent="0.25">
      <c r="A53" s="56" t="s">
        <v>95</v>
      </c>
      <c r="B53" s="260">
        <v>1.1977262227772689</v>
      </c>
      <c r="C53" s="260">
        <v>1.3570120007527391</v>
      </c>
      <c r="D53" s="260">
        <v>1.5680078300916409</v>
      </c>
      <c r="E53" s="260">
        <v>1.6422893166773289</v>
      </c>
      <c r="F53" s="260">
        <v>1.8454371445456881</v>
      </c>
      <c r="G53" s="260">
        <v>1.7729636647861551</v>
      </c>
      <c r="H53" s="260">
        <v>1.6935348286244201</v>
      </c>
      <c r="I53" s="260">
        <v>1.640065985300176</v>
      </c>
      <c r="J53" s="260">
        <v>1.7940714971510761</v>
      </c>
      <c r="K53" s="260">
        <v>1.4202859796851091</v>
      </c>
      <c r="L53" s="260">
        <v>1.64665527272294</v>
      </c>
      <c r="M53" s="260">
        <v>1.745977712553513</v>
      </c>
      <c r="N53" s="260">
        <v>1.77402853892157</v>
      </c>
      <c r="O53" s="260">
        <v>1.5462189899210821</v>
      </c>
      <c r="P53" s="260">
        <v>1.466696898303145</v>
      </c>
      <c r="Q53" s="260">
        <v>1.256813292950095</v>
      </c>
      <c r="R53" s="260">
        <v>1.428610268203421</v>
      </c>
      <c r="S53" s="260">
        <v>1.9982692111039351</v>
      </c>
      <c r="T53" s="260">
        <v>1.913011473082876</v>
      </c>
      <c r="U53" s="260">
        <v>1.809102329785256</v>
      </c>
      <c r="V53" s="260">
        <v>1.7226355062189029</v>
      </c>
      <c r="W53" s="260">
        <v>1.6578388359407019</v>
      </c>
      <c r="X53" s="260">
        <v>1.706549210637909</v>
      </c>
      <c r="Y53" s="260">
        <v>1.408180881390416</v>
      </c>
      <c r="DA53" s="68" t="s">
        <v>1490</v>
      </c>
    </row>
    <row r="54" spans="1:105" ht="12" customHeight="1" x14ac:dyDescent="0.25">
      <c r="A54" s="37" t="s">
        <v>159</v>
      </c>
      <c r="B54" s="226">
        <v>0.1319713202117874</v>
      </c>
      <c r="C54" s="226">
        <v>0.1331533035027932</v>
      </c>
      <c r="D54" s="226">
        <v>0.1423014331047773</v>
      </c>
      <c r="E54" s="226">
        <v>0.15183941269297729</v>
      </c>
      <c r="F54" s="226">
        <v>0.16682826278593199</v>
      </c>
      <c r="G54" s="226">
        <v>0.14362061861964881</v>
      </c>
      <c r="H54" s="226">
        <v>0.12671777780096111</v>
      </c>
      <c r="I54" s="226">
        <v>0.14672763389933741</v>
      </c>
      <c r="J54" s="226">
        <v>0.13189250938390421</v>
      </c>
      <c r="K54" s="226">
        <v>0.1196872409105645</v>
      </c>
      <c r="L54" s="226">
        <v>0.1169344516450441</v>
      </c>
      <c r="M54" s="226">
        <v>0.10814613076621481</v>
      </c>
      <c r="N54" s="226">
        <v>0.1125395248571779</v>
      </c>
      <c r="O54" s="226">
        <v>7.3963001419268412E-2</v>
      </c>
      <c r="P54" s="226">
        <v>9.0405084973691915E-2</v>
      </c>
      <c r="Q54" s="226">
        <v>7.3895511366009706E-2</v>
      </c>
      <c r="R54" s="226">
        <v>6.9235300438081168E-2</v>
      </c>
      <c r="S54" s="226">
        <v>4.3709305843149179E-2</v>
      </c>
      <c r="T54" s="226">
        <v>5.7242035700418553E-2</v>
      </c>
      <c r="U54" s="226">
        <v>3.7161949376849961E-2</v>
      </c>
      <c r="V54" s="226">
        <v>3.8219234271634747E-2</v>
      </c>
      <c r="W54" s="226">
        <v>3.5173871312122483E-2</v>
      </c>
      <c r="X54" s="226">
        <v>4.2892696237563532E-2</v>
      </c>
      <c r="Y54" s="226">
        <v>2.299989203054523E-2</v>
      </c>
      <c r="DA54" s="69" t="s">
        <v>1491</v>
      </c>
    </row>
    <row r="55" spans="1:105" ht="12" customHeight="1" x14ac:dyDescent="0.25">
      <c r="A55" s="37" t="s">
        <v>35</v>
      </c>
      <c r="B55" s="226">
        <v>0.40959392418412433</v>
      </c>
      <c r="C55" s="226">
        <v>0.46123663562810019</v>
      </c>
      <c r="D55" s="226">
        <v>0.49143730698264398</v>
      </c>
      <c r="E55" s="226">
        <v>0.49880070030264462</v>
      </c>
      <c r="F55" s="226">
        <v>0.58181302271544932</v>
      </c>
      <c r="G55" s="226">
        <v>0.51531730801953746</v>
      </c>
      <c r="H55" s="226">
        <v>0.47620219661091417</v>
      </c>
      <c r="I55" s="226">
        <v>0.47538204988099059</v>
      </c>
      <c r="J55" s="226">
        <v>0.53163315437097436</v>
      </c>
      <c r="K55" s="226">
        <v>0.32128250850556322</v>
      </c>
      <c r="L55" s="226">
        <v>0.30394286961955308</v>
      </c>
      <c r="M55" s="226">
        <v>0.27956366612407152</v>
      </c>
      <c r="N55" s="226">
        <v>0.20990927128260231</v>
      </c>
      <c r="O55" s="226">
        <v>0.1924388888940789</v>
      </c>
      <c r="P55" s="226">
        <v>0.19306237704042101</v>
      </c>
      <c r="Q55" s="226">
        <v>0.17484522829370819</v>
      </c>
      <c r="R55" s="226">
        <v>0.15418684060185839</v>
      </c>
      <c r="S55" s="226">
        <v>0.14272976466543899</v>
      </c>
      <c r="T55" s="226">
        <v>0.15457250701525641</v>
      </c>
      <c r="U55" s="226">
        <v>0.14904778582221201</v>
      </c>
      <c r="V55" s="226">
        <v>0.14051638633184799</v>
      </c>
      <c r="W55" s="226">
        <v>0.1399083539527331</v>
      </c>
      <c r="X55" s="226">
        <v>0.15933112081413961</v>
      </c>
      <c r="Y55" s="226">
        <v>9.4956706275210148E-2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0.65616097838135701</v>
      </c>
      <c r="C58" s="226">
        <v>0.76262206162184554</v>
      </c>
      <c r="D58" s="226">
        <v>0.93426909000421943</v>
      </c>
      <c r="E58" s="226">
        <v>0.99164920368170739</v>
      </c>
      <c r="F58" s="226">
        <v>1.0967958590443061</v>
      </c>
      <c r="G58" s="226">
        <v>1.1140257381469689</v>
      </c>
      <c r="H58" s="226">
        <v>1.0906148542125449</v>
      </c>
      <c r="I58" s="226">
        <v>1.0179563015198481</v>
      </c>
      <c r="J58" s="226">
        <v>1.1305458333961971</v>
      </c>
      <c r="K58" s="226">
        <v>0.97931623026898118</v>
      </c>
      <c r="L58" s="226">
        <v>1.2257779514583429</v>
      </c>
      <c r="M58" s="226">
        <v>1.358267915663226</v>
      </c>
      <c r="N58" s="226">
        <v>1.45157974278179</v>
      </c>
      <c r="O58" s="226">
        <v>1.2798170996077349</v>
      </c>
      <c r="P58" s="226">
        <v>1.1832294362890321</v>
      </c>
      <c r="Q58" s="226">
        <v>1.008072553290378</v>
      </c>
      <c r="R58" s="226">
        <v>1.205188127163481</v>
      </c>
      <c r="S58" s="226">
        <v>1.811830140595347</v>
      </c>
      <c r="T58" s="226">
        <v>1.701196930367201</v>
      </c>
      <c r="U58" s="226">
        <v>1.6228925945861949</v>
      </c>
      <c r="V58" s="226">
        <v>1.5438998856154209</v>
      </c>
      <c r="W58" s="226">
        <v>1.4827566106758461</v>
      </c>
      <c r="X58" s="226">
        <v>1.504325393586206</v>
      </c>
      <c r="Y58" s="226">
        <v>1.29022428308466</v>
      </c>
      <c r="DA58" s="69" t="s">
        <v>1495</v>
      </c>
    </row>
    <row r="59" spans="1:105" ht="12" customHeight="1" x14ac:dyDescent="0.25">
      <c r="A59" s="57" t="s">
        <v>1496</v>
      </c>
      <c r="B59" s="261">
        <v>6.8292373676323903</v>
      </c>
      <c r="C59" s="261">
        <v>7.8354739377028961</v>
      </c>
      <c r="D59" s="261">
        <v>9.1296770422753308</v>
      </c>
      <c r="E59" s="261">
        <v>9.7476503466144315</v>
      </c>
      <c r="F59" s="261">
        <v>10.730810560608971</v>
      </c>
      <c r="G59" s="261">
        <v>10.52069444262926</v>
      </c>
      <c r="H59" s="261">
        <v>10.24164653376566</v>
      </c>
      <c r="I59" s="261">
        <v>9.860438109996851</v>
      </c>
      <c r="J59" s="261">
        <v>10.771261347867281</v>
      </c>
      <c r="K59" s="261">
        <v>8.8656307378483294</v>
      </c>
      <c r="L59" s="261">
        <v>10.162055270310431</v>
      </c>
      <c r="M59" s="261">
        <v>10.92546452237443</v>
      </c>
      <c r="N59" s="261">
        <v>10.90571598160505</v>
      </c>
      <c r="O59" s="261">
        <v>9.5074030012345894</v>
      </c>
      <c r="P59" s="261">
        <v>8.9657538742058147</v>
      </c>
      <c r="Q59" s="261">
        <v>7.7361726172811807</v>
      </c>
      <c r="R59" s="261">
        <v>8.8042269342020134</v>
      </c>
      <c r="S59" s="261">
        <v>12.1523826546126</v>
      </c>
      <c r="T59" s="261">
        <v>11.922039963753241</v>
      </c>
      <c r="U59" s="261">
        <v>11.329225804345731</v>
      </c>
      <c r="V59" s="261">
        <v>10.75893924588409</v>
      </c>
      <c r="W59" s="261">
        <v>10.438241271831661</v>
      </c>
      <c r="X59" s="261">
        <v>10.650035208705591</v>
      </c>
      <c r="Y59" s="261">
        <v>8.8372481780469698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33.283245108289471</v>
      </c>
      <c r="C60" s="261">
        <f t="shared" si="1"/>
        <v>35.457764574548975</v>
      </c>
      <c r="D60" s="261">
        <f t="shared" si="1"/>
        <v>38.911863698798186</v>
      </c>
      <c r="E60" s="261">
        <f t="shared" si="1"/>
        <v>39.619579867519889</v>
      </c>
      <c r="F60" s="261">
        <f t="shared" si="1"/>
        <v>43.568635758793235</v>
      </c>
      <c r="G60" s="261">
        <f t="shared" si="1"/>
        <v>40.977222627128114</v>
      </c>
      <c r="H60" s="261">
        <f t="shared" si="1"/>
        <v>39.051641319722741</v>
      </c>
      <c r="I60" s="261">
        <f t="shared" si="1"/>
        <v>46.324326126376931</v>
      </c>
      <c r="J60" s="261">
        <f t="shared" si="1"/>
        <v>51.511437655731349</v>
      </c>
      <c r="K60" s="261">
        <f t="shared" si="1"/>
        <v>39.582158413901354</v>
      </c>
      <c r="L60" s="261">
        <f t="shared" si="1"/>
        <v>45.665806761918091</v>
      </c>
      <c r="M60" s="261">
        <f t="shared" si="1"/>
        <v>46.70269394041771</v>
      </c>
      <c r="N60" s="261">
        <f t="shared" si="1"/>
        <v>46.477722875567807</v>
      </c>
      <c r="O60" s="261">
        <f t="shared" si="1"/>
        <v>38.736504368420512</v>
      </c>
      <c r="P60" s="261">
        <f t="shared" si="1"/>
        <v>39.703769598118548</v>
      </c>
      <c r="Q60" s="261">
        <f t="shared" si="1"/>
        <v>45.465433493769972</v>
      </c>
      <c r="R60" s="261">
        <f t="shared" si="1"/>
        <v>48.164693352693313</v>
      </c>
      <c r="S60" s="261">
        <f t="shared" si="1"/>
        <v>51.985078860188679</v>
      </c>
      <c r="T60" s="261">
        <f t="shared" si="1"/>
        <v>45.59597840332097</v>
      </c>
      <c r="U60" s="261">
        <f t="shared" si="1"/>
        <v>40.920013735851811</v>
      </c>
      <c r="V60" s="261">
        <f t="shared" si="1"/>
        <v>41.241597987797263</v>
      </c>
      <c r="W60" s="261">
        <f t="shared" si="1"/>
        <v>44.309655715078961</v>
      </c>
      <c r="X60" s="261">
        <f t="shared" si="1"/>
        <v>43.893611206105753</v>
      </c>
      <c r="Y60" s="261">
        <f t="shared" si="1"/>
        <v>38.08309231133871</v>
      </c>
      <c r="DA60" s="70"/>
    </row>
    <row r="61" spans="1:105" ht="12" customHeight="1" x14ac:dyDescent="0.25">
      <c r="A61" s="60" t="s">
        <v>1499</v>
      </c>
      <c r="B61" s="262">
        <v>17.058821416188191</v>
      </c>
      <c r="C61" s="262">
        <v>19.02511265941806</v>
      </c>
      <c r="D61" s="262">
        <v>21.511004862996622</v>
      </c>
      <c r="E61" s="262">
        <v>22.046345374012951</v>
      </c>
      <c r="F61" s="262">
        <v>25.36680951592939</v>
      </c>
      <c r="G61" s="262">
        <v>23.483183078383629</v>
      </c>
      <c r="H61" s="262">
        <v>21.807504427029421</v>
      </c>
      <c r="I61" s="262">
        <v>21.55365879476059</v>
      </c>
      <c r="J61" s="262">
        <v>23.474939182729099</v>
      </c>
      <c r="K61" s="262">
        <v>17.108599246464369</v>
      </c>
      <c r="L61" s="262">
        <v>18.95101575811551</v>
      </c>
      <c r="M61" s="262">
        <v>18.897813672955589</v>
      </c>
      <c r="N61" s="262">
        <v>18.376609343902079</v>
      </c>
      <c r="O61" s="262">
        <v>15.71704083665381</v>
      </c>
      <c r="P61" s="262">
        <v>15.63490191660247</v>
      </c>
      <c r="Q61" s="262">
        <v>13.368330041429189</v>
      </c>
      <c r="R61" s="262">
        <v>13.982150341137199</v>
      </c>
      <c r="S61" s="262">
        <v>16.470024134841989</v>
      </c>
      <c r="T61" s="262">
        <v>16.132331733317798</v>
      </c>
      <c r="U61" s="262">
        <v>14.69376182647774</v>
      </c>
      <c r="V61" s="262">
        <v>14.09921620271807</v>
      </c>
      <c r="W61" s="262">
        <v>13.486154716413861</v>
      </c>
      <c r="X61" s="262">
        <v>14.748069308631701</v>
      </c>
      <c r="Y61" s="262">
        <v>10.461588390395519</v>
      </c>
      <c r="DA61" s="72" t="s">
        <v>1500</v>
      </c>
    </row>
    <row r="62" spans="1:105" ht="12" customHeight="1" x14ac:dyDescent="0.25">
      <c r="A62" s="59" t="s">
        <v>28</v>
      </c>
      <c r="B62" s="230">
        <v>8.1585217563450385</v>
      </c>
      <c r="C62" s="230">
        <v>9.6770121247031664</v>
      </c>
      <c r="D62" s="230">
        <v>10.48890402713649</v>
      </c>
      <c r="E62" s="230">
        <v>10.21729888254106</v>
      </c>
      <c r="F62" s="230">
        <v>11.49154130051209</v>
      </c>
      <c r="G62" s="230">
        <v>11.058005715313341</v>
      </c>
      <c r="H62" s="230">
        <v>9.846274854257949</v>
      </c>
      <c r="I62" s="230">
        <v>9.4554061492207531</v>
      </c>
      <c r="J62" s="230">
        <v>11.08931725750339</v>
      </c>
      <c r="K62" s="230">
        <v>7.0527499926640917</v>
      </c>
      <c r="L62" s="230">
        <v>9.486239884279362</v>
      </c>
      <c r="M62" s="230">
        <v>8.8891951335669592</v>
      </c>
      <c r="N62" s="230">
        <v>7.7151507636635897</v>
      </c>
      <c r="O62" s="230">
        <v>6.1570008412930237</v>
      </c>
      <c r="P62" s="230">
        <v>6.7597107556659486</v>
      </c>
      <c r="Q62" s="230">
        <v>5.0961274540888732</v>
      </c>
      <c r="R62" s="230">
        <v>5.9493340674327531</v>
      </c>
      <c r="S62" s="230">
        <v>7.4913482334614452</v>
      </c>
      <c r="T62" s="230">
        <v>6.5204336916765238</v>
      </c>
      <c r="U62" s="230">
        <v>5.6212763884871686</v>
      </c>
      <c r="V62" s="230">
        <v>4.8415183423321482</v>
      </c>
      <c r="W62" s="230">
        <v>4.4569679956840851</v>
      </c>
      <c r="X62" s="230">
        <v>5.0164097734405679</v>
      </c>
      <c r="Y62" s="230">
        <v>2.455722373634011</v>
      </c>
      <c r="DA62" s="71" t="s">
        <v>1501</v>
      </c>
    </row>
    <row r="63" spans="1:105" ht="12" customHeight="1" x14ac:dyDescent="0.25">
      <c r="A63" s="59" t="s">
        <v>31</v>
      </c>
      <c r="B63" s="295">
        <v>1.7797608034018759</v>
      </c>
      <c r="C63" s="295">
        <v>1.9278935471862739</v>
      </c>
      <c r="D63" s="295">
        <v>2.3212873675427379</v>
      </c>
      <c r="E63" s="295">
        <v>2.4077966934637089</v>
      </c>
      <c r="F63" s="295">
        <v>3.5190075105005292</v>
      </c>
      <c r="G63" s="295">
        <v>2.852737228897559</v>
      </c>
      <c r="H63" s="295">
        <v>2.6261686555287902</v>
      </c>
      <c r="I63" s="295">
        <v>2.7710356594253529</v>
      </c>
      <c r="J63" s="295">
        <v>2.5995898573155558</v>
      </c>
      <c r="K63" s="295">
        <v>1.67698191608489</v>
      </c>
      <c r="L63" s="295">
        <v>1.7123162579909299</v>
      </c>
      <c r="M63" s="295">
        <v>1.740113184590919</v>
      </c>
      <c r="N63" s="295">
        <v>2.7498033947566558</v>
      </c>
      <c r="O63" s="295">
        <v>2.1354682163527499</v>
      </c>
      <c r="P63" s="295">
        <v>1.9727233661476391</v>
      </c>
      <c r="Q63" s="295">
        <v>2.0186297185705442</v>
      </c>
      <c r="R63" s="295">
        <v>2.033849947697262</v>
      </c>
      <c r="S63" s="295">
        <v>2.9896940332386812</v>
      </c>
      <c r="T63" s="295">
        <v>2.6987499556614658</v>
      </c>
      <c r="U63" s="295">
        <v>2.6534879743768802</v>
      </c>
      <c r="V63" s="295">
        <v>2.835547046555531</v>
      </c>
      <c r="W63" s="295">
        <v>2.8339364677858239</v>
      </c>
      <c r="X63" s="295">
        <v>3.3312088696575382</v>
      </c>
      <c r="Y63" s="295">
        <v>2.776436412694276</v>
      </c>
      <c r="DA63" s="122" t="s">
        <v>1502</v>
      </c>
    </row>
    <row r="64" spans="1:105" ht="12" customHeight="1" x14ac:dyDescent="0.25">
      <c r="A64" s="59" t="s">
        <v>159</v>
      </c>
      <c r="B64" s="295">
        <v>1.429723240011014</v>
      </c>
      <c r="C64" s="295">
        <v>1.416358548438841</v>
      </c>
      <c r="D64" s="295">
        <v>1.6198473166566929</v>
      </c>
      <c r="E64" s="295">
        <v>1.858713978062785</v>
      </c>
      <c r="F64" s="295">
        <v>1.948426628261887</v>
      </c>
      <c r="G64" s="295">
        <v>1.7703073542918131</v>
      </c>
      <c r="H64" s="295">
        <v>1.6572104913291761</v>
      </c>
      <c r="I64" s="295">
        <v>1.8810293752886409</v>
      </c>
      <c r="J64" s="295">
        <v>1.645860682124902</v>
      </c>
      <c r="K64" s="295">
        <v>1.843999582841553</v>
      </c>
      <c r="L64" s="295">
        <v>1.792597814653347</v>
      </c>
      <c r="M64" s="295">
        <v>1.937601098087542</v>
      </c>
      <c r="N64" s="295">
        <v>2.2407148279333819</v>
      </c>
      <c r="O64" s="295">
        <v>1.578789833977269</v>
      </c>
      <c r="P64" s="295">
        <v>1.8215256931321371</v>
      </c>
      <c r="Q64" s="295">
        <v>1.5964442101256651</v>
      </c>
      <c r="R64" s="295">
        <v>1.7320845605009141</v>
      </c>
      <c r="S64" s="295">
        <v>1.2961443531539121</v>
      </c>
      <c r="T64" s="295">
        <v>1.709153363541053</v>
      </c>
      <c r="U64" s="295">
        <v>1.2232835045947319</v>
      </c>
      <c r="V64" s="295">
        <v>1.3071239674327759</v>
      </c>
      <c r="W64" s="295">
        <v>1.1618222048489051</v>
      </c>
      <c r="X64" s="295">
        <v>1.2926715165761431</v>
      </c>
      <c r="Y64" s="295">
        <v>0.9606195712532114</v>
      </c>
      <c r="DA64" s="122" t="s">
        <v>1503</v>
      </c>
    </row>
    <row r="65" spans="1:105" ht="12" customHeight="1" x14ac:dyDescent="0.25">
      <c r="A65" s="59" t="s">
        <v>32</v>
      </c>
      <c r="B65" s="295">
        <v>1.253442773349106</v>
      </c>
      <c r="C65" s="295">
        <v>1.097650586391909</v>
      </c>
      <c r="D65" s="295">
        <v>1.4868313235547239</v>
      </c>
      <c r="E65" s="295">
        <v>1.4565596608126881</v>
      </c>
      <c r="F65" s="295">
        <v>1.6127025611817569</v>
      </c>
      <c r="G65" s="295">
        <v>1.450189521672183</v>
      </c>
      <c r="H65" s="295">
        <v>1.450095410692422</v>
      </c>
      <c r="I65" s="295">
        <v>1.3518509371727609</v>
      </c>
      <c r="J65" s="295">
        <v>1.50602582148827</v>
      </c>
      <c r="K65" s="295">
        <v>1.5849264983847919</v>
      </c>
      <c r="L65" s="295">
        <v>1.3004366600592341</v>
      </c>
      <c r="M65" s="295">
        <v>1.3220993865815791</v>
      </c>
      <c r="N65" s="295">
        <v>1.491548119305689</v>
      </c>
      <c r="O65" s="295">
        <v>1.7380448924792029</v>
      </c>
      <c r="P65" s="295">
        <v>1.191027278186066</v>
      </c>
      <c r="Q65" s="295">
        <v>0.87975913757757396</v>
      </c>
      <c r="R65" s="295">
        <v>0.40953378912626048</v>
      </c>
      <c r="S65" s="295">
        <v>0.46036630709547088</v>
      </c>
      <c r="T65" s="295">
        <v>0.58871301480084137</v>
      </c>
      <c r="U65" s="295">
        <v>0.28941327108298598</v>
      </c>
      <c r="V65" s="295">
        <v>0.30927027142304958</v>
      </c>
      <c r="W65" s="295">
        <v>0.41213882963691267</v>
      </c>
      <c r="X65" s="295">
        <v>0.30596392988485788</v>
      </c>
      <c r="Y65" s="295">
        <v>0.30282313389434412</v>
      </c>
      <c r="DA65" s="122" t="s">
        <v>1504</v>
      </c>
    </row>
    <row r="66" spans="1:105" ht="12" customHeight="1" x14ac:dyDescent="0.25">
      <c r="A66" s="59" t="s">
        <v>35</v>
      </c>
      <c r="B66" s="295">
        <v>4.4373728430811514</v>
      </c>
      <c r="C66" s="295">
        <v>4.9061978526978649</v>
      </c>
      <c r="D66" s="295">
        <v>5.5941348281059744</v>
      </c>
      <c r="E66" s="295">
        <v>6.1059761591327089</v>
      </c>
      <c r="F66" s="295">
        <v>6.7951315154731313</v>
      </c>
      <c r="G66" s="295">
        <v>6.3519432582087374</v>
      </c>
      <c r="H66" s="295">
        <v>6.2277550152210814</v>
      </c>
      <c r="I66" s="295">
        <v>6.0943366736530784</v>
      </c>
      <c r="J66" s="295">
        <v>6.6341455642969782</v>
      </c>
      <c r="K66" s="295">
        <v>4.9499412564890397</v>
      </c>
      <c r="L66" s="295">
        <v>4.6594251411326431</v>
      </c>
      <c r="M66" s="295">
        <v>5.0088048701285883</v>
      </c>
      <c r="N66" s="295">
        <v>4.1793922382427624</v>
      </c>
      <c r="O66" s="295">
        <v>4.107737052551566</v>
      </c>
      <c r="P66" s="295">
        <v>3.889914823470682</v>
      </c>
      <c r="Q66" s="295">
        <v>3.7773695210665328</v>
      </c>
      <c r="R66" s="295">
        <v>3.85734797638001</v>
      </c>
      <c r="S66" s="295">
        <v>4.232471207892484</v>
      </c>
      <c r="T66" s="295">
        <v>4.6152817076379176</v>
      </c>
      <c r="U66" s="295">
        <v>4.9063006879359694</v>
      </c>
      <c r="V66" s="295">
        <v>4.8057565749745628</v>
      </c>
      <c r="W66" s="295">
        <v>4.6212892184581316</v>
      </c>
      <c r="X66" s="295">
        <v>4.8018152190725933</v>
      </c>
      <c r="Y66" s="295">
        <v>3.9659868989196778</v>
      </c>
      <c r="DA66" s="122" t="s">
        <v>1505</v>
      </c>
    </row>
    <row r="67" spans="1:105" ht="12" customHeight="1" x14ac:dyDescent="0.25">
      <c r="A67" s="60" t="s">
        <v>1506</v>
      </c>
      <c r="B67" s="262">
        <v>16.224423692101279</v>
      </c>
      <c r="C67" s="262">
        <v>16.432651915130911</v>
      </c>
      <c r="D67" s="262">
        <v>17.400858835801561</v>
      </c>
      <c r="E67" s="262">
        <v>17.573234493506941</v>
      </c>
      <c r="F67" s="262">
        <v>18.201826242863842</v>
      </c>
      <c r="G67" s="262">
        <v>17.494039548744482</v>
      </c>
      <c r="H67" s="262">
        <v>17.244136892693319</v>
      </c>
      <c r="I67" s="262">
        <v>24.770667331616341</v>
      </c>
      <c r="J67" s="262">
        <v>28.036498473002251</v>
      </c>
      <c r="K67" s="262">
        <v>22.473559167436989</v>
      </c>
      <c r="L67" s="262">
        <v>26.714791003802581</v>
      </c>
      <c r="M67" s="262">
        <v>27.804880267462121</v>
      </c>
      <c r="N67" s="262">
        <v>28.101113531665732</v>
      </c>
      <c r="O67" s="262">
        <v>23.0194635317667</v>
      </c>
      <c r="P67" s="262">
        <v>24.068867681516078</v>
      </c>
      <c r="Q67" s="262">
        <v>32.097103452340782</v>
      </c>
      <c r="R67" s="262">
        <v>34.182543011556113</v>
      </c>
      <c r="S67" s="262">
        <v>35.515054725346687</v>
      </c>
      <c r="T67" s="262">
        <v>29.463646670003168</v>
      </c>
      <c r="U67" s="262">
        <v>26.226251909374071</v>
      </c>
      <c r="V67" s="262">
        <v>27.142381785079191</v>
      </c>
      <c r="W67" s="262">
        <v>30.8235009986651</v>
      </c>
      <c r="X67" s="262">
        <v>29.14554189747405</v>
      </c>
      <c r="Y67" s="262">
        <v>27.621503920943191</v>
      </c>
      <c r="DA67" s="72" t="s">
        <v>1507</v>
      </c>
    </row>
    <row r="68" spans="1:105" ht="12" customHeight="1" x14ac:dyDescent="0.25">
      <c r="A68" s="147" t="s">
        <v>28</v>
      </c>
      <c r="B68" s="229">
        <v>0.27017751418142533</v>
      </c>
      <c r="C68" s="229">
        <v>0.37004750322010399</v>
      </c>
      <c r="D68" s="229">
        <v>0.39770522806073971</v>
      </c>
      <c r="E68" s="229">
        <v>0.38382608263671752</v>
      </c>
      <c r="F68" s="229">
        <v>0.46940973038658229</v>
      </c>
      <c r="G68" s="229">
        <v>0.4390539589678738</v>
      </c>
      <c r="H68" s="229">
        <v>0.36982802097721312</v>
      </c>
      <c r="I68" s="229">
        <v>0.24153531826871</v>
      </c>
      <c r="J68" s="229">
        <v>0.26750652802034752</v>
      </c>
      <c r="K68" s="229">
        <v>0.1461052572635537</v>
      </c>
      <c r="L68" s="229">
        <v>0.1720998508299591</v>
      </c>
      <c r="M68" s="229">
        <v>0.1438646443039969</v>
      </c>
      <c r="N68" s="229">
        <v>0.1036232902501029</v>
      </c>
      <c r="O68" s="229">
        <v>8.1757544908119303E-2</v>
      </c>
      <c r="P68" s="229">
        <v>8.3367078254247176E-2</v>
      </c>
      <c r="Q68" s="229">
        <v>3.6590690705132399E-2</v>
      </c>
      <c r="R68" s="229">
        <v>3.794827439000624E-2</v>
      </c>
      <c r="S68" s="229">
        <v>5.4937352382956481E-2</v>
      </c>
      <c r="T68" s="229">
        <v>6.011895276849679E-2</v>
      </c>
      <c r="U68" s="229">
        <v>5.1578986590711522E-2</v>
      </c>
      <c r="V68" s="229">
        <v>3.8060825353935623E-2</v>
      </c>
      <c r="W68" s="229">
        <v>3.065522871257452E-2</v>
      </c>
      <c r="X68" s="229">
        <v>4.0429140176318858E-2</v>
      </c>
      <c r="Y68" s="229">
        <v>1.326181430699158E-2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5.8938538630075747E-2</v>
      </c>
      <c r="C70" s="229">
        <v>7.3722362276394698E-2</v>
      </c>
      <c r="D70" s="229">
        <v>8.8015689676887304E-2</v>
      </c>
      <c r="E70" s="229">
        <v>9.0452005296332572E-2</v>
      </c>
      <c r="F70" s="229">
        <v>0.14374541443442401</v>
      </c>
      <c r="G70" s="229">
        <v>0.1132668590058713</v>
      </c>
      <c r="H70" s="229">
        <v>9.8639411452809453E-2</v>
      </c>
      <c r="I70" s="229">
        <v>7.0785217405854819E-2</v>
      </c>
      <c r="J70" s="229">
        <v>6.2709654783919183E-2</v>
      </c>
      <c r="K70" s="229">
        <v>3.4740473507605278E-2</v>
      </c>
      <c r="L70" s="229">
        <v>3.106492943134545E-2</v>
      </c>
      <c r="M70" s="229">
        <v>2.81623657247148E-2</v>
      </c>
      <c r="N70" s="229">
        <v>3.6933001574978953E-2</v>
      </c>
      <c r="O70" s="229">
        <v>2.8356442218977491E-2</v>
      </c>
      <c r="P70" s="229">
        <v>2.432947047353505E-2</v>
      </c>
      <c r="Q70" s="229">
        <v>1.4493957685681361E-2</v>
      </c>
      <c r="R70" s="229">
        <v>1.2973064717581169E-2</v>
      </c>
      <c r="S70" s="229">
        <v>2.192474164898946E-2</v>
      </c>
      <c r="T70" s="229">
        <v>2.4882703941227869E-2</v>
      </c>
      <c r="U70" s="229">
        <v>2.4347534472652581E-2</v>
      </c>
      <c r="V70" s="229">
        <v>2.2291201497303761E-2</v>
      </c>
      <c r="W70" s="229">
        <v>1.9491943998926078E-2</v>
      </c>
      <c r="X70" s="229">
        <v>2.6847469889927009E-2</v>
      </c>
      <c r="Y70" s="229">
        <v>1.499378941839982E-2</v>
      </c>
      <c r="DA70" s="73" t="s">
        <v>1510</v>
      </c>
    </row>
    <row r="71" spans="1:105" ht="12" customHeight="1" x14ac:dyDescent="0.25">
      <c r="A71" s="147" t="s">
        <v>159</v>
      </c>
      <c r="B71" s="229">
        <v>4.7346698640985133E-2</v>
      </c>
      <c r="C71" s="229">
        <v>5.4161340066556998E-2</v>
      </c>
      <c r="D71" s="229">
        <v>6.1419357525611951E-2</v>
      </c>
      <c r="E71" s="229">
        <v>6.9825001024587746E-2</v>
      </c>
      <c r="F71" s="229">
        <v>7.9589882186621289E-2</v>
      </c>
      <c r="G71" s="229">
        <v>7.0289387842818504E-2</v>
      </c>
      <c r="H71" s="229">
        <v>6.2245152143595467E-2</v>
      </c>
      <c r="I71" s="229">
        <v>4.8050292252181881E-2</v>
      </c>
      <c r="J71" s="229">
        <v>3.9702938103112387E-2</v>
      </c>
      <c r="K71" s="229">
        <v>3.8200423058407811E-2</v>
      </c>
      <c r="L71" s="229">
        <v>3.2521401552495929E-2</v>
      </c>
      <c r="M71" s="229">
        <v>3.1358552556326143E-2</v>
      </c>
      <c r="N71" s="229">
        <v>3.0095360427200971E-2</v>
      </c>
      <c r="O71" s="229">
        <v>2.0964424738452919E-2</v>
      </c>
      <c r="P71" s="229">
        <v>2.2464759290800201E-2</v>
      </c>
      <c r="Q71" s="229">
        <v>1.146262467863482E-2</v>
      </c>
      <c r="R71" s="229">
        <v>1.1048231520296121E-2</v>
      </c>
      <c r="S71" s="229">
        <v>9.50519677490602E-3</v>
      </c>
      <c r="T71" s="229">
        <v>1.5758539262197821E-2</v>
      </c>
      <c r="U71" s="229">
        <v>1.1224447815687461E-2</v>
      </c>
      <c r="V71" s="229">
        <v>1.027574688820403E-2</v>
      </c>
      <c r="W71" s="229">
        <v>7.9910659999083596E-3</v>
      </c>
      <c r="X71" s="229">
        <v>1.0418127765855789E-2</v>
      </c>
      <c r="Y71" s="229">
        <v>5.1877030198530906E-3</v>
      </c>
      <c r="DA71" s="73" t="s">
        <v>1511</v>
      </c>
    </row>
    <row r="72" spans="1:105" ht="12" customHeight="1" x14ac:dyDescent="0.25">
      <c r="A72" s="147" t="s">
        <v>32</v>
      </c>
      <c r="B72" s="229">
        <v>4.1508996701364098E-2</v>
      </c>
      <c r="C72" s="229">
        <v>4.1973995037736737E-2</v>
      </c>
      <c r="D72" s="229">
        <v>5.6375822401686683E-2</v>
      </c>
      <c r="E72" s="229">
        <v>5.4717552570739673E-2</v>
      </c>
      <c r="F72" s="229">
        <v>6.5876130506909894E-2</v>
      </c>
      <c r="G72" s="229">
        <v>5.7579229667259903E-2</v>
      </c>
      <c r="H72" s="229">
        <v>5.4465868960849123E-2</v>
      </c>
      <c r="I72" s="229">
        <v>3.4532598728060589E-2</v>
      </c>
      <c r="J72" s="229">
        <v>3.6329715280056803E-2</v>
      </c>
      <c r="K72" s="229">
        <v>3.2833447099528061E-2</v>
      </c>
      <c r="L72" s="229">
        <v>2.3592588627333259E-2</v>
      </c>
      <c r="M72" s="229">
        <v>2.1397140587774279E-2</v>
      </c>
      <c r="N72" s="229">
        <v>2.0033195516637611E-2</v>
      </c>
      <c r="O72" s="229">
        <v>2.307913982992961E-2</v>
      </c>
      <c r="P72" s="229">
        <v>1.468886286595242E-2</v>
      </c>
      <c r="Q72" s="229">
        <v>6.3167561620317428E-3</v>
      </c>
      <c r="R72" s="229">
        <v>2.6122420468562731E-3</v>
      </c>
      <c r="S72" s="229">
        <v>3.3760686661415758E-3</v>
      </c>
      <c r="T72" s="229">
        <v>5.427984027533448E-3</v>
      </c>
      <c r="U72" s="229">
        <v>2.655561156703898E-3</v>
      </c>
      <c r="V72" s="229">
        <v>2.43127898223078E-3</v>
      </c>
      <c r="W72" s="229">
        <v>2.8347096268330212E-3</v>
      </c>
      <c r="X72" s="229">
        <v>2.465878819490514E-3</v>
      </c>
      <c r="Y72" s="229">
        <v>1.635357568382266E-3</v>
      </c>
      <c r="DA72" s="73" t="s">
        <v>1512</v>
      </c>
    </row>
    <row r="73" spans="1:105" ht="12" customHeight="1" x14ac:dyDescent="0.25">
      <c r="A73" s="147" t="s">
        <v>33</v>
      </c>
      <c r="B73" s="229">
        <v>0.1246259114572227</v>
      </c>
      <c r="C73" s="229">
        <v>8.6991994590951069E-2</v>
      </c>
      <c r="D73" s="229">
        <v>0.2192673262697368</v>
      </c>
      <c r="E73" s="229">
        <v>0.25113694636710121</v>
      </c>
      <c r="F73" s="229">
        <v>0.38435274848292078</v>
      </c>
      <c r="G73" s="229">
        <v>0.32040512960576101</v>
      </c>
      <c r="H73" s="229">
        <v>0.26555890541004651</v>
      </c>
      <c r="I73" s="229">
        <v>0.16518151651796861</v>
      </c>
      <c r="J73" s="229">
        <v>0.14638690494928369</v>
      </c>
      <c r="K73" s="229">
        <v>0.11397447086251079</v>
      </c>
      <c r="L73" s="229">
        <v>0.1265295972083498</v>
      </c>
      <c r="M73" s="229">
        <v>0.1468401474971559</v>
      </c>
      <c r="N73" s="229">
        <v>0.18330043328196899</v>
      </c>
      <c r="O73" s="229">
        <v>0.165413936961333</v>
      </c>
      <c r="P73" s="229">
        <v>0.15769433514656389</v>
      </c>
      <c r="Q73" s="229">
        <v>8.8119176118991213E-2</v>
      </c>
      <c r="R73" s="229">
        <v>9.2282932301547355E-2</v>
      </c>
      <c r="S73" s="229">
        <v>0.1060529285154118</v>
      </c>
      <c r="T73" s="229">
        <v>0.1218114019350405</v>
      </c>
      <c r="U73" s="229">
        <v>0.12647098273461649</v>
      </c>
      <c r="V73" s="229">
        <v>0.11981785308119471</v>
      </c>
      <c r="W73" s="229">
        <v>8.2220904825189567E-2</v>
      </c>
      <c r="X73" s="229">
        <v>0.1084035719204333</v>
      </c>
      <c r="Y73" s="229">
        <v>5.730191574440241E-2</v>
      </c>
      <c r="DA73" s="73" t="s">
        <v>1513</v>
      </c>
    </row>
    <row r="74" spans="1:105" ht="12" customHeight="1" x14ac:dyDescent="0.25">
      <c r="A74" s="147" t="s">
        <v>35</v>
      </c>
      <c r="B74" s="229">
        <v>0.14694798886911581</v>
      </c>
      <c r="C74" s="229">
        <v>0.1876122755969338</v>
      </c>
      <c r="D74" s="229">
        <v>0.21211145243187021</v>
      </c>
      <c r="E74" s="229">
        <v>0.22937891283945999</v>
      </c>
      <c r="F74" s="229">
        <v>0.2775694547151365</v>
      </c>
      <c r="G74" s="229">
        <v>0.25220151865121532</v>
      </c>
      <c r="H74" s="229">
        <v>0.23391570380691989</v>
      </c>
      <c r="I74" s="229">
        <v>0.15567787621992091</v>
      </c>
      <c r="J74" s="229">
        <v>0.16003485201813211</v>
      </c>
      <c r="K74" s="229">
        <v>0.1025433258616934</v>
      </c>
      <c r="L74" s="229">
        <v>8.4531530039755651E-2</v>
      </c>
      <c r="M74" s="229">
        <v>8.1063574395854904E-2</v>
      </c>
      <c r="N74" s="229">
        <v>5.6134013221383283E-2</v>
      </c>
      <c r="O74" s="229">
        <v>5.4545793512381827E-2</v>
      </c>
      <c r="P74" s="229">
        <v>4.797406948497282E-2</v>
      </c>
      <c r="Q74" s="229">
        <v>2.7121880500347691E-2</v>
      </c>
      <c r="R74" s="229">
        <v>2.460438391360489E-2</v>
      </c>
      <c r="S74" s="229">
        <v>3.1038573425289619E-2</v>
      </c>
      <c r="T74" s="229">
        <v>4.2553289568603783E-2</v>
      </c>
      <c r="U74" s="229">
        <v>4.5018604299788503E-2</v>
      </c>
      <c r="V74" s="229">
        <v>3.7779689915524862E-2</v>
      </c>
      <c r="W74" s="229">
        <v>3.1785437561133952E-2</v>
      </c>
      <c r="X74" s="229">
        <v>3.8699641648197787E-2</v>
      </c>
      <c r="Y74" s="229">
        <v>2.141780453773429E-2</v>
      </c>
      <c r="DA74" s="73" t="s">
        <v>1514</v>
      </c>
    </row>
    <row r="75" spans="1:105" ht="12" customHeight="1" x14ac:dyDescent="0.25">
      <c r="A75" s="147" t="s">
        <v>36</v>
      </c>
      <c r="B75" s="229">
        <v>15.52175622930188</v>
      </c>
      <c r="C75" s="229">
        <v>15.59919967284044</v>
      </c>
      <c r="D75" s="229">
        <v>16.346347616590261</v>
      </c>
      <c r="E75" s="229">
        <v>16.472767060872251</v>
      </c>
      <c r="F75" s="229">
        <v>16.754239847759681</v>
      </c>
      <c r="G75" s="229">
        <v>16.220582267198839</v>
      </c>
      <c r="H75" s="229">
        <v>16.140492201113961</v>
      </c>
      <c r="I75" s="229">
        <v>15.738525929347791</v>
      </c>
      <c r="J75" s="229">
        <v>13.848509027480491</v>
      </c>
      <c r="K75" s="229">
        <v>13.004242873270311</v>
      </c>
      <c r="L75" s="229">
        <v>14.09779000335106</v>
      </c>
      <c r="M75" s="229">
        <v>15.03215398535807</v>
      </c>
      <c r="N75" s="229">
        <v>14.95485999967546</v>
      </c>
      <c r="O75" s="229">
        <v>12.95211260195056</v>
      </c>
      <c r="P75" s="229">
        <v>14.51827477651724</v>
      </c>
      <c r="Q75" s="229">
        <v>22.095956096234278</v>
      </c>
      <c r="R75" s="229">
        <v>24.38035705218217</v>
      </c>
      <c r="S75" s="229">
        <v>25.086017765726641</v>
      </c>
      <c r="T75" s="229">
        <v>18.65386431767454</v>
      </c>
      <c r="U75" s="229">
        <v>16.7030263084811</v>
      </c>
      <c r="V75" s="229">
        <v>18.098938616413658</v>
      </c>
      <c r="W75" s="229">
        <v>20.4891266971559</v>
      </c>
      <c r="X75" s="229">
        <v>18.106381148531611</v>
      </c>
      <c r="Y75" s="229">
        <v>17.68486034444653</v>
      </c>
      <c r="DA75" s="73" t="s">
        <v>1515</v>
      </c>
    </row>
    <row r="76" spans="1:105" ht="12" customHeight="1" x14ac:dyDescent="0.25">
      <c r="A76" s="147" t="s">
        <v>38</v>
      </c>
      <c r="B76" s="229">
        <v>1.312181431920773E-2</v>
      </c>
      <c r="C76" s="229">
        <v>1.8942771501794131E-2</v>
      </c>
      <c r="D76" s="229">
        <v>1.9616342844767369E-2</v>
      </c>
      <c r="E76" s="229">
        <v>2.1130931899742671E-2</v>
      </c>
      <c r="F76" s="229">
        <v>2.7043034391559091E-2</v>
      </c>
      <c r="G76" s="229">
        <v>2.0661197804841699E-2</v>
      </c>
      <c r="H76" s="229">
        <v>1.8991628827927109E-2</v>
      </c>
      <c r="I76" s="229">
        <v>7.636017965315693E-3</v>
      </c>
      <c r="J76" s="229">
        <v>3.2964114430914737E-2</v>
      </c>
      <c r="K76" s="229">
        <v>2.640757666513123E-2</v>
      </c>
      <c r="L76" s="229">
        <v>3.9825743849338478E-2</v>
      </c>
      <c r="M76" s="229">
        <v>4.7313008776525563E-2</v>
      </c>
      <c r="N76" s="229">
        <v>6.9241803610700065E-2</v>
      </c>
      <c r="O76" s="229">
        <v>9.9083719175314874E-2</v>
      </c>
      <c r="P76" s="229">
        <v>0.1030601736099631</v>
      </c>
      <c r="Q76" s="229">
        <v>6.0995679814663757E-2</v>
      </c>
      <c r="R76" s="229">
        <v>6.8463063618310921E-2</v>
      </c>
      <c r="S76" s="229">
        <v>7.9307395016883206E-2</v>
      </c>
      <c r="T76" s="229">
        <v>8.5201662836294809E-2</v>
      </c>
      <c r="U76" s="229">
        <v>7.6090111032272575E-2</v>
      </c>
      <c r="V76" s="229">
        <v>7.6984403860754752E-2</v>
      </c>
      <c r="W76" s="229">
        <v>5.4914245348472203E-2</v>
      </c>
      <c r="X76" s="229">
        <v>7.8730064734872457E-2</v>
      </c>
      <c r="Y76" s="229">
        <v>4.7410608823212727E-2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8.3087425649105402</v>
      </c>
      <c r="J77" s="229">
        <v>13.442354737936</v>
      </c>
      <c r="K77" s="229">
        <v>8.9745113198482489</v>
      </c>
      <c r="L77" s="229">
        <v>12.10683535891294</v>
      </c>
      <c r="M77" s="229">
        <v>12.27272684826171</v>
      </c>
      <c r="N77" s="229">
        <v>12.646892434107301</v>
      </c>
      <c r="O77" s="229">
        <v>9.5941499284716283</v>
      </c>
      <c r="P77" s="229">
        <v>9.0970141558728024</v>
      </c>
      <c r="Q77" s="229">
        <v>9.7560465904410183</v>
      </c>
      <c r="R77" s="229">
        <v>9.552253766865741</v>
      </c>
      <c r="S77" s="229">
        <v>10.12289470318947</v>
      </c>
      <c r="T77" s="229">
        <v>10.454027817989241</v>
      </c>
      <c r="U77" s="229">
        <v>9.1858393727905359</v>
      </c>
      <c r="V77" s="229">
        <v>8.7358021690863872</v>
      </c>
      <c r="W77" s="229">
        <v>10.104480765436159</v>
      </c>
      <c r="X77" s="229">
        <v>10.733166853987351</v>
      </c>
      <c r="Y77" s="229">
        <v>9.7754345830776828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91.763524941334651</v>
      </c>
      <c r="C79" s="261">
        <f t="shared" si="2"/>
        <v>100.81212605313183</v>
      </c>
      <c r="D79" s="261">
        <f t="shared" si="2"/>
        <v>116.6919454213574</v>
      </c>
      <c r="E79" s="261">
        <f t="shared" si="2"/>
        <v>120.18950404357059</v>
      </c>
      <c r="F79" s="261">
        <f t="shared" si="2"/>
        <v>139.29096014892752</v>
      </c>
      <c r="G79" s="261">
        <f t="shared" si="2"/>
        <v>128.83886119498428</v>
      </c>
      <c r="H79" s="261">
        <f t="shared" si="2"/>
        <v>119.64393951985272</v>
      </c>
      <c r="I79" s="261">
        <f t="shared" si="2"/>
        <v>117.63717727045548</v>
      </c>
      <c r="J79" s="261">
        <f t="shared" si="2"/>
        <v>127.81058333180556</v>
      </c>
      <c r="K79" s="261">
        <f t="shared" si="2"/>
        <v>94.869761398478815</v>
      </c>
      <c r="L79" s="261">
        <f t="shared" si="2"/>
        <v>105.98850130382785</v>
      </c>
      <c r="M79" s="261">
        <f t="shared" si="2"/>
        <v>107.79396007304592</v>
      </c>
      <c r="N79" s="261">
        <f t="shared" si="2"/>
        <v>108.64486672111487</v>
      </c>
      <c r="O79" s="261">
        <f t="shared" si="2"/>
        <v>94.894282858625559</v>
      </c>
      <c r="P79" s="261">
        <f t="shared" si="2"/>
        <v>94.822571687556859</v>
      </c>
      <c r="Q79" s="261">
        <f t="shared" si="2"/>
        <v>82.78360469652273</v>
      </c>
      <c r="R79" s="261">
        <f t="shared" si="2"/>
        <v>87.231402848833582</v>
      </c>
      <c r="S79" s="261">
        <f t="shared" si="2"/>
        <v>100.49584565532012</v>
      </c>
      <c r="T79" s="261">
        <f t="shared" si="2"/>
        <v>97.466773708050937</v>
      </c>
      <c r="U79" s="261">
        <f t="shared" si="2"/>
        <v>89.614643092274392</v>
      </c>
      <c r="V79" s="261">
        <f t="shared" si="2"/>
        <v>87.208148403952691</v>
      </c>
      <c r="W79" s="261">
        <f t="shared" si="2"/>
        <v>81.834271338506724</v>
      </c>
      <c r="X79" s="261">
        <f t="shared" si="2"/>
        <v>89.996101413241121</v>
      </c>
      <c r="Y79" s="261">
        <f t="shared" si="2"/>
        <v>66.156083689448238</v>
      </c>
      <c r="DA79" s="70"/>
    </row>
    <row r="80" spans="1:105" ht="12" customHeight="1" x14ac:dyDescent="0.25">
      <c r="A80" s="60" t="s">
        <v>1521</v>
      </c>
      <c r="B80" s="262">
        <v>85.005174764677207</v>
      </c>
      <c r="C80" s="262">
        <v>93.057983998844449</v>
      </c>
      <c r="D80" s="262">
        <v>107.6570340352156</v>
      </c>
      <c r="E80" s="262">
        <v>110.54303388948431</v>
      </c>
      <c r="F80" s="262">
        <v>128.67153494170091</v>
      </c>
      <c r="G80" s="262">
        <v>118.42737110944449</v>
      </c>
      <c r="H80" s="262">
        <v>109.50860083785069</v>
      </c>
      <c r="I80" s="262">
        <v>107.8790900851333</v>
      </c>
      <c r="J80" s="262">
        <v>117.15112721475749</v>
      </c>
      <c r="K80" s="262">
        <v>86.096155527448815</v>
      </c>
      <c r="L80" s="262">
        <v>95.93192773138</v>
      </c>
      <c r="M80" s="262">
        <v>96.981901403828417</v>
      </c>
      <c r="N80" s="262">
        <v>97.852351603660551</v>
      </c>
      <c r="O80" s="262">
        <v>85.485566292778103</v>
      </c>
      <c r="P80" s="262">
        <v>85.949881954030559</v>
      </c>
      <c r="Q80" s="262">
        <v>75.127733219210043</v>
      </c>
      <c r="R80" s="262">
        <v>78.518563412601623</v>
      </c>
      <c r="S80" s="262">
        <v>88.469604211455447</v>
      </c>
      <c r="T80" s="262">
        <v>85.668484007793722</v>
      </c>
      <c r="U80" s="262">
        <v>78.403014165875419</v>
      </c>
      <c r="V80" s="262">
        <v>76.560886485997699</v>
      </c>
      <c r="W80" s="262">
        <v>71.504378563388016</v>
      </c>
      <c r="X80" s="262">
        <v>79.456613113229537</v>
      </c>
      <c r="Y80" s="262">
        <v>57.410565768466178</v>
      </c>
      <c r="DA80" s="72" t="s">
        <v>1522</v>
      </c>
    </row>
    <row r="81" spans="1:105" ht="12" customHeight="1" x14ac:dyDescent="0.25">
      <c r="A81" s="59" t="s">
        <v>28</v>
      </c>
      <c r="B81" s="230">
        <v>32.684716493034458</v>
      </c>
      <c r="C81" s="230">
        <v>41.31715398453187</v>
      </c>
      <c r="D81" s="230">
        <v>40.602474865408666</v>
      </c>
      <c r="E81" s="230">
        <v>38.55570678633957</v>
      </c>
      <c r="F81" s="230">
        <v>41.724397749030899</v>
      </c>
      <c r="G81" s="230">
        <v>40.830585280921042</v>
      </c>
      <c r="H81" s="230">
        <v>36.696003194551409</v>
      </c>
      <c r="I81" s="230">
        <v>36.019701736617563</v>
      </c>
      <c r="J81" s="230">
        <v>42.029550094789677</v>
      </c>
      <c r="K81" s="230">
        <v>25.42234133775219</v>
      </c>
      <c r="L81" s="230">
        <v>32.3617843071709</v>
      </c>
      <c r="M81" s="230">
        <v>27.904565095540232</v>
      </c>
      <c r="N81" s="230">
        <v>20.305511732629078</v>
      </c>
      <c r="O81" s="230">
        <v>14.769812416541111</v>
      </c>
      <c r="P81" s="230">
        <v>15.797456447444681</v>
      </c>
      <c r="Q81" s="230">
        <v>11.21569588792577</v>
      </c>
      <c r="R81" s="230">
        <v>11.92180950836382</v>
      </c>
      <c r="S81" s="230">
        <v>15.87590644432176</v>
      </c>
      <c r="T81" s="230">
        <v>14.47711567015422</v>
      </c>
      <c r="U81" s="230">
        <v>11.98610873679551</v>
      </c>
      <c r="V81" s="230">
        <v>9.471983687064947</v>
      </c>
      <c r="W81" s="230">
        <v>9.5347747320515044</v>
      </c>
      <c r="X81" s="230">
        <v>10.498126277851719</v>
      </c>
      <c r="Y81" s="230">
        <v>4.7228646884603904</v>
      </c>
      <c r="DA81" s="71" t="s">
        <v>1523</v>
      </c>
    </row>
    <row r="82" spans="1:105" ht="12" customHeight="1" x14ac:dyDescent="0.25">
      <c r="A82" s="59" t="s">
        <v>31</v>
      </c>
      <c r="B82" s="295">
        <v>7.1300879034078548</v>
      </c>
      <c r="C82" s="295">
        <v>8.2313707504344009</v>
      </c>
      <c r="D82" s="295">
        <v>8.9856873275038716</v>
      </c>
      <c r="E82" s="295">
        <v>9.0859927248420309</v>
      </c>
      <c r="F82" s="295">
        <v>12.777091010707849</v>
      </c>
      <c r="G82" s="295">
        <v>10.53344822812471</v>
      </c>
      <c r="H82" s="295">
        <v>9.7874470090626016</v>
      </c>
      <c r="I82" s="295">
        <v>10.55606458134624</v>
      </c>
      <c r="J82" s="295">
        <v>9.8526888172509217</v>
      </c>
      <c r="K82" s="295">
        <v>6.0448487089847598</v>
      </c>
      <c r="L82" s="295">
        <v>5.8414724994037046</v>
      </c>
      <c r="M82" s="295">
        <v>5.4624857372818889</v>
      </c>
      <c r="N82" s="295">
        <v>7.2372098491747936</v>
      </c>
      <c r="O82" s="295">
        <v>5.1226994749593002</v>
      </c>
      <c r="P82" s="295">
        <v>4.6102581287893569</v>
      </c>
      <c r="Q82" s="295">
        <v>4.4426551803862253</v>
      </c>
      <c r="R82" s="295">
        <v>4.0756110465831634</v>
      </c>
      <c r="S82" s="295">
        <v>6.3358558819675972</v>
      </c>
      <c r="T82" s="295">
        <v>5.9919504009079123</v>
      </c>
      <c r="U82" s="295">
        <v>5.6579668378875194</v>
      </c>
      <c r="V82" s="295">
        <v>5.5474860301658193</v>
      </c>
      <c r="W82" s="295">
        <v>6.0626295390609357</v>
      </c>
      <c r="X82" s="295">
        <v>6.9714104211982866</v>
      </c>
      <c r="Y82" s="295">
        <v>5.3396644645400322</v>
      </c>
      <c r="DA82" s="122" t="s">
        <v>1524</v>
      </c>
    </row>
    <row r="83" spans="1:105" ht="12" customHeight="1" x14ac:dyDescent="0.25">
      <c r="A83" s="59" t="s">
        <v>159</v>
      </c>
      <c r="B83" s="295">
        <v>5.7277654161943969</v>
      </c>
      <c r="C83" s="295">
        <v>6.047311245355151</v>
      </c>
      <c r="D83" s="295">
        <v>6.270417747192262</v>
      </c>
      <c r="E83" s="295">
        <v>7.0139898971064056</v>
      </c>
      <c r="F83" s="295">
        <v>7.0745016265815774</v>
      </c>
      <c r="G83" s="295">
        <v>6.5366836718808274</v>
      </c>
      <c r="H83" s="295">
        <v>6.1762445578655996</v>
      </c>
      <c r="I83" s="295">
        <v>7.1656485175199727</v>
      </c>
      <c r="J83" s="295">
        <v>6.2379659975556532</v>
      </c>
      <c r="K83" s="295">
        <v>6.6468805601264087</v>
      </c>
      <c r="L83" s="295">
        <v>6.1153486033443762</v>
      </c>
      <c r="M83" s="295">
        <v>6.0824309915984793</v>
      </c>
      <c r="N83" s="295">
        <v>5.8973392253545329</v>
      </c>
      <c r="O83" s="295">
        <v>3.7873033143989758</v>
      </c>
      <c r="P83" s="295">
        <v>4.2569088893392371</v>
      </c>
      <c r="Q83" s="295">
        <v>3.5134978322496759</v>
      </c>
      <c r="R83" s="295">
        <v>3.4709064827453271</v>
      </c>
      <c r="S83" s="295">
        <v>2.7468308571072049</v>
      </c>
      <c r="T83" s="295">
        <v>3.7947799352062619</v>
      </c>
      <c r="U83" s="295">
        <v>2.60837718850305</v>
      </c>
      <c r="V83" s="295">
        <v>2.557267373798886</v>
      </c>
      <c r="W83" s="295">
        <v>2.4854818371271312</v>
      </c>
      <c r="X83" s="295">
        <v>2.705247264417725</v>
      </c>
      <c r="Y83" s="295">
        <v>1.8474711558709389</v>
      </c>
      <c r="DA83" s="122" t="s">
        <v>1525</v>
      </c>
    </row>
    <row r="84" spans="1:105" ht="12" customHeight="1" x14ac:dyDescent="0.25">
      <c r="A84" s="59" t="s">
        <v>32</v>
      </c>
      <c r="B84" s="295">
        <v>5.0215496030633826</v>
      </c>
      <c r="C84" s="295">
        <v>4.6865497030218233</v>
      </c>
      <c r="D84" s="295">
        <v>5.7555137588778118</v>
      </c>
      <c r="E84" s="295">
        <v>5.4964318695879673</v>
      </c>
      <c r="F84" s="295">
        <v>5.8555281101091197</v>
      </c>
      <c r="G84" s="295">
        <v>5.3546804426168926</v>
      </c>
      <c r="H84" s="295">
        <v>5.4043490163350434</v>
      </c>
      <c r="I84" s="295">
        <v>5.1497806419814891</v>
      </c>
      <c r="J84" s="295">
        <v>5.7079787906202064</v>
      </c>
      <c r="K84" s="295">
        <v>5.7130257671258393</v>
      </c>
      <c r="L84" s="295">
        <v>4.4363679615267984</v>
      </c>
      <c r="M84" s="295">
        <v>4.150275457035173</v>
      </c>
      <c r="N84" s="295">
        <v>3.9256067397911361</v>
      </c>
      <c r="O84" s="295">
        <v>4.1693346639293551</v>
      </c>
      <c r="P84" s="295">
        <v>2.7834329359569359</v>
      </c>
      <c r="Q84" s="295">
        <v>1.9361978346473749</v>
      </c>
      <c r="R84" s="295">
        <v>0.82066055895707279</v>
      </c>
      <c r="S84" s="295">
        <v>0.97562310465288926</v>
      </c>
      <c r="T84" s="295">
        <v>1.3071011553536109</v>
      </c>
      <c r="U84" s="295">
        <v>0.61710876628963007</v>
      </c>
      <c r="V84" s="295">
        <v>0.60505873543839328</v>
      </c>
      <c r="W84" s="295">
        <v>0.88168703538472837</v>
      </c>
      <c r="X84" s="295">
        <v>0.64030813220347937</v>
      </c>
      <c r="Y84" s="295">
        <v>0.58239184578592729</v>
      </c>
      <c r="DA84" s="122" t="s">
        <v>1526</v>
      </c>
    </row>
    <row r="85" spans="1:105" ht="12" customHeight="1" x14ac:dyDescent="0.25">
      <c r="A85" s="59" t="s">
        <v>33</v>
      </c>
      <c r="B85" s="295">
        <v>15.07661581685166</v>
      </c>
      <c r="C85" s="295">
        <v>9.712973617330487</v>
      </c>
      <c r="D85" s="295">
        <v>22.38541380781815</v>
      </c>
      <c r="E85" s="295">
        <v>25.226952792864669</v>
      </c>
      <c r="F85" s="295">
        <v>34.163942320555307</v>
      </c>
      <c r="G85" s="295">
        <v>29.796631374345111</v>
      </c>
      <c r="H85" s="295">
        <v>26.349951568080531</v>
      </c>
      <c r="I85" s="295">
        <v>24.633204783576211</v>
      </c>
      <c r="J85" s="295">
        <v>22.999721914521459</v>
      </c>
      <c r="K85" s="295">
        <v>19.831578659963991</v>
      </c>
      <c r="L85" s="295">
        <v>23.79271982853469</v>
      </c>
      <c r="M85" s="295">
        <v>28.481705663656768</v>
      </c>
      <c r="N85" s="295">
        <v>35.918653901257663</v>
      </c>
      <c r="O85" s="295">
        <v>29.882658814499429</v>
      </c>
      <c r="P85" s="295">
        <v>29.881932336517689</v>
      </c>
      <c r="Q85" s="295">
        <v>27.01009087829409</v>
      </c>
      <c r="R85" s="295">
        <v>28.991556466188531</v>
      </c>
      <c r="S85" s="295">
        <v>30.64738831096928</v>
      </c>
      <c r="T85" s="295">
        <v>29.333141622541991</v>
      </c>
      <c r="U85" s="295">
        <v>29.389777723540739</v>
      </c>
      <c r="V85" s="295">
        <v>29.81839566668426</v>
      </c>
      <c r="W85" s="295">
        <v>25.573379769045928</v>
      </c>
      <c r="X85" s="295">
        <v>28.148864458351451</v>
      </c>
      <c r="Y85" s="295">
        <v>20.406649360766259</v>
      </c>
      <c r="DA85" s="122" t="s">
        <v>1527</v>
      </c>
    </row>
    <row r="86" spans="1:105" ht="12" customHeight="1" x14ac:dyDescent="0.25">
      <c r="A86" s="59" t="s">
        <v>35</v>
      </c>
      <c r="B86" s="295">
        <v>17.777028447243129</v>
      </c>
      <c r="C86" s="295">
        <v>20.947595140552249</v>
      </c>
      <c r="D86" s="295">
        <v>21.65485718662724</v>
      </c>
      <c r="E86" s="295">
        <v>23.041336966091691</v>
      </c>
      <c r="F86" s="295">
        <v>24.672301364477679</v>
      </c>
      <c r="G86" s="295">
        <v>23.4539181459009</v>
      </c>
      <c r="H86" s="295">
        <v>23.210170477275341</v>
      </c>
      <c r="I86" s="295">
        <v>23.215945016344399</v>
      </c>
      <c r="J86" s="295">
        <v>25.144032482439901</v>
      </c>
      <c r="K86" s="295">
        <v>17.842557350704009</v>
      </c>
      <c r="L86" s="295">
        <v>15.895371954764631</v>
      </c>
      <c r="M86" s="295">
        <v>15.72341696286707</v>
      </c>
      <c r="N86" s="295">
        <v>10.999745919235769</v>
      </c>
      <c r="O86" s="295">
        <v>9.8539057061296074</v>
      </c>
      <c r="P86" s="295">
        <v>9.090738084693923</v>
      </c>
      <c r="Q86" s="295">
        <v>8.313337565882474</v>
      </c>
      <c r="R86" s="295">
        <v>7.7297000404818759</v>
      </c>
      <c r="S86" s="295">
        <v>8.9695892956425549</v>
      </c>
      <c r="T86" s="295">
        <v>10.24716610754175</v>
      </c>
      <c r="U86" s="295">
        <v>10.46158371814942</v>
      </c>
      <c r="V86" s="295">
        <v>9.4020190906138836</v>
      </c>
      <c r="W86" s="295">
        <v>9.8863065008151487</v>
      </c>
      <c r="X86" s="295">
        <v>10.04903203873633</v>
      </c>
      <c r="Y86" s="295">
        <v>7.6274173664371334</v>
      </c>
      <c r="DA86" s="122" t="s">
        <v>1528</v>
      </c>
    </row>
    <row r="87" spans="1:105" ht="12" customHeight="1" x14ac:dyDescent="0.25">
      <c r="A87" s="59" t="s">
        <v>38</v>
      </c>
      <c r="B87" s="295">
        <v>1.58741108488232</v>
      </c>
      <c r="C87" s="295">
        <v>2.1150295576184548</v>
      </c>
      <c r="D87" s="295">
        <v>2.002669341787644</v>
      </c>
      <c r="E87" s="295">
        <v>2.122622852651991</v>
      </c>
      <c r="F87" s="295">
        <v>2.4037727602384318</v>
      </c>
      <c r="G87" s="295">
        <v>1.9214239656549701</v>
      </c>
      <c r="H87" s="295">
        <v>1.88443501468021</v>
      </c>
      <c r="I87" s="295">
        <v>1.1387448077474629</v>
      </c>
      <c r="J87" s="295">
        <v>5.17918911757969</v>
      </c>
      <c r="K87" s="295">
        <v>4.5949231427916173</v>
      </c>
      <c r="L87" s="295">
        <v>7.4888625766349008</v>
      </c>
      <c r="M87" s="295">
        <v>9.1770214958488197</v>
      </c>
      <c r="N87" s="295">
        <v>13.56828423621757</v>
      </c>
      <c r="O87" s="295">
        <v>17.899851902320322</v>
      </c>
      <c r="P87" s="295">
        <v>19.529155131288739</v>
      </c>
      <c r="Q87" s="295">
        <v>18.696258039824439</v>
      </c>
      <c r="R87" s="295">
        <v>21.508319309281831</v>
      </c>
      <c r="S87" s="295">
        <v>22.918410316794169</v>
      </c>
      <c r="T87" s="295">
        <v>20.517229116087972</v>
      </c>
      <c r="U87" s="295">
        <v>17.68209119470956</v>
      </c>
      <c r="V87" s="295">
        <v>19.158675902231511</v>
      </c>
      <c r="W87" s="295">
        <v>17.08011914990265</v>
      </c>
      <c r="X87" s="295">
        <v>20.443624520470529</v>
      </c>
      <c r="Y87" s="295">
        <v>16.884106886605501</v>
      </c>
      <c r="DA87" s="122" t="s">
        <v>1529</v>
      </c>
    </row>
    <row r="88" spans="1:105" ht="12" customHeight="1" x14ac:dyDescent="0.25">
      <c r="A88" s="60" t="s">
        <v>1530</v>
      </c>
      <c r="B88" s="262">
        <v>6.7583501766574461</v>
      </c>
      <c r="C88" s="262">
        <v>7.7541420542873851</v>
      </c>
      <c r="D88" s="262">
        <v>9.0349113861418004</v>
      </c>
      <c r="E88" s="262">
        <v>9.6464701540862912</v>
      </c>
      <c r="F88" s="262">
        <v>10.6194252072266</v>
      </c>
      <c r="G88" s="262">
        <v>10.411490085539789</v>
      </c>
      <c r="H88" s="262">
        <v>10.135338682002031</v>
      </c>
      <c r="I88" s="262">
        <v>9.7580871853221858</v>
      </c>
      <c r="J88" s="262">
        <v>10.65945611704807</v>
      </c>
      <c r="K88" s="262">
        <v>8.7736058710299947</v>
      </c>
      <c r="L88" s="262">
        <v>10.056573572447849</v>
      </c>
      <c r="M88" s="262">
        <v>10.8120586692175</v>
      </c>
      <c r="N88" s="262">
        <v>10.792515117454309</v>
      </c>
      <c r="O88" s="262">
        <v>9.4087165658474561</v>
      </c>
      <c r="P88" s="262">
        <v>8.8726897335262986</v>
      </c>
      <c r="Q88" s="262">
        <v>7.6558714773126839</v>
      </c>
      <c r="R88" s="262">
        <v>8.7128394362319614</v>
      </c>
      <c r="S88" s="262">
        <v>12.026241443864681</v>
      </c>
      <c r="T88" s="262">
        <v>11.798289700257209</v>
      </c>
      <c r="U88" s="262">
        <v>11.211628926398969</v>
      </c>
      <c r="V88" s="262">
        <v>10.647261917954991</v>
      </c>
      <c r="W88" s="262">
        <v>10.32989277511871</v>
      </c>
      <c r="X88" s="262">
        <v>10.53948830001158</v>
      </c>
      <c r="Y88" s="262">
        <v>8.7455179209820635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16.235401206416942</v>
      </c>
      <c r="C89" s="261">
        <f t="shared" si="3"/>
        <v>18.336031598350356</v>
      </c>
      <c r="D89" s="261">
        <f t="shared" si="3"/>
        <v>21.014853063277329</v>
      </c>
      <c r="E89" s="261">
        <f t="shared" si="3"/>
        <v>21.946785707737099</v>
      </c>
      <c r="F89" s="261">
        <f t="shared" si="3"/>
        <v>24.744736788736351</v>
      </c>
      <c r="G89" s="261">
        <f t="shared" si="3"/>
        <v>23.521297503792631</v>
      </c>
      <c r="H89" s="261">
        <f t="shared" si="3"/>
        <v>22.336509817831661</v>
      </c>
      <c r="I89" s="261">
        <f t="shared" si="3"/>
        <v>21.80232799464833</v>
      </c>
      <c r="J89" s="261">
        <f t="shared" si="3"/>
        <v>23.779126536719129</v>
      </c>
      <c r="K89" s="261">
        <f t="shared" si="3"/>
        <v>18.39303096387291</v>
      </c>
      <c r="L89" s="261">
        <f t="shared" si="3"/>
        <v>20.731348990471481</v>
      </c>
      <c r="M89" s="261">
        <f t="shared" si="3"/>
        <v>21.501920873409652</v>
      </c>
      <c r="N89" s="261">
        <f t="shared" si="3"/>
        <v>21.203568813846204</v>
      </c>
      <c r="O89" s="261">
        <f t="shared" si="3"/>
        <v>18.323264645466935</v>
      </c>
      <c r="P89" s="261">
        <f t="shared" si="3"/>
        <v>17.712660918190249</v>
      </c>
      <c r="Q89" s="261">
        <f t="shared" si="3"/>
        <v>15.218315501637607</v>
      </c>
      <c r="R89" s="261">
        <f t="shared" si="3"/>
        <v>16.66307528072327</v>
      </c>
      <c r="S89" s="261">
        <f t="shared" si="3"/>
        <v>21.492437784288288</v>
      </c>
      <c r="T89" s="261">
        <f t="shared" si="3"/>
        <v>21.071467186759882</v>
      </c>
      <c r="U89" s="261">
        <f t="shared" si="3"/>
        <v>19.684645239741634</v>
      </c>
      <c r="V89" s="261">
        <f t="shared" si="3"/>
        <v>18.771074286139825</v>
      </c>
      <c r="W89" s="261">
        <f t="shared" si="3"/>
        <v>18.108835887370333</v>
      </c>
      <c r="X89" s="261">
        <f t="shared" si="3"/>
        <v>19.002798088654195</v>
      </c>
      <c r="Y89" s="261">
        <f t="shared" si="3"/>
        <v>14.821962668637878</v>
      </c>
      <c r="DA89" s="70"/>
    </row>
    <row r="90" spans="1:105" ht="12" customHeight="1" x14ac:dyDescent="0.25">
      <c r="A90" s="60" t="s">
        <v>1533</v>
      </c>
      <c r="B90" s="262">
        <v>9.0885248914527956</v>
      </c>
      <c r="C90" s="262">
        <v>10.13611701238219</v>
      </c>
      <c r="D90" s="262">
        <v>11.4605398795008</v>
      </c>
      <c r="E90" s="262">
        <v>11.74575627523361</v>
      </c>
      <c r="F90" s="262">
        <v>13.51481876019205</v>
      </c>
      <c r="G90" s="262">
        <v>12.511268435924769</v>
      </c>
      <c r="H90" s="262">
        <v>11.61850763133269</v>
      </c>
      <c r="I90" s="262">
        <v>11.48326485627951</v>
      </c>
      <c r="J90" s="262">
        <v>12.50687628895102</v>
      </c>
      <c r="K90" s="262">
        <v>9.1150453079851026</v>
      </c>
      <c r="L90" s="262">
        <v>10.096639986658211</v>
      </c>
      <c r="M90" s="262">
        <v>10.06829521045964</v>
      </c>
      <c r="N90" s="262">
        <v>9.7906102284455514</v>
      </c>
      <c r="O90" s="262">
        <v>8.3736568534772253</v>
      </c>
      <c r="P90" s="262">
        <v>8.3298952358818141</v>
      </c>
      <c r="Q90" s="262">
        <v>7.1223209021572824</v>
      </c>
      <c r="R90" s="262">
        <v>7.4493494193490513</v>
      </c>
      <c r="S90" s="262">
        <v>8.7748280294611192</v>
      </c>
      <c r="T90" s="262">
        <v>8.5949137363204127</v>
      </c>
      <c r="U90" s="262">
        <v>7.8284787003100327</v>
      </c>
      <c r="V90" s="262">
        <v>7.511719261377376</v>
      </c>
      <c r="W90" s="262">
        <v>7.1850950214999729</v>
      </c>
      <c r="X90" s="262">
        <v>7.8574124051250678</v>
      </c>
      <c r="Y90" s="262">
        <v>5.5736796916119609</v>
      </c>
      <c r="DA90" s="72" t="s">
        <v>1534</v>
      </c>
    </row>
    <row r="91" spans="1:105" ht="12" customHeight="1" x14ac:dyDescent="0.25">
      <c r="A91" s="59" t="s">
        <v>28</v>
      </c>
      <c r="B91" s="230">
        <v>4.3466618385275124</v>
      </c>
      <c r="C91" s="230">
        <v>5.1556765514172156</v>
      </c>
      <c r="D91" s="230">
        <v>5.588232798089213</v>
      </c>
      <c r="E91" s="230">
        <v>5.4435281870801688</v>
      </c>
      <c r="F91" s="230">
        <v>6.1224135362453129</v>
      </c>
      <c r="G91" s="230">
        <v>5.8914363273702399</v>
      </c>
      <c r="H91" s="230">
        <v>5.2458556143912869</v>
      </c>
      <c r="I91" s="230">
        <v>5.0376102808860441</v>
      </c>
      <c r="J91" s="230">
        <v>5.9081183550227534</v>
      </c>
      <c r="K91" s="230">
        <v>3.7575335539120811</v>
      </c>
      <c r="L91" s="230">
        <v>5.0540377445272746</v>
      </c>
      <c r="M91" s="230">
        <v>4.7359468315752453</v>
      </c>
      <c r="N91" s="230">
        <v>4.1104445639091418</v>
      </c>
      <c r="O91" s="230">
        <v>3.2803002058328219</v>
      </c>
      <c r="P91" s="230">
        <v>3.6014093801105682</v>
      </c>
      <c r="Q91" s="230">
        <v>2.7150926835162408</v>
      </c>
      <c r="R91" s="230">
        <v>3.16966040268876</v>
      </c>
      <c r="S91" s="230">
        <v>3.9912080224806652</v>
      </c>
      <c r="T91" s="230">
        <v>3.473928383682646</v>
      </c>
      <c r="U91" s="230">
        <v>2.994879255258506</v>
      </c>
      <c r="V91" s="230">
        <v>2.5794431451726489</v>
      </c>
      <c r="W91" s="230">
        <v>2.3745640792477838</v>
      </c>
      <c r="X91" s="230">
        <v>2.6726210433492672</v>
      </c>
      <c r="Y91" s="230">
        <v>1.308349115964744</v>
      </c>
      <c r="DA91" s="71" t="s">
        <v>1535</v>
      </c>
    </row>
    <row r="92" spans="1:105" ht="12" customHeight="1" x14ac:dyDescent="0.25">
      <c r="A92" s="59" t="s">
        <v>31</v>
      </c>
      <c r="B92" s="295">
        <v>0.94821324216455716</v>
      </c>
      <c r="C92" s="295">
        <v>1.027134762958843</v>
      </c>
      <c r="D92" s="295">
        <v>1.236725416452674</v>
      </c>
      <c r="E92" s="295">
        <v>1.282815479933227</v>
      </c>
      <c r="F92" s="295">
        <v>1.8748415598068879</v>
      </c>
      <c r="G92" s="295">
        <v>1.5198689687322491</v>
      </c>
      <c r="H92" s="295">
        <v>1.3991587468215529</v>
      </c>
      <c r="I92" s="295">
        <v>1.4763403608816359</v>
      </c>
      <c r="J92" s="295">
        <v>1.384998209979504</v>
      </c>
      <c r="K92" s="295">
        <v>0.89345515232314421</v>
      </c>
      <c r="L92" s="295">
        <v>0.91228042976179557</v>
      </c>
      <c r="M92" s="295">
        <v>0.92708995576282027</v>
      </c>
      <c r="N92" s="295">
        <v>1.4650283269939799</v>
      </c>
      <c r="O92" s="295">
        <v>1.1377254949635951</v>
      </c>
      <c r="P92" s="295">
        <v>1.0510189994819501</v>
      </c>
      <c r="Q92" s="295">
        <v>1.0754767868338619</v>
      </c>
      <c r="R92" s="295">
        <v>1.0835857544991501</v>
      </c>
      <c r="S92" s="295">
        <v>1.5928362209790481</v>
      </c>
      <c r="T92" s="295">
        <v>1.437828297127288</v>
      </c>
      <c r="U92" s="295">
        <v>1.4137138150358659</v>
      </c>
      <c r="V92" s="295">
        <v>1.5107104579364281</v>
      </c>
      <c r="W92" s="295">
        <v>1.5098523807644471</v>
      </c>
      <c r="X92" s="295">
        <v>1.774787014405361</v>
      </c>
      <c r="Y92" s="295">
        <v>1.4792177507856421</v>
      </c>
      <c r="DA92" s="122" t="s">
        <v>1536</v>
      </c>
    </row>
    <row r="93" spans="1:105" ht="12" customHeight="1" x14ac:dyDescent="0.25">
      <c r="A93" s="59" t="s">
        <v>159</v>
      </c>
      <c r="B93" s="295">
        <v>0.76172174722444497</v>
      </c>
      <c r="C93" s="295">
        <v>0.75460136481015783</v>
      </c>
      <c r="D93" s="295">
        <v>0.86301522822770882</v>
      </c>
      <c r="E93" s="295">
        <v>0.99027757214716317</v>
      </c>
      <c r="F93" s="295">
        <v>1.0380742888440739</v>
      </c>
      <c r="G93" s="295">
        <v>0.94317667454650567</v>
      </c>
      <c r="H93" s="295">
        <v>0.8829214183887899</v>
      </c>
      <c r="I93" s="295">
        <v>1.0021666727011671</v>
      </c>
      <c r="J93" s="295">
        <v>0.87687451626409785</v>
      </c>
      <c r="K93" s="295">
        <v>0.982438100476281</v>
      </c>
      <c r="L93" s="295">
        <v>0.95505248934608467</v>
      </c>
      <c r="M93" s="295">
        <v>1.0323067098271941</v>
      </c>
      <c r="N93" s="295">
        <v>1.1937983282358819</v>
      </c>
      <c r="O93" s="295">
        <v>0.8411408006685912</v>
      </c>
      <c r="P93" s="295">
        <v>0.97046455898425532</v>
      </c>
      <c r="Q93" s="295">
        <v>0.85054662262739944</v>
      </c>
      <c r="R93" s="295">
        <v>0.92281250023961048</v>
      </c>
      <c r="S93" s="295">
        <v>0.69055416720503859</v>
      </c>
      <c r="T93" s="295">
        <v>0.91059531657399528</v>
      </c>
      <c r="U93" s="295">
        <v>0.65173568030100948</v>
      </c>
      <c r="V93" s="295">
        <v>0.69640383848287435</v>
      </c>
      <c r="W93" s="295">
        <v>0.61899059557488012</v>
      </c>
      <c r="X93" s="295">
        <v>0.68870392439453298</v>
      </c>
      <c r="Y93" s="295">
        <v>0.51179472904655043</v>
      </c>
      <c r="DA93" s="122" t="s">
        <v>1537</v>
      </c>
    </row>
    <row r="94" spans="1:105" ht="12" customHeight="1" x14ac:dyDescent="0.25">
      <c r="A94" s="59" t="s">
        <v>32</v>
      </c>
      <c r="B94" s="295">
        <v>0.66780380470977019</v>
      </c>
      <c r="C94" s="295">
        <v>0.58480151900023702</v>
      </c>
      <c r="D94" s="295">
        <v>0.79214754430194034</v>
      </c>
      <c r="E94" s="295">
        <v>0.77601953911187582</v>
      </c>
      <c r="F94" s="295">
        <v>0.85920867639197218</v>
      </c>
      <c r="G94" s="295">
        <v>0.77262568400735165</v>
      </c>
      <c r="H94" s="295">
        <v>0.77257554396770578</v>
      </c>
      <c r="I94" s="295">
        <v>0.72023327944386362</v>
      </c>
      <c r="J94" s="295">
        <v>0.80237390566606237</v>
      </c>
      <c r="K94" s="295">
        <v>0.84441026611743697</v>
      </c>
      <c r="L94" s="295">
        <v>0.69284100386268477</v>
      </c>
      <c r="M94" s="295">
        <v>0.70438237734984899</v>
      </c>
      <c r="N94" s="295">
        <v>0.79466053828579564</v>
      </c>
      <c r="O94" s="295">
        <v>0.92598802006154857</v>
      </c>
      <c r="P94" s="295">
        <v>0.63455034788752251</v>
      </c>
      <c r="Q94" s="295">
        <v>0.46871425787769799</v>
      </c>
      <c r="R94" s="295">
        <v>0.2181896360573248</v>
      </c>
      <c r="S94" s="295">
        <v>0.24527196452463471</v>
      </c>
      <c r="T94" s="295">
        <v>0.31365196682709923</v>
      </c>
      <c r="U94" s="295">
        <v>0.15419234740674401</v>
      </c>
      <c r="V94" s="295">
        <v>0.16477167392979411</v>
      </c>
      <c r="W94" s="295">
        <v>0.21957753824275</v>
      </c>
      <c r="X94" s="295">
        <v>0.16301013562439959</v>
      </c>
      <c r="Y94" s="295">
        <v>0.1613367959579399</v>
      </c>
      <c r="DA94" s="122" t="s">
        <v>1538</v>
      </c>
    </row>
    <row r="95" spans="1:105" ht="12" customHeight="1" x14ac:dyDescent="0.25">
      <c r="A95" s="59" t="s">
        <v>35</v>
      </c>
      <c r="B95" s="295">
        <v>2.3641242588265108</v>
      </c>
      <c r="C95" s="295">
        <v>2.613902814195737</v>
      </c>
      <c r="D95" s="295">
        <v>2.9804188924292618</v>
      </c>
      <c r="E95" s="295">
        <v>3.2531154969611742</v>
      </c>
      <c r="F95" s="295">
        <v>3.6202806989038039</v>
      </c>
      <c r="G95" s="295">
        <v>3.3841607812684211</v>
      </c>
      <c r="H95" s="295">
        <v>3.3179963077633521</v>
      </c>
      <c r="I95" s="295">
        <v>3.2469142623667988</v>
      </c>
      <c r="J95" s="295">
        <v>3.534511302018609</v>
      </c>
      <c r="K95" s="295">
        <v>2.637208235156161</v>
      </c>
      <c r="L95" s="295">
        <v>2.482428319160372</v>
      </c>
      <c r="M95" s="295">
        <v>2.6685693359445311</v>
      </c>
      <c r="N95" s="295">
        <v>2.226678471020751</v>
      </c>
      <c r="O95" s="295">
        <v>2.1885023319506689</v>
      </c>
      <c r="P95" s="295">
        <v>2.072451949417518</v>
      </c>
      <c r="Q95" s="295">
        <v>2.0124905513020819</v>
      </c>
      <c r="R95" s="295">
        <v>2.0551011258642071</v>
      </c>
      <c r="S95" s="295">
        <v>2.254957654271732</v>
      </c>
      <c r="T95" s="295">
        <v>2.4589097721093851</v>
      </c>
      <c r="U95" s="295">
        <v>2.6139576023079059</v>
      </c>
      <c r="V95" s="295">
        <v>2.5603901458556311</v>
      </c>
      <c r="W95" s="295">
        <v>2.4621104276701118</v>
      </c>
      <c r="X95" s="295">
        <v>2.558290287351507</v>
      </c>
      <c r="Y95" s="295">
        <v>2.112981299857084</v>
      </c>
      <c r="DA95" s="122" t="s">
        <v>1539</v>
      </c>
    </row>
    <row r="96" spans="1:105" ht="12" customHeight="1" x14ac:dyDescent="0.25">
      <c r="A96" s="61" t="s">
        <v>1540</v>
      </c>
      <c r="B96" s="263">
        <v>7.1468763149641452</v>
      </c>
      <c r="C96" s="263">
        <v>8.1999145859681661</v>
      </c>
      <c r="D96" s="263">
        <v>9.5543131837765305</v>
      </c>
      <c r="E96" s="263">
        <v>10.201029432503489</v>
      </c>
      <c r="F96" s="263">
        <v>11.229918028544301</v>
      </c>
      <c r="G96" s="263">
        <v>11.01002906786786</v>
      </c>
      <c r="H96" s="263">
        <v>10.718002186498969</v>
      </c>
      <c r="I96" s="263">
        <v>10.31906313836882</v>
      </c>
      <c r="J96" s="263">
        <v>11.27225024776811</v>
      </c>
      <c r="K96" s="263">
        <v>9.2779856558878073</v>
      </c>
      <c r="L96" s="263">
        <v>10.634709003813271</v>
      </c>
      <c r="M96" s="263">
        <v>11.433625662950011</v>
      </c>
      <c r="N96" s="263">
        <v>11.41295858540065</v>
      </c>
      <c r="O96" s="263">
        <v>9.9496077919897079</v>
      </c>
      <c r="P96" s="263">
        <v>9.3827656823084347</v>
      </c>
      <c r="Q96" s="263">
        <v>8.0959945994803242</v>
      </c>
      <c r="R96" s="263">
        <v>9.2137258613742201</v>
      </c>
      <c r="S96" s="263">
        <v>12.717609754827169</v>
      </c>
      <c r="T96" s="263">
        <v>12.47655345043947</v>
      </c>
      <c r="U96" s="263">
        <v>11.8561665394316</v>
      </c>
      <c r="V96" s="263">
        <v>11.259355024762449</v>
      </c>
      <c r="W96" s="263">
        <v>10.923740865870361</v>
      </c>
      <c r="X96" s="263">
        <v>11.145385683529129</v>
      </c>
      <c r="Y96" s="263">
        <v>9.2482829770259176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121.3079265936765</v>
      </c>
      <c r="C99" s="223">
        <v>113.9682972322191</v>
      </c>
      <c r="D99" s="223">
        <v>105.59466143963949</v>
      </c>
      <c r="E99" s="223">
        <v>95.87329359521641</v>
      </c>
      <c r="F99" s="223">
        <v>101.4725833639463</v>
      </c>
      <c r="G99" s="223">
        <v>97.518304840939365</v>
      </c>
      <c r="H99" s="223">
        <v>104.0718913866875</v>
      </c>
      <c r="I99" s="223">
        <v>106.1536550461626</v>
      </c>
      <c r="J99" s="223">
        <v>87.745378482450121</v>
      </c>
      <c r="K99" s="223">
        <v>54.693843065176381</v>
      </c>
      <c r="L99" s="223">
        <v>48.062966500786878</v>
      </c>
      <c r="M99" s="223">
        <v>49.496347948926548</v>
      </c>
      <c r="N99" s="223">
        <v>39.60512984612253</v>
      </c>
      <c r="O99" s="223">
        <v>44.385099100954719</v>
      </c>
      <c r="P99" s="223">
        <v>41.249093708833911</v>
      </c>
      <c r="Q99" s="223">
        <v>44.075217926797897</v>
      </c>
      <c r="R99" s="223">
        <v>36.534672245307263</v>
      </c>
      <c r="S99" s="223">
        <v>19.985210311025309</v>
      </c>
      <c r="T99" s="223">
        <v>18.967915139225831</v>
      </c>
      <c r="U99" s="223">
        <v>19.094685973244221</v>
      </c>
      <c r="V99" s="223">
        <v>18.13653314096916</v>
      </c>
      <c r="W99" s="223">
        <v>17.900663582684299</v>
      </c>
      <c r="X99" s="223">
        <v>18.54879502161085</v>
      </c>
      <c r="Y99" s="223">
        <v>17.62569513575275</v>
      </c>
      <c r="DA99" s="89" t="s">
        <v>1542</v>
      </c>
    </row>
    <row r="100" spans="1:105" ht="12" customHeight="1" x14ac:dyDescent="0.25">
      <c r="A100" s="55" t="s">
        <v>91</v>
      </c>
      <c r="B100" s="259">
        <v>1.0299173062139539</v>
      </c>
      <c r="C100" s="259">
        <v>0.96760306581115141</v>
      </c>
      <c r="D100" s="259">
        <v>0.89650999991512648</v>
      </c>
      <c r="E100" s="259">
        <v>0.81397454436695538</v>
      </c>
      <c r="F100" s="259">
        <v>0.86151311498835526</v>
      </c>
      <c r="G100" s="259">
        <v>0.82794086625891006</v>
      </c>
      <c r="H100" s="259">
        <v>0.88358151885901826</v>
      </c>
      <c r="I100" s="259">
        <v>0.90125591558548768</v>
      </c>
      <c r="J100" s="259">
        <v>0.7449676733997378</v>
      </c>
      <c r="K100" s="259">
        <v>0.4643565931571374</v>
      </c>
      <c r="L100" s="259">
        <v>0.40805974001024442</v>
      </c>
      <c r="M100" s="259">
        <v>0.42022930222492261</v>
      </c>
      <c r="N100" s="259">
        <v>0.3362517997678709</v>
      </c>
      <c r="O100" s="259">
        <v>0.37683425135929077</v>
      </c>
      <c r="P100" s="259">
        <v>0.35020922926592829</v>
      </c>
      <c r="Q100" s="259">
        <v>0.37420332696089981</v>
      </c>
      <c r="R100" s="259">
        <v>0.3101832854537746</v>
      </c>
      <c r="S100" s="259">
        <v>0.16967657881516829</v>
      </c>
      <c r="T100" s="259">
        <v>0.16103963370871491</v>
      </c>
      <c r="U100" s="259">
        <v>0.1621159316847505</v>
      </c>
      <c r="V100" s="259">
        <v>0.15398111138354001</v>
      </c>
      <c r="W100" s="259">
        <v>0.15197855353839551</v>
      </c>
      <c r="X100" s="259">
        <v>0.15748125896248841</v>
      </c>
      <c r="Y100" s="259">
        <v>0.14964404193520539</v>
      </c>
      <c r="DA100" s="67" t="s">
        <v>1543</v>
      </c>
    </row>
    <row r="101" spans="1:105" ht="12" customHeight="1" x14ac:dyDescent="0.25">
      <c r="A101" s="173" t="s">
        <v>92</v>
      </c>
      <c r="B101" s="224">
        <v>1.1547323872366451</v>
      </c>
      <c r="C101" s="224">
        <v>1.0848663201795889</v>
      </c>
      <c r="D101" s="224">
        <v>1.0051575268592099</v>
      </c>
      <c r="E101" s="224">
        <v>0.91261964732094347</v>
      </c>
      <c r="F101" s="224">
        <v>0.96591938974517944</v>
      </c>
      <c r="G101" s="224">
        <v>0.92827853966298735</v>
      </c>
      <c r="H101" s="224">
        <v>0.99066225068199643</v>
      </c>
      <c r="I101" s="224">
        <v>1.010478597297191</v>
      </c>
      <c r="J101" s="224">
        <v>0.83524987368287129</v>
      </c>
      <c r="K101" s="224">
        <v>0.52063169937065357</v>
      </c>
      <c r="L101" s="224">
        <v>0.45751226324116873</v>
      </c>
      <c r="M101" s="224">
        <v>0.4711566476427072</v>
      </c>
      <c r="N101" s="224">
        <v>0.377001960367011</v>
      </c>
      <c r="O101" s="224">
        <v>0.42250257573033878</v>
      </c>
      <c r="P101" s="224">
        <v>0.39265088265109849</v>
      </c>
      <c r="Q101" s="224">
        <v>0.41955281112995452</v>
      </c>
      <c r="R101" s="224">
        <v>0.34777421792205038</v>
      </c>
      <c r="S101" s="224">
        <v>0.19023958499507279</v>
      </c>
      <c r="T101" s="224">
        <v>0.1805559335203058</v>
      </c>
      <c r="U101" s="224">
        <v>0.18176266742384059</v>
      </c>
      <c r="V101" s="224">
        <v>0.17264199296824839</v>
      </c>
      <c r="W101" s="224">
        <v>0.1703967462992671</v>
      </c>
      <c r="X101" s="224">
        <v>0.17656632140232181</v>
      </c>
      <c r="Y101" s="224">
        <v>0.1677793165888245</v>
      </c>
      <c r="DA101" s="177" t="s">
        <v>1544</v>
      </c>
    </row>
    <row r="102" spans="1:105" ht="12" customHeight="1" x14ac:dyDescent="0.25">
      <c r="A102" s="173" t="s">
        <v>93</v>
      </c>
      <c r="B102" s="224">
        <v>2.296342677683568</v>
      </c>
      <c r="C102" s="224">
        <v>2.2006889802507872</v>
      </c>
      <c r="D102" s="224">
        <v>2.0819238787479839</v>
      </c>
      <c r="E102" s="224">
        <v>1.944152012748285</v>
      </c>
      <c r="F102" s="224">
        <v>1.996110006081113</v>
      </c>
      <c r="G102" s="224">
        <v>1.995236022717555</v>
      </c>
      <c r="H102" s="224">
        <v>2.198099414971284</v>
      </c>
      <c r="I102" s="224">
        <v>2.2029991761691319</v>
      </c>
      <c r="J102" s="224">
        <v>1.8245746307563171</v>
      </c>
      <c r="K102" s="224">
        <v>1.2323835174863069</v>
      </c>
      <c r="L102" s="224">
        <v>1.1068012294761409</v>
      </c>
      <c r="M102" s="224">
        <v>1.195012178666133</v>
      </c>
      <c r="N102" s="224">
        <v>0.97153253236083414</v>
      </c>
      <c r="O102" s="224">
        <v>1.1015477653468659</v>
      </c>
      <c r="P102" s="224">
        <v>0.9906570442481607</v>
      </c>
      <c r="Q102" s="224">
        <v>1.0645892147066129</v>
      </c>
      <c r="R102" s="224">
        <v>0.92891846210221296</v>
      </c>
      <c r="S102" s="224">
        <v>0.55683543330119589</v>
      </c>
      <c r="T102" s="224">
        <v>0.52910852137111919</v>
      </c>
      <c r="U102" s="224">
        <v>0.54531932271508632</v>
      </c>
      <c r="V102" s="224">
        <v>0.51500433504940624</v>
      </c>
      <c r="W102" s="224">
        <v>0.51233094692250081</v>
      </c>
      <c r="X102" s="224">
        <v>0.51075506302653662</v>
      </c>
      <c r="Y102" s="224">
        <v>0.52866382678967971</v>
      </c>
      <c r="DA102" s="177" t="s">
        <v>1545</v>
      </c>
    </row>
    <row r="103" spans="1:105" ht="12" customHeight="1" x14ac:dyDescent="0.25">
      <c r="A103" s="173" t="s">
        <v>94</v>
      </c>
      <c r="B103" s="224">
        <v>0.9243893201382114</v>
      </c>
      <c r="C103" s="224">
        <v>0.8684599576803389</v>
      </c>
      <c r="D103" s="224">
        <v>0.80465127085309196</v>
      </c>
      <c r="E103" s="224">
        <v>0.73057261115764904</v>
      </c>
      <c r="F103" s="224">
        <v>0.77324025710545774</v>
      </c>
      <c r="G103" s="224">
        <v>0.74310790765246615</v>
      </c>
      <c r="H103" s="224">
        <v>0.79304747534274411</v>
      </c>
      <c r="I103" s="224">
        <v>0.80891090775159802</v>
      </c>
      <c r="J103" s="224">
        <v>0.66863636234098911</v>
      </c>
      <c r="K103" s="224">
        <v>0.41677741781829142</v>
      </c>
      <c r="L103" s="224">
        <v>0.36624888558332919</v>
      </c>
      <c r="M103" s="224">
        <v>0.37717152303599949</v>
      </c>
      <c r="N103" s="224">
        <v>0.30179857228081292</v>
      </c>
      <c r="O103" s="224">
        <v>0.33822284111268502</v>
      </c>
      <c r="P103" s="224">
        <v>0.31432588751936857</v>
      </c>
      <c r="Q103" s="224">
        <v>0.33586148802026627</v>
      </c>
      <c r="R103" s="224">
        <v>0.27840110524299361</v>
      </c>
      <c r="S103" s="224">
        <v>0.15229107850504239</v>
      </c>
      <c r="T103" s="224">
        <v>0.14453909709172399</v>
      </c>
      <c r="U103" s="224">
        <v>0.14550511479851541</v>
      </c>
      <c r="V103" s="224">
        <v>0.1382038091865867</v>
      </c>
      <c r="W103" s="224">
        <v>0.1364064385881496</v>
      </c>
      <c r="X103" s="224">
        <v>0.14134532260845689</v>
      </c>
      <c r="Y103" s="224">
        <v>0.13431112707070311</v>
      </c>
      <c r="DA103" s="177" t="s">
        <v>1546</v>
      </c>
    </row>
    <row r="104" spans="1:105" ht="12" customHeight="1" x14ac:dyDescent="0.25">
      <c r="A104" s="56" t="s">
        <v>95</v>
      </c>
      <c r="B104" s="260">
        <v>1.008389458663757</v>
      </c>
      <c r="C104" s="260">
        <v>0.95429651208553523</v>
      </c>
      <c r="D104" s="260">
        <v>0.89529036020223185</v>
      </c>
      <c r="E104" s="260">
        <v>0.82013660175358871</v>
      </c>
      <c r="F104" s="260">
        <v>0.85952289851985042</v>
      </c>
      <c r="G104" s="260">
        <v>0.84189117042670802</v>
      </c>
      <c r="H104" s="260">
        <v>0.91007656242981438</v>
      </c>
      <c r="I104" s="260">
        <v>0.91745694905839636</v>
      </c>
      <c r="J104" s="260">
        <v>0.76092361912345452</v>
      </c>
      <c r="K104" s="260">
        <v>0.49433150766824813</v>
      </c>
      <c r="L104" s="260">
        <v>0.44905239719983969</v>
      </c>
      <c r="M104" s="260">
        <v>0.47816453921281349</v>
      </c>
      <c r="N104" s="260">
        <v>0.39570361379412999</v>
      </c>
      <c r="O104" s="260">
        <v>0.44855807889892879</v>
      </c>
      <c r="P104" s="260">
        <v>0.40577299715613291</v>
      </c>
      <c r="Q104" s="260">
        <v>0.43304489744002439</v>
      </c>
      <c r="R104" s="260">
        <v>0.37740389966126592</v>
      </c>
      <c r="S104" s="260">
        <v>0.22925861986467869</v>
      </c>
      <c r="T104" s="260">
        <v>0.21257784843765901</v>
      </c>
      <c r="U104" s="260">
        <v>0.218031898538354</v>
      </c>
      <c r="V104" s="260">
        <v>0.20646244867953409</v>
      </c>
      <c r="W104" s="260">
        <v>0.2037378963657151</v>
      </c>
      <c r="X104" s="260">
        <v>0.20492111152912609</v>
      </c>
      <c r="Y104" s="260">
        <v>0.21092460149105829</v>
      </c>
      <c r="DA104" s="68" t="s">
        <v>1547</v>
      </c>
    </row>
    <row r="105" spans="1:105" ht="12" customHeight="1" x14ac:dyDescent="0.25">
      <c r="A105" s="37" t="s">
        <v>159</v>
      </c>
      <c r="B105" s="226">
        <v>0.1111092715653543</v>
      </c>
      <c r="C105" s="226">
        <v>9.3637884583848432E-2</v>
      </c>
      <c r="D105" s="226">
        <v>8.1250296622705026E-2</v>
      </c>
      <c r="E105" s="226">
        <v>7.5826505521101289E-2</v>
      </c>
      <c r="F105" s="226">
        <v>7.7701216976477527E-2</v>
      </c>
      <c r="G105" s="226">
        <v>6.8198200058255443E-2</v>
      </c>
      <c r="H105" s="226">
        <v>6.8095959805866649E-2</v>
      </c>
      <c r="I105" s="226">
        <v>8.207979956075058E-2</v>
      </c>
      <c r="J105" s="226">
        <v>5.5939869584374427E-2</v>
      </c>
      <c r="K105" s="226">
        <v>4.165722614616648E-2</v>
      </c>
      <c r="L105" s="226">
        <v>3.1888699897474462E-2</v>
      </c>
      <c r="M105" s="226">
        <v>2.961758584526656E-2</v>
      </c>
      <c r="N105" s="226">
        <v>2.5102356418533579E-2</v>
      </c>
      <c r="O105" s="226">
        <v>2.1456664316300441E-2</v>
      </c>
      <c r="P105" s="226">
        <v>2.5011263288529709E-2</v>
      </c>
      <c r="Q105" s="226">
        <v>2.5461279189416139E-2</v>
      </c>
      <c r="R105" s="226">
        <v>1.8290273394444459E-2</v>
      </c>
      <c r="S105" s="226">
        <v>5.0147072662484766E-3</v>
      </c>
      <c r="T105" s="226">
        <v>6.360855102336061E-3</v>
      </c>
      <c r="U105" s="226">
        <v>4.4787352504170276E-3</v>
      </c>
      <c r="V105" s="226">
        <v>4.5806769138867134E-3</v>
      </c>
      <c r="W105" s="226">
        <v>4.3226460816403103E-3</v>
      </c>
      <c r="X105" s="226">
        <v>5.1505218453074203E-3</v>
      </c>
      <c r="Y105" s="226">
        <v>3.44504255454035E-3</v>
      </c>
      <c r="DA105" s="69" t="s">
        <v>1548</v>
      </c>
    </row>
    <row r="106" spans="1:105" ht="12" customHeight="1" x14ac:dyDescent="0.25">
      <c r="A106" s="37" t="s">
        <v>35</v>
      </c>
      <c r="B106" s="226">
        <v>0.34484524729054122</v>
      </c>
      <c r="C106" s="226">
        <v>0.32435712608422529</v>
      </c>
      <c r="D106" s="226">
        <v>0.2805975041333767</v>
      </c>
      <c r="E106" s="226">
        <v>0.24909418038849521</v>
      </c>
      <c r="F106" s="226">
        <v>0.27098274095056718</v>
      </c>
      <c r="G106" s="226">
        <v>0.24469824182326719</v>
      </c>
      <c r="H106" s="226">
        <v>0.25590289068055488</v>
      </c>
      <c r="I106" s="226">
        <v>0.26592988881548818</v>
      </c>
      <c r="J106" s="226">
        <v>0.22548277730980251</v>
      </c>
      <c r="K106" s="226">
        <v>0.1118225970604904</v>
      </c>
      <c r="L106" s="226">
        <v>8.288697487286599E-2</v>
      </c>
      <c r="M106" s="226">
        <v>7.6563080176640222E-2</v>
      </c>
      <c r="N106" s="226">
        <v>4.6821037764088802E-2</v>
      </c>
      <c r="O106" s="226">
        <v>5.5826515435681047E-2</v>
      </c>
      <c r="P106" s="226">
        <v>5.3412194067098483E-2</v>
      </c>
      <c r="Q106" s="226">
        <v>6.0244297525370763E-2</v>
      </c>
      <c r="R106" s="226">
        <v>4.0732393021905372E-2</v>
      </c>
      <c r="S106" s="226">
        <v>1.637518542495673E-2</v>
      </c>
      <c r="T106" s="226">
        <v>1.7176421276745079E-2</v>
      </c>
      <c r="U106" s="226">
        <v>1.7963147347011779E-2</v>
      </c>
      <c r="V106" s="226">
        <v>1.684126276100693E-2</v>
      </c>
      <c r="W106" s="226">
        <v>1.719385087401781E-2</v>
      </c>
      <c r="X106" s="226">
        <v>1.913235796242305E-2</v>
      </c>
      <c r="Y106" s="226">
        <v>1.4223105635567321E-2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0.55243493980786151</v>
      </c>
      <c r="C109" s="226">
        <v>0.53630150141746147</v>
      </c>
      <c r="D109" s="226">
        <v>0.53344255944615016</v>
      </c>
      <c r="E109" s="226">
        <v>0.49521591584399233</v>
      </c>
      <c r="F109" s="226">
        <v>0.51083894059280566</v>
      </c>
      <c r="G109" s="226">
        <v>0.52899472854518537</v>
      </c>
      <c r="H109" s="226">
        <v>0.58607771194339275</v>
      </c>
      <c r="I109" s="226">
        <v>0.56944726068215756</v>
      </c>
      <c r="J109" s="226">
        <v>0.47950097222927762</v>
      </c>
      <c r="K109" s="226">
        <v>0.3408516844615912</v>
      </c>
      <c r="L109" s="226">
        <v>0.33427672242949918</v>
      </c>
      <c r="M109" s="226">
        <v>0.3719838731909067</v>
      </c>
      <c r="N109" s="226">
        <v>0.3237802196115076</v>
      </c>
      <c r="O109" s="226">
        <v>0.37127489914694728</v>
      </c>
      <c r="P109" s="226">
        <v>0.32734953980050469</v>
      </c>
      <c r="Q109" s="226">
        <v>0.34733932072523749</v>
      </c>
      <c r="R109" s="226">
        <v>0.31838123324491607</v>
      </c>
      <c r="S109" s="226">
        <v>0.20786872717347349</v>
      </c>
      <c r="T109" s="226">
        <v>0.18904057205857791</v>
      </c>
      <c r="U109" s="226">
        <v>0.1955900159409252</v>
      </c>
      <c r="V109" s="226">
        <v>0.18504050900464039</v>
      </c>
      <c r="W109" s="226">
        <v>0.18222139941005699</v>
      </c>
      <c r="X109" s="226">
        <v>0.1806382317213957</v>
      </c>
      <c r="Y109" s="226">
        <v>0.19325645330095059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87.861978435638562</v>
      </c>
      <c r="C110" s="261">
        <f t="shared" si="4"/>
        <v>82.157229044720296</v>
      </c>
      <c r="D110" s="261">
        <f t="shared" si="4"/>
        <v>75.731413475201464</v>
      </c>
      <c r="E110" s="261">
        <f t="shared" si="4"/>
        <v>68.276546137686637</v>
      </c>
      <c r="F110" s="261">
        <f t="shared" si="4"/>
        <v>72.815979808699979</v>
      </c>
      <c r="G110" s="261">
        <f t="shared" si="4"/>
        <v>69.284376343878662</v>
      </c>
      <c r="H110" s="261">
        <f t="shared" si="4"/>
        <v>73.322294481078558</v>
      </c>
      <c r="I110" s="261">
        <f t="shared" si="4"/>
        <v>75.144074927153468</v>
      </c>
      <c r="J110" s="261">
        <f t="shared" si="4"/>
        <v>62.079042996047761</v>
      </c>
      <c r="K110" s="261">
        <f t="shared" si="4"/>
        <v>37.837003601682646</v>
      </c>
      <c r="L110" s="261">
        <f t="shared" si="4"/>
        <v>33.025788203619015</v>
      </c>
      <c r="M110" s="261">
        <f t="shared" si="4"/>
        <v>33.508575878952165</v>
      </c>
      <c r="N110" s="261">
        <f t="shared" si="4"/>
        <v>26.664824639903038</v>
      </c>
      <c r="O110" s="261">
        <f t="shared" si="4"/>
        <v>29.765598347002634</v>
      </c>
      <c r="P110" s="261">
        <f t="shared" si="4"/>
        <v>27.964810164723811</v>
      </c>
      <c r="Q110" s="261">
        <f t="shared" si="4"/>
        <v>29.827749166374396</v>
      </c>
      <c r="R110" s="261">
        <f t="shared" si="4"/>
        <v>24.297259078644181</v>
      </c>
      <c r="S110" s="261">
        <f t="shared" si="4"/>
        <v>12.839871414001298</v>
      </c>
      <c r="T110" s="261">
        <f t="shared" si="4"/>
        <v>12.185462060031</v>
      </c>
      <c r="U110" s="261">
        <f t="shared" si="4"/>
        <v>12.151220442233789</v>
      </c>
      <c r="V110" s="261">
        <f t="shared" si="4"/>
        <v>11.568135349803979</v>
      </c>
      <c r="W110" s="261">
        <f t="shared" si="4"/>
        <v>11.38217657732328</v>
      </c>
      <c r="X110" s="261">
        <f t="shared" si="4"/>
        <v>11.977789859747979</v>
      </c>
      <c r="Y110" s="261">
        <f t="shared" si="4"/>
        <v>10.984023065527056</v>
      </c>
      <c r="DA110" s="70"/>
    </row>
    <row r="111" spans="1:105" ht="12" customHeight="1" x14ac:dyDescent="0.25">
      <c r="A111" s="60" t="s">
        <v>1554</v>
      </c>
      <c r="B111" s="262">
        <v>76.320845170812035</v>
      </c>
      <c r="C111" s="262">
        <v>71.096839390189217</v>
      </c>
      <c r="D111" s="262">
        <v>65.267922479121978</v>
      </c>
      <c r="E111" s="262">
        <v>58.505479439208223</v>
      </c>
      <c r="F111" s="262">
        <v>62.783778685009352</v>
      </c>
      <c r="G111" s="262">
        <v>59.256567752090227</v>
      </c>
      <c r="H111" s="262">
        <v>62.274919660212831</v>
      </c>
      <c r="I111" s="262">
        <v>64.072074514689533</v>
      </c>
      <c r="J111" s="262">
        <v>52.908957376935291</v>
      </c>
      <c r="K111" s="262">
        <v>31.64319701222681</v>
      </c>
      <c r="L111" s="262">
        <v>27.463142605818479</v>
      </c>
      <c r="M111" s="262">
        <v>27.502592999694361</v>
      </c>
      <c r="N111" s="262">
        <v>21.782022723596079</v>
      </c>
      <c r="O111" s="262">
        <v>24.22935600783034</v>
      </c>
      <c r="P111" s="262">
        <v>22.98589082549849</v>
      </c>
      <c r="Q111" s="262">
        <v>24.477255915245131</v>
      </c>
      <c r="R111" s="262">
        <v>19.62863018999159</v>
      </c>
      <c r="S111" s="262">
        <v>10.041285643349131</v>
      </c>
      <c r="T111" s="262">
        <v>9.5262283071403662</v>
      </c>
      <c r="U111" s="262">
        <v>9.4105132139518055</v>
      </c>
      <c r="V111" s="262">
        <v>8.9797874866861367</v>
      </c>
      <c r="W111" s="262">
        <v>8.8072648310973385</v>
      </c>
      <c r="X111" s="262">
        <v>9.4107983103767889</v>
      </c>
      <c r="Y111" s="262">
        <v>8.3270242924050848</v>
      </c>
      <c r="DA111" s="72" t="s">
        <v>1555</v>
      </c>
    </row>
    <row r="112" spans="1:105" ht="12" customHeight="1" x14ac:dyDescent="0.25">
      <c r="A112" s="59" t="s">
        <v>28</v>
      </c>
      <c r="B112" s="230">
        <v>36.501072412764977</v>
      </c>
      <c r="C112" s="230">
        <v>36.162990943780287</v>
      </c>
      <c r="D112" s="230">
        <v>31.825057885219</v>
      </c>
      <c r="E112" s="230">
        <v>27.114152461812012</v>
      </c>
      <c r="F112" s="230">
        <v>28.441983817788831</v>
      </c>
      <c r="G112" s="230">
        <v>27.903349502718601</v>
      </c>
      <c r="H112" s="230">
        <v>28.117659109186452</v>
      </c>
      <c r="I112" s="230">
        <v>28.10787222384695</v>
      </c>
      <c r="J112" s="230">
        <v>24.993641497832829</v>
      </c>
      <c r="K112" s="230">
        <v>13.04440850363429</v>
      </c>
      <c r="L112" s="230">
        <v>13.74712374577612</v>
      </c>
      <c r="M112" s="230">
        <v>12.936730146896419</v>
      </c>
      <c r="N112" s="230">
        <v>9.1448637833646185</v>
      </c>
      <c r="O112" s="230">
        <v>9.4916191205850637</v>
      </c>
      <c r="P112" s="230">
        <v>9.9378924326152482</v>
      </c>
      <c r="Q112" s="230">
        <v>9.3309497509312163</v>
      </c>
      <c r="R112" s="230">
        <v>8.351882610129211</v>
      </c>
      <c r="S112" s="230">
        <v>4.567253019796925</v>
      </c>
      <c r="T112" s="230">
        <v>3.8503510239747558</v>
      </c>
      <c r="U112" s="230">
        <v>3.600105701850369</v>
      </c>
      <c r="V112" s="230">
        <v>3.083561894643073</v>
      </c>
      <c r="W112" s="230">
        <v>2.9106664061876408</v>
      </c>
      <c r="X112" s="230">
        <v>3.200989880921032</v>
      </c>
      <c r="Y112" s="230">
        <v>1.9546610990188249</v>
      </c>
      <c r="DA112" s="71" t="s">
        <v>1556</v>
      </c>
    </row>
    <row r="113" spans="1:105" ht="12" customHeight="1" x14ac:dyDescent="0.25">
      <c r="A113" s="59" t="s">
        <v>31</v>
      </c>
      <c r="B113" s="295">
        <v>7.9626162560453499</v>
      </c>
      <c r="C113" s="295">
        <v>7.204537515200049</v>
      </c>
      <c r="D113" s="295">
        <v>7.0431672030889434</v>
      </c>
      <c r="E113" s="295">
        <v>6.3896894271321614</v>
      </c>
      <c r="F113" s="295">
        <v>8.7096719274613985</v>
      </c>
      <c r="G113" s="295">
        <v>7.198488225332774</v>
      </c>
      <c r="H113" s="295">
        <v>7.499457014188132</v>
      </c>
      <c r="I113" s="295">
        <v>8.2373950958489814</v>
      </c>
      <c r="J113" s="295">
        <v>5.8590818015585597</v>
      </c>
      <c r="K113" s="295">
        <v>3.1016606556835531</v>
      </c>
      <c r="L113" s="295">
        <v>2.4814282347545582</v>
      </c>
      <c r="M113" s="295">
        <v>2.5324424040488069</v>
      </c>
      <c r="N113" s="295">
        <v>3.2593760311875228</v>
      </c>
      <c r="O113" s="295">
        <v>3.2920331629317698</v>
      </c>
      <c r="P113" s="295">
        <v>2.9002295099164339</v>
      </c>
      <c r="Q113" s="295">
        <v>3.6960873995812902</v>
      </c>
      <c r="R113" s="295">
        <v>2.8551894745280189</v>
      </c>
      <c r="S113" s="295">
        <v>1.8227278556598261</v>
      </c>
      <c r="T113" s="295">
        <v>1.593626305639372</v>
      </c>
      <c r="U113" s="295">
        <v>1.6994071321436131</v>
      </c>
      <c r="V113" s="295">
        <v>1.80595924769637</v>
      </c>
      <c r="W113" s="295">
        <v>1.8507298419108811</v>
      </c>
      <c r="X113" s="295">
        <v>2.125656867081394</v>
      </c>
      <c r="Y113" s="295">
        <v>2.2099372095396679</v>
      </c>
      <c r="DA113" s="122" t="s">
        <v>1557</v>
      </c>
    </row>
    <row r="114" spans="1:105" ht="12" customHeight="1" x14ac:dyDescent="0.25">
      <c r="A114" s="59" t="s">
        <v>159</v>
      </c>
      <c r="B114" s="295">
        <v>6.3965548015200939</v>
      </c>
      <c r="C114" s="295">
        <v>5.2929314028229246</v>
      </c>
      <c r="D114" s="295">
        <v>4.9148828594906799</v>
      </c>
      <c r="E114" s="295">
        <v>4.9325614101602504</v>
      </c>
      <c r="F114" s="295">
        <v>4.8224269644929132</v>
      </c>
      <c r="G114" s="295">
        <v>4.4671259995489914</v>
      </c>
      <c r="H114" s="295">
        <v>4.7324374301018706</v>
      </c>
      <c r="I114" s="295">
        <v>5.5916935238443584</v>
      </c>
      <c r="J114" s="295">
        <v>3.7095206935823208</v>
      </c>
      <c r="K114" s="295">
        <v>3.410568057018335</v>
      </c>
      <c r="L114" s="295">
        <v>2.5977694307821571</v>
      </c>
      <c r="M114" s="295">
        <v>2.819852884501862</v>
      </c>
      <c r="N114" s="295">
        <v>2.655947045821017</v>
      </c>
      <c r="O114" s="295">
        <v>2.4338589780697402</v>
      </c>
      <c r="P114" s="295">
        <v>2.677943932204351</v>
      </c>
      <c r="Q114" s="295">
        <v>2.9230706725938731</v>
      </c>
      <c r="R114" s="295">
        <v>2.431560701778392</v>
      </c>
      <c r="S114" s="295">
        <v>0.79022080225733016</v>
      </c>
      <c r="T114" s="295">
        <v>1.009264216863486</v>
      </c>
      <c r="U114" s="295">
        <v>0.78344305021020566</v>
      </c>
      <c r="V114" s="295">
        <v>0.83250694772930511</v>
      </c>
      <c r="W114" s="295">
        <v>0.75873931894759405</v>
      </c>
      <c r="X114" s="295">
        <v>0.82485854042922302</v>
      </c>
      <c r="Y114" s="295">
        <v>0.76461644322854383</v>
      </c>
      <c r="DA114" s="122" t="s">
        <v>1558</v>
      </c>
    </row>
    <row r="115" spans="1:105" ht="12" customHeight="1" x14ac:dyDescent="0.25">
      <c r="A115" s="59" t="s">
        <v>32</v>
      </c>
      <c r="B115" s="295">
        <v>5.6078793195213938</v>
      </c>
      <c r="C115" s="295">
        <v>4.1019198595189641</v>
      </c>
      <c r="D115" s="295">
        <v>4.5112904851894218</v>
      </c>
      <c r="E115" s="295">
        <v>3.8653445658211321</v>
      </c>
      <c r="F115" s="295">
        <v>3.99149765453953</v>
      </c>
      <c r="G115" s="295">
        <v>3.659352880634013</v>
      </c>
      <c r="H115" s="295">
        <v>4.1409862142953608</v>
      </c>
      <c r="I115" s="295">
        <v>4.018616737142616</v>
      </c>
      <c r="J115" s="295">
        <v>3.394354097254078</v>
      </c>
      <c r="K115" s="295">
        <v>2.9313996263401338</v>
      </c>
      <c r="L115" s="295">
        <v>1.8845468707790489</v>
      </c>
      <c r="M115" s="295">
        <v>1.924093546669619</v>
      </c>
      <c r="N115" s="295">
        <v>1.767950464639678</v>
      </c>
      <c r="O115" s="295">
        <v>2.6793662302677759</v>
      </c>
      <c r="P115" s="295">
        <v>1.7510070183110309</v>
      </c>
      <c r="Q115" s="295">
        <v>1.6108286889631169</v>
      </c>
      <c r="R115" s="295">
        <v>0.57491781313599943</v>
      </c>
      <c r="S115" s="295">
        <v>0.2806716949697875</v>
      </c>
      <c r="T115" s="295">
        <v>0.34763818889213521</v>
      </c>
      <c r="U115" s="295">
        <v>0.1853526308635095</v>
      </c>
      <c r="V115" s="295">
        <v>0.19697416320159261</v>
      </c>
      <c r="W115" s="295">
        <v>0.26915128115599829</v>
      </c>
      <c r="X115" s="295">
        <v>0.1952367305943862</v>
      </c>
      <c r="Y115" s="295">
        <v>0.2410356341829949</v>
      </c>
      <c r="DA115" s="122" t="s">
        <v>1559</v>
      </c>
    </row>
    <row r="116" spans="1:105" ht="12" customHeight="1" x14ac:dyDescent="0.25">
      <c r="A116" s="59" t="s">
        <v>35</v>
      </c>
      <c r="B116" s="295">
        <v>19.852722380960209</v>
      </c>
      <c r="C116" s="295">
        <v>18.334459668867002</v>
      </c>
      <c r="D116" s="295">
        <v>16.973524046133939</v>
      </c>
      <c r="E116" s="295">
        <v>16.203731574282671</v>
      </c>
      <c r="F116" s="295">
        <v>16.81819832072668</v>
      </c>
      <c r="G116" s="295">
        <v>16.028251143855861</v>
      </c>
      <c r="H116" s="295">
        <v>17.784379892441009</v>
      </c>
      <c r="I116" s="295">
        <v>18.11649693400663</v>
      </c>
      <c r="J116" s="295">
        <v>14.9523592867075</v>
      </c>
      <c r="K116" s="295">
        <v>9.1551601695504985</v>
      </c>
      <c r="L116" s="295">
        <v>6.7522743237266054</v>
      </c>
      <c r="M116" s="295">
        <v>7.2894740175776569</v>
      </c>
      <c r="N116" s="295">
        <v>4.9538853985832452</v>
      </c>
      <c r="O116" s="295">
        <v>6.3324785159759909</v>
      </c>
      <c r="P116" s="295">
        <v>5.7188179324514206</v>
      </c>
      <c r="Q116" s="295">
        <v>6.9163194031756383</v>
      </c>
      <c r="R116" s="295">
        <v>5.4150795904199676</v>
      </c>
      <c r="S116" s="295">
        <v>2.5804122706652661</v>
      </c>
      <c r="T116" s="295">
        <v>2.725348571770617</v>
      </c>
      <c r="U116" s="295">
        <v>3.142204698884107</v>
      </c>
      <c r="V116" s="295">
        <v>3.060785233415797</v>
      </c>
      <c r="W116" s="295">
        <v>3.017977982895224</v>
      </c>
      <c r="X116" s="295">
        <v>3.0640562913507541</v>
      </c>
      <c r="Y116" s="295">
        <v>3.1567739064350531</v>
      </c>
      <c r="DA116" s="122" t="s">
        <v>1560</v>
      </c>
    </row>
    <row r="117" spans="1:105" ht="12" customHeight="1" x14ac:dyDescent="0.25">
      <c r="A117" s="60" t="s">
        <v>1561</v>
      </c>
      <c r="B117" s="262">
        <v>11.541133264826531</v>
      </c>
      <c r="C117" s="262">
        <v>11.060389654531081</v>
      </c>
      <c r="D117" s="262">
        <v>10.46349099607948</v>
      </c>
      <c r="E117" s="262">
        <v>9.7710666984784194</v>
      </c>
      <c r="F117" s="262">
        <v>10.032201123690619</v>
      </c>
      <c r="G117" s="262">
        <v>10.027808591788441</v>
      </c>
      <c r="H117" s="262">
        <v>11.04737482086572</v>
      </c>
      <c r="I117" s="262">
        <v>11.07200041246394</v>
      </c>
      <c r="J117" s="262">
        <v>9.1700856191124682</v>
      </c>
      <c r="K117" s="262">
        <v>6.1938065894558374</v>
      </c>
      <c r="L117" s="262">
        <v>5.562645597800536</v>
      </c>
      <c r="M117" s="262">
        <v>6.0059828792578038</v>
      </c>
      <c r="N117" s="262">
        <v>4.8828019163069598</v>
      </c>
      <c r="O117" s="262">
        <v>5.5362423391722926</v>
      </c>
      <c r="P117" s="262">
        <v>4.978919339225321</v>
      </c>
      <c r="Q117" s="262">
        <v>5.350493251129266</v>
      </c>
      <c r="R117" s="262">
        <v>4.6686288886525924</v>
      </c>
      <c r="S117" s="262">
        <v>2.7985857706521662</v>
      </c>
      <c r="T117" s="262">
        <v>2.6592337528906338</v>
      </c>
      <c r="U117" s="262">
        <v>2.7407072282819831</v>
      </c>
      <c r="V117" s="262">
        <v>2.5883478631178432</v>
      </c>
      <c r="W117" s="262">
        <v>2.5749117462259412</v>
      </c>
      <c r="X117" s="262">
        <v>2.566991549371191</v>
      </c>
      <c r="Y117" s="262">
        <v>2.656998773121972</v>
      </c>
      <c r="DA117" s="72" t="s">
        <v>1562</v>
      </c>
    </row>
    <row r="118" spans="1:105" ht="12" customHeight="1" x14ac:dyDescent="0.25">
      <c r="A118" s="57" t="s">
        <v>1563</v>
      </c>
      <c r="B118" s="261">
        <v>9.4554217654027166</v>
      </c>
      <c r="C118" s="261">
        <v>9.0615580527100086</v>
      </c>
      <c r="D118" s="261">
        <v>8.57253081098637</v>
      </c>
      <c r="E118" s="261">
        <v>8.0052413062040113</v>
      </c>
      <c r="F118" s="261">
        <v>8.2191835657022576</v>
      </c>
      <c r="G118" s="261">
        <v>8.2155848513645875</v>
      </c>
      <c r="H118" s="261">
        <v>9.0508952574117689</v>
      </c>
      <c r="I118" s="261">
        <v>9.0710705165861292</v>
      </c>
      <c r="J118" s="261">
        <v>7.5128694179293589</v>
      </c>
      <c r="K118" s="261">
        <v>5.0744629918728981</v>
      </c>
      <c r="L118" s="261">
        <v>4.5573652995553839</v>
      </c>
      <c r="M118" s="261">
        <v>4.9205827483375719</v>
      </c>
      <c r="N118" s="261">
        <v>4.0003828442312734</v>
      </c>
      <c r="O118" s="261">
        <v>4.5357336330125602</v>
      </c>
      <c r="P118" s="261">
        <v>4.07912994400409</v>
      </c>
      <c r="Q118" s="261">
        <v>4.3835530862946319</v>
      </c>
      <c r="R118" s="261">
        <v>3.8249151270862738</v>
      </c>
      <c r="S118" s="261">
        <v>2.2928258604219969</v>
      </c>
      <c r="T118" s="261">
        <v>2.178657513903473</v>
      </c>
      <c r="U118" s="261">
        <v>2.245407117676455</v>
      </c>
      <c r="V118" s="261">
        <v>2.1205821092064059</v>
      </c>
      <c r="W118" s="261">
        <v>2.109574164909517</v>
      </c>
      <c r="X118" s="261">
        <v>2.1030853045863358</v>
      </c>
      <c r="Y118" s="261">
        <v>2.1768264392711179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9.1396096674166216</v>
      </c>
      <c r="C119" s="261">
        <f t="shared" si="5"/>
        <v>8.5878973440554898</v>
      </c>
      <c r="D119" s="261">
        <f t="shared" si="5"/>
        <v>7.957848931686188</v>
      </c>
      <c r="E119" s="261">
        <f t="shared" si="5"/>
        <v>7.2269123376732072</v>
      </c>
      <c r="F119" s="261">
        <f t="shared" si="5"/>
        <v>7.6470736029390292</v>
      </c>
      <c r="G119" s="261">
        <f t="shared" si="5"/>
        <v>7.3510595792982913</v>
      </c>
      <c r="H119" s="261">
        <f t="shared" si="5"/>
        <v>7.8470509654526257</v>
      </c>
      <c r="I119" s="261">
        <f t="shared" si="5"/>
        <v>8.0032220571458765</v>
      </c>
      <c r="J119" s="261">
        <f t="shared" si="5"/>
        <v>6.6153227362480358</v>
      </c>
      <c r="K119" s="261">
        <f t="shared" si="5"/>
        <v>4.1259133741412981</v>
      </c>
      <c r="L119" s="261">
        <f t="shared" si="5"/>
        <v>3.6255663686523172</v>
      </c>
      <c r="M119" s="261">
        <f t="shared" si="5"/>
        <v>3.734781293876086</v>
      </c>
      <c r="N119" s="261">
        <f t="shared" si="5"/>
        <v>2.9880614993342691</v>
      </c>
      <c r="O119" s="261">
        <f t="shared" si="5"/>
        <v>3.3488315974955722</v>
      </c>
      <c r="P119" s="261">
        <f t="shared" si="5"/>
        <v>3.1116985323078312</v>
      </c>
      <c r="Q119" s="261">
        <f t="shared" si="5"/>
        <v>3.3251857973312831</v>
      </c>
      <c r="R119" s="261">
        <f t="shared" si="5"/>
        <v>2.7568158788713637</v>
      </c>
      <c r="S119" s="261">
        <f t="shared" si="5"/>
        <v>1.5083055887443004</v>
      </c>
      <c r="T119" s="261">
        <f t="shared" si="5"/>
        <v>1.4319416726018133</v>
      </c>
      <c r="U119" s="261">
        <f t="shared" si="5"/>
        <v>1.4417294347082847</v>
      </c>
      <c r="V119" s="261">
        <f t="shared" si="5"/>
        <v>1.3693102564765105</v>
      </c>
      <c r="W119" s="261">
        <f t="shared" si="5"/>
        <v>1.3516730038951306</v>
      </c>
      <c r="X119" s="261">
        <f t="shared" si="5"/>
        <v>1.4002515848859511</v>
      </c>
      <c r="Y119" s="261">
        <f t="shared" si="5"/>
        <v>1.3311237404987215</v>
      </c>
      <c r="DA119" s="70"/>
    </row>
    <row r="120" spans="1:105" ht="12" customHeight="1" x14ac:dyDescent="0.25">
      <c r="A120" s="60" t="s">
        <v>1566</v>
      </c>
      <c r="B120" s="262">
        <v>6.3823654671509402</v>
      </c>
      <c r="C120" s="262">
        <v>5.9455056024596757</v>
      </c>
      <c r="D120" s="262">
        <v>5.4580597687450956</v>
      </c>
      <c r="E120" s="262">
        <v>4.8925473869714873</v>
      </c>
      <c r="F120" s="262">
        <v>5.2503221116017889</v>
      </c>
      <c r="G120" s="262">
        <v>4.9553574895088772</v>
      </c>
      <c r="H120" s="262">
        <v>5.2077685436972292</v>
      </c>
      <c r="I120" s="262">
        <v>5.3580564376096156</v>
      </c>
      <c r="J120" s="262">
        <v>4.4245356784211269</v>
      </c>
      <c r="K120" s="262">
        <v>2.646176774236336</v>
      </c>
      <c r="L120" s="262">
        <v>2.2966178190837332</v>
      </c>
      <c r="M120" s="262">
        <v>2.299916876254489</v>
      </c>
      <c r="N120" s="262">
        <v>1.8215315792774209</v>
      </c>
      <c r="O120" s="262">
        <v>2.0261909407526182</v>
      </c>
      <c r="P120" s="262">
        <v>1.9222055980646879</v>
      </c>
      <c r="Q120" s="262">
        <v>2.046921683511731</v>
      </c>
      <c r="R120" s="262">
        <v>1.641453147062232</v>
      </c>
      <c r="S120" s="262">
        <v>0.83970708909837088</v>
      </c>
      <c r="T120" s="262">
        <v>0.79663518457655358</v>
      </c>
      <c r="U120" s="262">
        <v>0.78695845716162616</v>
      </c>
      <c r="V120" s="262">
        <v>0.75093882187900762</v>
      </c>
      <c r="W120" s="262">
        <v>0.73651153616346354</v>
      </c>
      <c r="X120" s="262">
        <v>0.78698229848012313</v>
      </c>
      <c r="Y120" s="262">
        <v>0.69635120220469304</v>
      </c>
      <c r="DA120" s="72" t="s">
        <v>1567</v>
      </c>
    </row>
    <row r="121" spans="1:105" ht="12" customHeight="1" x14ac:dyDescent="0.25">
      <c r="A121" s="59" t="s">
        <v>28</v>
      </c>
      <c r="B121" s="230">
        <v>3.0524188189978401</v>
      </c>
      <c r="C121" s="230">
        <v>3.0241466020444978</v>
      </c>
      <c r="D121" s="230">
        <v>2.661384972638928</v>
      </c>
      <c r="E121" s="230">
        <v>2.2674333592091349</v>
      </c>
      <c r="F121" s="230">
        <v>2.378473861625213</v>
      </c>
      <c r="G121" s="230">
        <v>2.3334303214988861</v>
      </c>
      <c r="H121" s="230">
        <v>2.3513520600296611</v>
      </c>
      <c r="I121" s="230">
        <v>2.3505336272819362</v>
      </c>
      <c r="J121" s="230">
        <v>2.0901046632424451</v>
      </c>
      <c r="K121" s="230">
        <v>1.09084460721938</v>
      </c>
      <c r="L121" s="230">
        <v>1.1496094896659621</v>
      </c>
      <c r="M121" s="230">
        <v>1.08183995555357</v>
      </c>
      <c r="N121" s="230">
        <v>0.76474340243636307</v>
      </c>
      <c r="O121" s="230">
        <v>0.79374097557477474</v>
      </c>
      <c r="P121" s="230">
        <v>0.83106078472046607</v>
      </c>
      <c r="Q121" s="230">
        <v>0.78030492629868831</v>
      </c>
      <c r="R121" s="230">
        <v>0.69842999035567432</v>
      </c>
      <c r="S121" s="230">
        <v>0.38193861569605297</v>
      </c>
      <c r="T121" s="230">
        <v>0.32198735950612739</v>
      </c>
      <c r="U121" s="230">
        <v>0.30106048037280292</v>
      </c>
      <c r="V121" s="230">
        <v>0.25786426903614812</v>
      </c>
      <c r="W121" s="230">
        <v>0.2434058050021812</v>
      </c>
      <c r="X121" s="230">
        <v>0.26768423791647378</v>
      </c>
      <c r="Y121" s="230">
        <v>0.16345942540914241</v>
      </c>
      <c r="DA121" s="71" t="s">
        <v>1568</v>
      </c>
    </row>
    <row r="122" spans="1:105" ht="12" customHeight="1" x14ac:dyDescent="0.25">
      <c r="A122" s="59" t="s">
        <v>31</v>
      </c>
      <c r="B122" s="295">
        <v>0.66587741405403311</v>
      </c>
      <c r="C122" s="295">
        <v>0.60248273379173056</v>
      </c>
      <c r="D122" s="295">
        <v>0.58898806788314118</v>
      </c>
      <c r="E122" s="295">
        <v>0.53434069099046211</v>
      </c>
      <c r="F122" s="295">
        <v>0.72835028511060951</v>
      </c>
      <c r="G122" s="295">
        <v>0.60197685916909938</v>
      </c>
      <c r="H122" s="295">
        <v>0.62714551132935226</v>
      </c>
      <c r="I122" s="295">
        <v>0.6888559197865296</v>
      </c>
      <c r="J122" s="295">
        <v>0.48996838643213869</v>
      </c>
      <c r="K122" s="295">
        <v>0.25937778617821378</v>
      </c>
      <c r="L122" s="295">
        <v>0.20751056725414271</v>
      </c>
      <c r="M122" s="295">
        <v>0.21177665041543781</v>
      </c>
      <c r="N122" s="295">
        <v>0.27256680634698233</v>
      </c>
      <c r="O122" s="295">
        <v>0.27529777387537108</v>
      </c>
      <c r="P122" s="295">
        <v>0.24253301479399489</v>
      </c>
      <c r="Q122" s="295">
        <v>0.3090869935974056</v>
      </c>
      <c r="R122" s="295">
        <v>0.23876652130379691</v>
      </c>
      <c r="S122" s="295">
        <v>0.15242644779340539</v>
      </c>
      <c r="T122" s="295">
        <v>0.13326772624035191</v>
      </c>
      <c r="U122" s="295">
        <v>0.14211369607541269</v>
      </c>
      <c r="V122" s="295">
        <v>0.1510241653087365</v>
      </c>
      <c r="W122" s="295">
        <v>0.15476812665794609</v>
      </c>
      <c r="X122" s="295">
        <v>0.17775902445929639</v>
      </c>
      <c r="Y122" s="295">
        <v>0.1848070065153318</v>
      </c>
      <c r="DA122" s="122" t="s">
        <v>1569</v>
      </c>
    </row>
    <row r="123" spans="1:105" ht="12" customHeight="1" x14ac:dyDescent="0.25">
      <c r="A123" s="59" t="s">
        <v>159</v>
      </c>
      <c r="B123" s="295">
        <v>0.53491481105313365</v>
      </c>
      <c r="C123" s="295">
        <v>0.4426238012664867</v>
      </c>
      <c r="D123" s="295">
        <v>0.41100931950242492</v>
      </c>
      <c r="E123" s="295">
        <v>0.4124876963606765</v>
      </c>
      <c r="F123" s="295">
        <v>0.40327765313856823</v>
      </c>
      <c r="G123" s="295">
        <v>0.37356544798638092</v>
      </c>
      <c r="H123" s="295">
        <v>0.39575223730470321</v>
      </c>
      <c r="I123" s="295">
        <v>0.46760791982325017</v>
      </c>
      <c r="J123" s="295">
        <v>0.31021035893161208</v>
      </c>
      <c r="K123" s="295">
        <v>0.2852103084257589</v>
      </c>
      <c r="L123" s="295">
        <v>0.21723965280438451</v>
      </c>
      <c r="M123" s="295">
        <v>0.23581148285519141</v>
      </c>
      <c r="N123" s="295">
        <v>0.22210478238142481</v>
      </c>
      <c r="O123" s="295">
        <v>0.20353256648012449</v>
      </c>
      <c r="P123" s="295">
        <v>0.22394428203219019</v>
      </c>
      <c r="Q123" s="295">
        <v>0.2444431174347059</v>
      </c>
      <c r="R123" s="295">
        <v>0.2033403720776249</v>
      </c>
      <c r="S123" s="295">
        <v>6.6082574799372268E-2</v>
      </c>
      <c r="T123" s="295">
        <v>8.4400180193551042E-2</v>
      </c>
      <c r="U123" s="295">
        <v>6.551578219489225E-2</v>
      </c>
      <c r="V123" s="295">
        <v>6.9618772989987532E-2</v>
      </c>
      <c r="W123" s="295">
        <v>6.3449921407221541E-2</v>
      </c>
      <c r="X123" s="295">
        <v>6.8979171443103532E-2</v>
      </c>
      <c r="Y123" s="295">
        <v>6.3941398604217173E-2</v>
      </c>
      <c r="DA123" s="122" t="s">
        <v>1570</v>
      </c>
    </row>
    <row r="124" spans="1:105" ht="12" customHeight="1" x14ac:dyDescent="0.25">
      <c r="A124" s="59" t="s">
        <v>32</v>
      </c>
      <c r="B124" s="295">
        <v>0.46896146436480102</v>
      </c>
      <c r="C124" s="295">
        <v>0.34302491805248869</v>
      </c>
      <c r="D124" s="295">
        <v>0.3772587232297972</v>
      </c>
      <c r="E124" s="295">
        <v>0.32324120127761752</v>
      </c>
      <c r="F124" s="295">
        <v>0.33379081082673528</v>
      </c>
      <c r="G124" s="295">
        <v>0.3060150527055458</v>
      </c>
      <c r="H124" s="295">
        <v>0.34629185977849158</v>
      </c>
      <c r="I124" s="295">
        <v>0.33605865647125571</v>
      </c>
      <c r="J124" s="295">
        <v>0.28385440864957628</v>
      </c>
      <c r="K124" s="295">
        <v>0.24513962998836869</v>
      </c>
      <c r="L124" s="295">
        <v>0.15759609111204489</v>
      </c>
      <c r="M124" s="295">
        <v>0.1609031999101681</v>
      </c>
      <c r="N124" s="295">
        <v>0.14784566349987249</v>
      </c>
      <c r="O124" s="295">
        <v>0.2240632223560779</v>
      </c>
      <c r="P124" s="295">
        <v>0.146428760077217</v>
      </c>
      <c r="Q124" s="295">
        <v>0.1347062833872551</v>
      </c>
      <c r="R124" s="295">
        <v>4.8077764191380233E-2</v>
      </c>
      <c r="S124" s="295">
        <v>2.34712984319384E-2</v>
      </c>
      <c r="T124" s="295">
        <v>2.9071402011892209E-2</v>
      </c>
      <c r="U124" s="295">
        <v>1.550019824624869E-2</v>
      </c>
      <c r="V124" s="295">
        <v>1.6472054185526549E-2</v>
      </c>
      <c r="W124" s="295">
        <v>2.2507898575348032E-2</v>
      </c>
      <c r="X124" s="295">
        <v>1.632676059176566E-2</v>
      </c>
      <c r="Y124" s="295">
        <v>2.015671478112387E-2</v>
      </c>
      <c r="DA124" s="122" t="s">
        <v>1571</v>
      </c>
    </row>
    <row r="125" spans="1:105" ht="12" customHeight="1" x14ac:dyDescent="0.25">
      <c r="A125" s="59" t="s">
        <v>35</v>
      </c>
      <c r="B125" s="295">
        <v>1.6601929586811319</v>
      </c>
      <c r="C125" s="295">
        <v>1.533227547304471</v>
      </c>
      <c r="D125" s="295">
        <v>1.4194186854908051</v>
      </c>
      <c r="E125" s="295">
        <v>1.3550444391335961</v>
      </c>
      <c r="F125" s="295">
        <v>1.406429500900662</v>
      </c>
      <c r="G125" s="295">
        <v>1.340369808148965</v>
      </c>
      <c r="H125" s="295">
        <v>1.4872268752550211</v>
      </c>
      <c r="I125" s="295">
        <v>1.5150003142466451</v>
      </c>
      <c r="J125" s="295">
        <v>1.250397861165355</v>
      </c>
      <c r="K125" s="295">
        <v>0.7656044424246139</v>
      </c>
      <c r="L125" s="295">
        <v>0.56466201824719819</v>
      </c>
      <c r="M125" s="295">
        <v>0.60958558752012149</v>
      </c>
      <c r="N125" s="295">
        <v>0.4142709246127782</v>
      </c>
      <c r="O125" s="295">
        <v>0.52955640246626989</v>
      </c>
      <c r="P125" s="295">
        <v>0.47823875644081998</v>
      </c>
      <c r="Q125" s="295">
        <v>0.57838036279367566</v>
      </c>
      <c r="R125" s="295">
        <v>0.45283849913375579</v>
      </c>
      <c r="S125" s="295">
        <v>0.21578815237760171</v>
      </c>
      <c r="T125" s="295">
        <v>0.2279085166246311</v>
      </c>
      <c r="U125" s="295">
        <v>0.26276830027226972</v>
      </c>
      <c r="V125" s="295">
        <v>0.25595956035860901</v>
      </c>
      <c r="W125" s="295">
        <v>0.25237978452076659</v>
      </c>
      <c r="X125" s="295">
        <v>0.25623310406948369</v>
      </c>
      <c r="Y125" s="295">
        <v>0.26398665689487788</v>
      </c>
      <c r="DA125" s="122" t="s">
        <v>1572</v>
      </c>
    </row>
    <row r="126" spans="1:105" ht="12" customHeight="1" x14ac:dyDescent="0.25">
      <c r="A126" s="60" t="s">
        <v>1573</v>
      </c>
      <c r="B126" s="262">
        <v>2.757244200265681</v>
      </c>
      <c r="C126" s="262">
        <v>2.642391741595814</v>
      </c>
      <c r="D126" s="262">
        <v>2.499789162941092</v>
      </c>
      <c r="E126" s="262">
        <v>2.3343649507017199</v>
      </c>
      <c r="F126" s="262">
        <v>2.3967514913372399</v>
      </c>
      <c r="G126" s="262">
        <v>2.3957020897894141</v>
      </c>
      <c r="H126" s="262">
        <v>2.6392824217553961</v>
      </c>
      <c r="I126" s="262">
        <v>2.6451656195362609</v>
      </c>
      <c r="J126" s="262">
        <v>2.1907870578269089</v>
      </c>
      <c r="K126" s="262">
        <v>1.4797365999049621</v>
      </c>
      <c r="L126" s="262">
        <v>1.328948549568584</v>
      </c>
      <c r="M126" s="262">
        <v>1.434864417621597</v>
      </c>
      <c r="N126" s="262">
        <v>1.166529920056848</v>
      </c>
      <c r="O126" s="262">
        <v>1.3226406567429541</v>
      </c>
      <c r="P126" s="262">
        <v>1.1894929342431431</v>
      </c>
      <c r="Q126" s="262">
        <v>1.2782641138195521</v>
      </c>
      <c r="R126" s="262">
        <v>1.1153627318091319</v>
      </c>
      <c r="S126" s="262">
        <v>0.66859849964592943</v>
      </c>
      <c r="T126" s="262">
        <v>0.63530648802525969</v>
      </c>
      <c r="U126" s="262">
        <v>0.65477097754665858</v>
      </c>
      <c r="V126" s="262">
        <v>0.61837143459750288</v>
      </c>
      <c r="W126" s="262">
        <v>0.61516146773166702</v>
      </c>
      <c r="X126" s="262">
        <v>0.61326928640582812</v>
      </c>
      <c r="Y126" s="262">
        <v>0.63477253829402847</v>
      </c>
      <c r="DA126" s="72" t="s">
        <v>1574</v>
      </c>
    </row>
    <row r="127" spans="1:105" ht="12" customHeight="1" x14ac:dyDescent="0.25">
      <c r="A127" s="132" t="s">
        <v>1575</v>
      </c>
      <c r="B127" s="316">
        <v>8.437145575282436</v>
      </c>
      <c r="C127" s="316">
        <v>8.0856979547258678</v>
      </c>
      <c r="D127" s="316">
        <v>7.6493351851878524</v>
      </c>
      <c r="E127" s="316">
        <v>7.1431383963051314</v>
      </c>
      <c r="F127" s="316">
        <v>7.334040720165107</v>
      </c>
      <c r="G127" s="316">
        <v>7.3308295596791826</v>
      </c>
      <c r="H127" s="316">
        <v>8.0761834604597453</v>
      </c>
      <c r="I127" s="316">
        <v>8.0941859994153287</v>
      </c>
      <c r="J127" s="316">
        <v>6.7037911729215933</v>
      </c>
      <c r="K127" s="316">
        <v>4.5279823619789026</v>
      </c>
      <c r="L127" s="316">
        <v>4.0665721134494266</v>
      </c>
      <c r="M127" s="316">
        <v>4.3906738369781477</v>
      </c>
      <c r="N127" s="316">
        <v>3.5695723840832949</v>
      </c>
      <c r="O127" s="316">
        <v>4.0472700109958302</v>
      </c>
      <c r="P127" s="316">
        <v>3.6398390269575041</v>
      </c>
      <c r="Q127" s="316">
        <v>3.9114781385398341</v>
      </c>
      <c r="R127" s="316">
        <v>3.4130011903231439</v>
      </c>
      <c r="S127" s="316">
        <v>2.045906152376554</v>
      </c>
      <c r="T127" s="316">
        <v>1.9440328585600259</v>
      </c>
      <c r="U127" s="316">
        <v>2.003594043465148</v>
      </c>
      <c r="V127" s="316">
        <v>1.89221172821495</v>
      </c>
      <c r="W127" s="316">
        <v>1.882389254842342</v>
      </c>
      <c r="X127" s="316">
        <v>1.8765991948616569</v>
      </c>
      <c r="Y127" s="316">
        <v>1.942398976580386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1</v>
      </c>
      <c r="D132" s="232">
        <f t="shared" si="6"/>
        <v>1</v>
      </c>
      <c r="E132" s="232">
        <f t="shared" si="6"/>
        <v>1.0000000000000002</v>
      </c>
      <c r="F132" s="232">
        <f t="shared" si="6"/>
        <v>1</v>
      </c>
      <c r="G132" s="232">
        <f t="shared" si="6"/>
        <v>0.99999999999999978</v>
      </c>
      <c r="H132" s="232">
        <f t="shared" si="6"/>
        <v>1.0000000000000002</v>
      </c>
      <c r="I132" s="232">
        <f t="shared" si="6"/>
        <v>0.99999999999999956</v>
      </c>
      <c r="J132" s="232">
        <f t="shared" si="6"/>
        <v>1</v>
      </c>
      <c r="K132" s="232">
        <f t="shared" si="6"/>
        <v>0.99999999999999989</v>
      </c>
      <c r="L132" s="232">
        <f t="shared" si="6"/>
        <v>1.0000000000000002</v>
      </c>
      <c r="M132" s="232">
        <f t="shared" si="6"/>
        <v>1</v>
      </c>
      <c r="N132" s="232">
        <f t="shared" si="6"/>
        <v>1.0000000000000002</v>
      </c>
      <c r="O132" s="232">
        <f t="shared" si="6"/>
        <v>0.99999999999999989</v>
      </c>
      <c r="P132" s="232">
        <f t="shared" si="6"/>
        <v>0.99999999999999978</v>
      </c>
      <c r="Q132" s="232">
        <f t="shared" si="6"/>
        <v>1.0000000000000002</v>
      </c>
      <c r="R132" s="232">
        <f t="shared" si="6"/>
        <v>0.99999999999999956</v>
      </c>
      <c r="S132" s="232">
        <f t="shared" si="6"/>
        <v>0.99999999999999922</v>
      </c>
      <c r="T132" s="232">
        <f t="shared" si="6"/>
        <v>0.99999999999999978</v>
      </c>
      <c r="U132" s="232">
        <f t="shared" si="6"/>
        <v>0.99999999999999978</v>
      </c>
      <c r="V132" s="232">
        <f t="shared" si="6"/>
        <v>0.99999999999999978</v>
      </c>
      <c r="W132" s="232">
        <f t="shared" si="6"/>
        <v>0.99999999999999956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4.8516552425045077E-3</v>
      </c>
      <c r="C133" s="266">
        <f t="shared" si="7"/>
        <v>4.8516552425079346E-3</v>
      </c>
      <c r="D133" s="266">
        <f t="shared" si="7"/>
        <v>4.8516552425155813E-3</v>
      </c>
      <c r="E133" s="266">
        <f t="shared" si="7"/>
        <v>4.8516552425145066E-3</v>
      </c>
      <c r="F133" s="266">
        <f t="shared" si="7"/>
        <v>4.8516552425147096E-3</v>
      </c>
      <c r="G133" s="266">
        <f t="shared" si="7"/>
        <v>4.8516552425157044E-3</v>
      </c>
      <c r="H133" s="266">
        <f t="shared" si="7"/>
        <v>4.851655242514674E-3</v>
      </c>
      <c r="I133" s="266">
        <f t="shared" si="7"/>
        <v>4.8516552425081532E-3</v>
      </c>
      <c r="J133" s="266">
        <f t="shared" si="7"/>
        <v>4.851655242508625E-3</v>
      </c>
      <c r="K133" s="266">
        <f t="shared" si="7"/>
        <v>4.8516552425213189E-3</v>
      </c>
      <c r="L133" s="266">
        <f t="shared" si="7"/>
        <v>4.8516552425176959E-3</v>
      </c>
      <c r="M133" s="266">
        <f t="shared" si="7"/>
        <v>4.851655242516865E-3</v>
      </c>
      <c r="N133" s="266">
        <f t="shared" si="7"/>
        <v>4.8516552425168676E-3</v>
      </c>
      <c r="O133" s="266">
        <f t="shared" si="7"/>
        <v>4.8516552425194809E-3</v>
      </c>
      <c r="P133" s="266">
        <f t="shared" si="7"/>
        <v>4.8516552425188859E-3</v>
      </c>
      <c r="Q133" s="266">
        <f t="shared" si="7"/>
        <v>4.8516552425046794E-3</v>
      </c>
      <c r="R133" s="266">
        <f t="shared" si="7"/>
        <v>4.8516552425091307E-3</v>
      </c>
      <c r="S133" s="266">
        <f t="shared" si="7"/>
        <v>4.851655242516296E-3</v>
      </c>
      <c r="T133" s="266">
        <f t="shared" si="7"/>
        <v>4.8516552425163289E-3</v>
      </c>
      <c r="U133" s="266">
        <f t="shared" si="7"/>
        <v>4.8516552425168702E-3</v>
      </c>
      <c r="V133" s="266">
        <f t="shared" si="7"/>
        <v>4.851655242516845E-3</v>
      </c>
      <c r="W133" s="266">
        <f t="shared" si="7"/>
        <v>4.8516552425166394E-3</v>
      </c>
      <c r="X133" s="266">
        <f t="shared" si="7"/>
        <v>4.8516552425161312E-3</v>
      </c>
      <c r="Y133" s="266">
        <f t="shared" si="7"/>
        <v>4.8516552425237319E-3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1.9398899680987461E-3</v>
      </c>
      <c r="C134" s="267">
        <f t="shared" si="8"/>
        <v>1.9398899681001152E-3</v>
      </c>
      <c r="D134" s="267">
        <f t="shared" si="8"/>
        <v>1.9398899681031736E-3</v>
      </c>
      <c r="E134" s="267">
        <f t="shared" si="8"/>
        <v>1.9398899681027442E-3</v>
      </c>
      <c r="F134" s="267">
        <f t="shared" si="8"/>
        <v>1.9398899681028249E-3</v>
      </c>
      <c r="G134" s="267">
        <f t="shared" si="8"/>
        <v>1.9398899681032226E-3</v>
      </c>
      <c r="H134" s="267">
        <f t="shared" si="8"/>
        <v>1.9398899681028106E-3</v>
      </c>
      <c r="I134" s="267">
        <f t="shared" si="8"/>
        <v>1.9398899681002035E-3</v>
      </c>
      <c r="J134" s="267">
        <f t="shared" si="8"/>
        <v>1.9398899681003913E-3</v>
      </c>
      <c r="K134" s="267">
        <f t="shared" si="8"/>
        <v>1.9398899681054673E-3</v>
      </c>
      <c r="L134" s="267">
        <f t="shared" si="8"/>
        <v>1.939889968104019E-3</v>
      </c>
      <c r="M134" s="267">
        <f t="shared" si="8"/>
        <v>1.9398899681036868E-3</v>
      </c>
      <c r="N134" s="267">
        <f t="shared" si="8"/>
        <v>1.9398899681036877E-3</v>
      </c>
      <c r="O134" s="267">
        <f t="shared" si="8"/>
        <v>1.9398899681047318E-3</v>
      </c>
      <c r="P134" s="267">
        <f t="shared" si="8"/>
        <v>1.9398899681044946E-3</v>
      </c>
      <c r="Q134" s="267">
        <f t="shared" si="8"/>
        <v>1.9398899680988144E-3</v>
      </c>
      <c r="R134" s="267">
        <f t="shared" si="8"/>
        <v>1.939889968100594E-3</v>
      </c>
      <c r="S134" s="267">
        <f t="shared" si="8"/>
        <v>1.93988996810346E-3</v>
      </c>
      <c r="T134" s="267">
        <f t="shared" si="8"/>
        <v>1.9398899681034722E-3</v>
      </c>
      <c r="U134" s="267">
        <f t="shared" si="8"/>
        <v>1.9398899681036892E-3</v>
      </c>
      <c r="V134" s="267">
        <f t="shared" si="8"/>
        <v>1.9398899681036779E-3</v>
      </c>
      <c r="W134" s="267">
        <f t="shared" si="8"/>
        <v>1.9398899681035957E-3</v>
      </c>
      <c r="X134" s="267">
        <f t="shared" si="8"/>
        <v>1.9398899681033928E-3</v>
      </c>
      <c r="Y134" s="267">
        <f t="shared" si="8"/>
        <v>1.9398899681064325E-3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8.9090384167926553E-3</v>
      </c>
      <c r="C135" s="267">
        <f t="shared" si="9"/>
        <v>9.3303189775764666E-3</v>
      </c>
      <c r="D135" s="267">
        <f t="shared" si="9"/>
        <v>9.4268011749248284E-3</v>
      </c>
      <c r="E135" s="267">
        <f t="shared" si="9"/>
        <v>9.7717730757629229E-3</v>
      </c>
      <c r="F135" s="267">
        <f t="shared" si="9"/>
        <v>9.333381960116521E-3</v>
      </c>
      <c r="G135" s="267">
        <f t="shared" si="9"/>
        <v>9.8653477411831756E-3</v>
      </c>
      <c r="H135" s="267">
        <f t="shared" si="9"/>
        <v>1.0305952898976695E-2</v>
      </c>
      <c r="I135" s="267">
        <f t="shared" si="9"/>
        <v>9.9152654570605035E-3</v>
      </c>
      <c r="J135" s="267">
        <f t="shared" si="9"/>
        <v>9.9438744096697878E-3</v>
      </c>
      <c r="K135" s="267">
        <f t="shared" si="9"/>
        <v>1.0945642758609554E-2</v>
      </c>
      <c r="L135" s="267">
        <f t="shared" si="9"/>
        <v>1.1175714794495535E-2</v>
      </c>
      <c r="M135" s="267">
        <f t="shared" si="9"/>
        <v>1.1776727862460243E-2</v>
      </c>
      <c r="N135" s="267">
        <f t="shared" si="9"/>
        <v>1.1663587948200372E-2</v>
      </c>
      <c r="O135" s="267">
        <f t="shared" si="9"/>
        <v>1.1692196570429523E-2</v>
      </c>
      <c r="P135" s="267">
        <f t="shared" si="9"/>
        <v>1.1019882142723567E-2</v>
      </c>
      <c r="Q135" s="267">
        <f t="shared" si="9"/>
        <v>1.0519307101138985E-2</v>
      </c>
      <c r="R135" s="267">
        <f t="shared" si="9"/>
        <v>1.1324303382044527E-2</v>
      </c>
      <c r="S135" s="267">
        <f t="shared" si="9"/>
        <v>1.3621579723893495E-2</v>
      </c>
      <c r="T135" s="267">
        <f t="shared" si="9"/>
        <v>1.3959034519969306E-2</v>
      </c>
      <c r="U135" s="267">
        <f t="shared" si="9"/>
        <v>1.4446434198179635E-2</v>
      </c>
      <c r="V135" s="267">
        <f t="shared" si="9"/>
        <v>1.4042037573411211E-2</v>
      </c>
      <c r="W135" s="267">
        <f t="shared" si="9"/>
        <v>1.4257983240708611E-2</v>
      </c>
      <c r="X135" s="267">
        <f t="shared" si="9"/>
        <v>1.3445059977729391E-2</v>
      </c>
      <c r="Y135" s="267">
        <f t="shared" si="9"/>
        <v>1.4751376287307941E-2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9.6801466179173058E-4</v>
      </c>
      <c r="C136" s="267">
        <f t="shared" si="10"/>
        <v>9.6801466179241439E-4</v>
      </c>
      <c r="D136" s="267">
        <f t="shared" si="10"/>
        <v>9.6801466179394008E-4</v>
      </c>
      <c r="E136" s="267">
        <f t="shared" si="10"/>
        <v>9.6801466179372595E-4</v>
      </c>
      <c r="F136" s="267">
        <f t="shared" si="10"/>
        <v>9.6801466179376574E-4</v>
      </c>
      <c r="G136" s="267">
        <f t="shared" si="10"/>
        <v>9.6801466179396393E-4</v>
      </c>
      <c r="H136" s="267">
        <f t="shared" si="10"/>
        <v>9.6801466179375836E-4</v>
      </c>
      <c r="I136" s="267">
        <f t="shared" si="10"/>
        <v>9.6801466179245775E-4</v>
      </c>
      <c r="J136" s="267">
        <f t="shared" si="10"/>
        <v>9.6801466179255208E-4</v>
      </c>
      <c r="K136" s="267">
        <f t="shared" si="10"/>
        <v>9.6801466179508478E-4</v>
      </c>
      <c r="L136" s="267">
        <f t="shared" si="10"/>
        <v>9.6801466179436194E-4</v>
      </c>
      <c r="M136" s="267">
        <f t="shared" si="10"/>
        <v>9.6801466179419606E-4</v>
      </c>
      <c r="N136" s="267">
        <f t="shared" si="10"/>
        <v>9.6801466179419638E-4</v>
      </c>
      <c r="O136" s="267">
        <f t="shared" si="10"/>
        <v>9.680146617947181E-4</v>
      </c>
      <c r="P136" s="267">
        <f t="shared" si="10"/>
        <v>9.6801466179459895E-4</v>
      </c>
      <c r="Q136" s="267">
        <f t="shared" si="10"/>
        <v>9.6801466179176484E-4</v>
      </c>
      <c r="R136" s="267">
        <f t="shared" si="10"/>
        <v>9.6801466179265291E-4</v>
      </c>
      <c r="S136" s="267">
        <f t="shared" si="10"/>
        <v>9.6801466179408297E-4</v>
      </c>
      <c r="T136" s="267">
        <f t="shared" si="10"/>
        <v>9.6801466179408915E-4</v>
      </c>
      <c r="U136" s="267">
        <f t="shared" si="10"/>
        <v>9.6801466179419768E-4</v>
      </c>
      <c r="V136" s="267">
        <f t="shared" si="10"/>
        <v>9.6801466179419183E-4</v>
      </c>
      <c r="W136" s="267">
        <f t="shared" si="10"/>
        <v>9.6801466179415052E-4</v>
      </c>
      <c r="X136" s="267">
        <f t="shared" si="10"/>
        <v>9.680146617940498E-4</v>
      </c>
      <c r="Y136" s="267">
        <f t="shared" si="10"/>
        <v>9.6801466179556649E-4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4.1064796044460051E-3</v>
      </c>
      <c r="C137" s="268">
        <f t="shared" si="11"/>
        <v>4.2468644325690478E-3</v>
      </c>
      <c r="D137" s="268">
        <f t="shared" si="11"/>
        <v>4.2551085924284844E-3</v>
      </c>
      <c r="E137" s="268">
        <f t="shared" si="11"/>
        <v>4.3268972962922023E-3</v>
      </c>
      <c r="F137" s="268">
        <f t="shared" si="11"/>
        <v>4.2185116958519658E-3</v>
      </c>
      <c r="G137" s="268">
        <f t="shared" si="11"/>
        <v>4.3693950722043648E-3</v>
      </c>
      <c r="H137" s="268">
        <f t="shared" si="11"/>
        <v>4.4788445695300256E-3</v>
      </c>
      <c r="I137" s="268">
        <f t="shared" si="11"/>
        <v>4.3343396856194297E-3</v>
      </c>
      <c r="J137" s="268">
        <f t="shared" si="11"/>
        <v>4.3529362021476753E-3</v>
      </c>
      <c r="K137" s="268">
        <f t="shared" si="11"/>
        <v>4.6085140886699613E-3</v>
      </c>
      <c r="L137" s="268">
        <f t="shared" si="11"/>
        <v>4.7593751090049714E-3</v>
      </c>
      <c r="M137" s="268">
        <f t="shared" si="11"/>
        <v>4.9462596715330841E-3</v>
      </c>
      <c r="N137" s="268">
        <f t="shared" si="11"/>
        <v>4.9864569722175098E-3</v>
      </c>
      <c r="O137" s="268">
        <f t="shared" si="11"/>
        <v>4.9975678164477155E-3</v>
      </c>
      <c r="P137" s="268">
        <f t="shared" si="11"/>
        <v>4.7378793723638971E-3</v>
      </c>
      <c r="Q137" s="268">
        <f t="shared" si="11"/>
        <v>4.4914362151610545E-3</v>
      </c>
      <c r="R137" s="268">
        <f t="shared" si="11"/>
        <v>4.8293371222814215E-3</v>
      </c>
      <c r="S137" s="268">
        <f t="shared" si="11"/>
        <v>5.8867219869714058E-3</v>
      </c>
      <c r="T137" s="268">
        <f t="shared" si="11"/>
        <v>5.8867537767694706E-3</v>
      </c>
      <c r="U137" s="268">
        <f t="shared" si="11"/>
        <v>6.0628531932813683E-3</v>
      </c>
      <c r="V137" s="268">
        <f t="shared" si="11"/>
        <v>5.9089124954318133E-3</v>
      </c>
      <c r="W137" s="268">
        <f t="shared" si="11"/>
        <v>5.9515017606075948E-3</v>
      </c>
      <c r="X137" s="268">
        <f t="shared" si="11"/>
        <v>5.6621843508559214E-3</v>
      </c>
      <c r="Y137" s="268">
        <f t="shared" si="11"/>
        <v>6.1777086439005688E-3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3.5300910803630327E-2</v>
      </c>
      <c r="C138" s="269">
        <f t="shared" si="12"/>
        <v>3.6970180460331042E-2</v>
      </c>
      <c r="D138" s="269">
        <f t="shared" si="12"/>
        <v>3.7352478670687042E-2</v>
      </c>
      <c r="E138" s="269">
        <f t="shared" si="12"/>
        <v>3.8719385146058195E-2</v>
      </c>
      <c r="F138" s="269">
        <f t="shared" si="12"/>
        <v>3.6982317131920149E-2</v>
      </c>
      <c r="G138" s="269">
        <f t="shared" si="12"/>
        <v>3.9090162637740532E-2</v>
      </c>
      <c r="H138" s="269">
        <f t="shared" si="12"/>
        <v>4.0836003507117753E-2</v>
      </c>
      <c r="I138" s="269">
        <f t="shared" si="12"/>
        <v>3.9287955121425966E-2</v>
      </c>
      <c r="J138" s="269">
        <f t="shared" si="12"/>
        <v>3.940131439063084E-2</v>
      </c>
      <c r="K138" s="269">
        <f t="shared" si="12"/>
        <v>4.3370691721540788E-2</v>
      </c>
      <c r="L138" s="269">
        <f t="shared" si="12"/>
        <v>4.4282322364182537E-2</v>
      </c>
      <c r="M138" s="269">
        <f t="shared" si="12"/>
        <v>4.6663758801143852E-2</v>
      </c>
      <c r="N138" s="269">
        <f t="shared" si="12"/>
        <v>4.6215456545078831E-2</v>
      </c>
      <c r="O138" s="269">
        <f t="shared" si="12"/>
        <v>4.6328814505195257E-2</v>
      </c>
      <c r="P138" s="269">
        <f t="shared" si="12"/>
        <v>4.3664855665405407E-2</v>
      </c>
      <c r="Q138" s="269">
        <f t="shared" si="12"/>
        <v>4.1681391898968703E-2</v>
      </c>
      <c r="R138" s="269">
        <f t="shared" si="12"/>
        <v>4.4871085396747029E-2</v>
      </c>
      <c r="S138" s="269">
        <f t="shared" si="12"/>
        <v>5.3973745351837445E-2</v>
      </c>
      <c r="T138" s="269">
        <f t="shared" si="12"/>
        <v>5.5310866273223923E-2</v>
      </c>
      <c r="U138" s="269">
        <f t="shared" si="12"/>
        <v>5.7242124368799087E-2</v>
      </c>
      <c r="V138" s="269">
        <f t="shared" si="12"/>
        <v>5.5639755121706047E-2</v>
      </c>
      <c r="W138" s="269">
        <f t="shared" si="12"/>
        <v>5.6495411858501265E-2</v>
      </c>
      <c r="X138" s="269">
        <f t="shared" si="12"/>
        <v>5.3274308720980289E-2</v>
      </c>
      <c r="Y138" s="269">
        <f t="shared" si="12"/>
        <v>5.8450417900040415E-2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0.43365399744284278</v>
      </c>
      <c r="C139" s="269">
        <f t="shared" si="13"/>
        <v>0.43333545757520947</v>
      </c>
      <c r="D139" s="269">
        <f t="shared" si="13"/>
        <v>0.43470106984313672</v>
      </c>
      <c r="E139" s="269">
        <f t="shared" si="13"/>
        <v>0.43335536368112382</v>
      </c>
      <c r="F139" s="269">
        <f t="shared" si="13"/>
        <v>0.43765143711534255</v>
      </c>
      <c r="G139" s="269">
        <f t="shared" si="13"/>
        <v>0.43426961675805797</v>
      </c>
      <c r="H139" s="269">
        <f t="shared" si="13"/>
        <v>0.43092924270163008</v>
      </c>
      <c r="I139" s="269">
        <f t="shared" si="13"/>
        <v>0.42421378293918022</v>
      </c>
      <c r="J139" s="269">
        <f t="shared" si="13"/>
        <v>0.42293624448553829</v>
      </c>
      <c r="K139" s="269">
        <f t="shared" si="13"/>
        <v>0.415675814227773</v>
      </c>
      <c r="L139" s="269">
        <f t="shared" si="13"/>
        <v>0.41256871725502592</v>
      </c>
      <c r="M139" s="269">
        <f t="shared" si="13"/>
        <v>0.4088036725856295</v>
      </c>
      <c r="N139" s="269">
        <f t="shared" si="13"/>
        <v>0.4092499342734634</v>
      </c>
      <c r="O139" s="269">
        <f t="shared" si="13"/>
        <v>0.41111787865368998</v>
      </c>
      <c r="P139" s="269">
        <f t="shared" si="13"/>
        <v>0.41311863691113232</v>
      </c>
      <c r="Q139" s="269">
        <f t="shared" si="13"/>
        <v>0.3994851442192287</v>
      </c>
      <c r="R139" s="269">
        <f t="shared" si="13"/>
        <v>0.39494077899669294</v>
      </c>
      <c r="S139" s="269">
        <f t="shared" si="13"/>
        <v>0.38779257603907402</v>
      </c>
      <c r="T139" s="269">
        <f t="shared" si="13"/>
        <v>0.39225208024677488</v>
      </c>
      <c r="U139" s="269">
        <f t="shared" si="13"/>
        <v>0.39096020701961853</v>
      </c>
      <c r="V139" s="269">
        <f t="shared" si="13"/>
        <v>0.39075720535102404</v>
      </c>
      <c r="W139" s="269">
        <f t="shared" si="13"/>
        <v>0.3819467081090166</v>
      </c>
      <c r="X139" s="269">
        <f t="shared" si="13"/>
        <v>0.39226640498233983</v>
      </c>
      <c r="Y139" s="269">
        <f t="shared" si="13"/>
        <v>0.37475434983827238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0.41930886002605916</v>
      </c>
      <c r="C140" s="269">
        <f t="shared" si="14"/>
        <v>0.41900085735674741</v>
      </c>
      <c r="D140" s="269">
        <f t="shared" si="14"/>
        <v>0.42032129560170439</v>
      </c>
      <c r="E140" s="269">
        <f t="shared" si="14"/>
        <v>0.41902010497495795</v>
      </c>
      <c r="F140" s="269">
        <f t="shared" si="14"/>
        <v>0.42317406565539201</v>
      </c>
      <c r="G140" s="269">
        <f t="shared" si="14"/>
        <v>0.41990411484855611</v>
      </c>
      <c r="H140" s="269">
        <f t="shared" si="14"/>
        <v>0.4166742393120208</v>
      </c>
      <c r="I140" s="269">
        <f t="shared" si="14"/>
        <v>0.41018092483977286</v>
      </c>
      <c r="J140" s="269">
        <f t="shared" si="14"/>
        <v>0.40894564695511165</v>
      </c>
      <c r="K140" s="269">
        <f t="shared" si="14"/>
        <v>0.40192538943959449</v>
      </c>
      <c r="L140" s="269">
        <f t="shared" si="14"/>
        <v>0.39892107425441092</v>
      </c>
      <c r="M140" s="269">
        <f t="shared" si="14"/>
        <v>0.39528057607479955</v>
      </c>
      <c r="N140" s="269">
        <f t="shared" si="14"/>
        <v>0.39571207556679655</v>
      </c>
      <c r="O140" s="269">
        <f t="shared" si="14"/>
        <v>0.39751822893626471</v>
      </c>
      <c r="P140" s="269">
        <f t="shared" si="14"/>
        <v>0.39945280274179373</v>
      </c>
      <c r="Q140" s="269">
        <f t="shared" si="14"/>
        <v>0.3862703016867467</v>
      </c>
      <c r="R140" s="269">
        <f t="shared" si="14"/>
        <v>0.38187626263201702</v>
      </c>
      <c r="S140" s="269">
        <f t="shared" si="14"/>
        <v>0.37496451997296526</v>
      </c>
      <c r="T140" s="269">
        <f t="shared" si="14"/>
        <v>0.37927650518845685</v>
      </c>
      <c r="U140" s="269">
        <f t="shared" si="14"/>
        <v>0.37802736672006665</v>
      </c>
      <c r="V140" s="269">
        <f t="shared" si="14"/>
        <v>0.37783108028262186</v>
      </c>
      <c r="W140" s="269">
        <f t="shared" si="14"/>
        <v>0.36931203150965192</v>
      </c>
      <c r="X140" s="269">
        <f t="shared" si="14"/>
        <v>0.37929035606628914</v>
      </c>
      <c r="Y140" s="269">
        <f t="shared" si="14"/>
        <v>0.36235759418130176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9.0961153833833838E-2</v>
      </c>
      <c r="C141" s="269">
        <f t="shared" si="15"/>
        <v>8.935676132516604E-2</v>
      </c>
      <c r="D141" s="269">
        <f t="shared" si="15"/>
        <v>8.6183686244706001E-2</v>
      </c>
      <c r="E141" s="269">
        <f t="shared" si="15"/>
        <v>8.7046915953394186E-2</v>
      </c>
      <c r="F141" s="269">
        <f t="shared" si="15"/>
        <v>8.0880726568965389E-2</v>
      </c>
      <c r="G141" s="269">
        <f t="shared" si="15"/>
        <v>8.4741803069844718E-2</v>
      </c>
      <c r="H141" s="269">
        <f t="shared" si="15"/>
        <v>8.9016157138313637E-2</v>
      </c>
      <c r="I141" s="269">
        <f t="shared" si="15"/>
        <v>0.10430817208453978</v>
      </c>
      <c r="J141" s="269">
        <f t="shared" si="15"/>
        <v>0.10666042368450014</v>
      </c>
      <c r="K141" s="269">
        <f t="shared" si="15"/>
        <v>0.11571438789139017</v>
      </c>
      <c r="L141" s="269">
        <f t="shared" si="15"/>
        <v>0.12053323635046423</v>
      </c>
      <c r="M141" s="269">
        <f t="shared" si="15"/>
        <v>0.124769445132019</v>
      </c>
      <c r="N141" s="269">
        <f t="shared" si="15"/>
        <v>0.1244129288218289</v>
      </c>
      <c r="O141" s="269">
        <f t="shared" si="15"/>
        <v>0.12058575364555378</v>
      </c>
      <c r="P141" s="269">
        <f t="shared" si="15"/>
        <v>0.12024638329416291</v>
      </c>
      <c r="Q141" s="269">
        <f t="shared" si="15"/>
        <v>0.14979285900636075</v>
      </c>
      <c r="R141" s="269">
        <f t="shared" si="15"/>
        <v>0.15439867259781431</v>
      </c>
      <c r="S141" s="269">
        <f t="shared" si="15"/>
        <v>0.15600129705284382</v>
      </c>
      <c r="T141" s="269">
        <f t="shared" si="15"/>
        <v>0.14555520012239151</v>
      </c>
      <c r="U141" s="269">
        <f t="shared" si="15"/>
        <v>0.14550145462763975</v>
      </c>
      <c r="V141" s="269">
        <f t="shared" si="15"/>
        <v>0.14806144930339002</v>
      </c>
      <c r="W141" s="269">
        <f t="shared" si="15"/>
        <v>0.16427680364909908</v>
      </c>
      <c r="X141" s="269">
        <f t="shared" si="15"/>
        <v>0.14830212602939186</v>
      </c>
      <c r="Y141" s="269">
        <f t="shared" si="15"/>
        <v>0.17574899327675114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4.2860926020761754E-2</v>
      </c>
      <c r="C142" s="318">
        <f t="shared" si="16"/>
        <v>4.4887685150647817E-2</v>
      </c>
      <c r="D142" s="318">
        <f t="shared" si="16"/>
        <v>4.5351856044228665E-2</v>
      </c>
      <c r="E142" s="318">
        <f t="shared" si="16"/>
        <v>4.7011498132334739E-2</v>
      </c>
      <c r="F142" s="318">
        <f t="shared" si="16"/>
        <v>4.4902421002252703E-2</v>
      </c>
      <c r="G142" s="318">
        <f t="shared" si="16"/>
        <v>4.7461681039216712E-2</v>
      </c>
      <c r="H142" s="318">
        <f t="shared" si="16"/>
        <v>4.9581409812297111E-2</v>
      </c>
      <c r="I142" s="318">
        <f t="shared" si="16"/>
        <v>4.7701832605216321E-2</v>
      </c>
      <c r="J142" s="318">
        <f t="shared" si="16"/>
        <v>4.7839468806111687E-2</v>
      </c>
      <c r="K142" s="318">
        <f t="shared" si="16"/>
        <v>5.2658924855702449E-2</v>
      </c>
      <c r="L142" s="318">
        <f t="shared" si="16"/>
        <v>5.3765789597801643E-2</v>
      </c>
      <c r="M142" s="318">
        <f t="shared" si="16"/>
        <v>5.6657232583948301E-2</v>
      </c>
      <c r="N142" s="318">
        <f t="shared" si="16"/>
        <v>5.6112922270284464E-2</v>
      </c>
      <c r="O142" s="318">
        <f t="shared" si="16"/>
        <v>5.6250556881738016E-2</v>
      </c>
      <c r="P142" s="318">
        <f t="shared" si="16"/>
        <v>5.3016086717788471E-2</v>
      </c>
      <c r="Q142" s="318">
        <f t="shared" si="16"/>
        <v>5.0607845915419079E-2</v>
      </c>
      <c r="R142" s="318">
        <f t="shared" si="16"/>
        <v>5.4480641657083675E-2</v>
      </c>
      <c r="S142" s="318">
        <f t="shared" si="16"/>
        <v>6.5532720089211793E-2</v>
      </c>
      <c r="T142" s="318">
        <f t="shared" si="16"/>
        <v>6.7156197772582638E-2</v>
      </c>
      <c r="U142" s="318">
        <f t="shared" si="16"/>
        <v>6.9501052578791522E-2</v>
      </c>
      <c r="V142" s="318">
        <f t="shared" si="16"/>
        <v>6.7555521197472726E-2</v>
      </c>
      <c r="W142" s="318">
        <f t="shared" si="16"/>
        <v>6.8594424706193924E-2</v>
      </c>
      <c r="X142" s="318">
        <f t="shared" si="16"/>
        <v>6.4683492661111064E-2</v>
      </c>
      <c r="Y142" s="318">
        <f t="shared" si="16"/>
        <v>7.0968113299745297E-2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4.8100227813072091E-2</v>
      </c>
      <c r="C143" s="326">
        <f t="shared" si="17"/>
        <v>4.4469076174518223E-2</v>
      </c>
      <c r="D143" s="326">
        <f t="shared" si="17"/>
        <v>4.0831830200477336E-2</v>
      </c>
      <c r="E143" s="326">
        <f t="shared" si="17"/>
        <v>4.003541782105946E-2</v>
      </c>
      <c r="F143" s="326">
        <f t="shared" si="17"/>
        <v>3.5978305566712686E-2</v>
      </c>
      <c r="G143" s="326">
        <f t="shared" si="17"/>
        <v>3.7280122030628006E-2</v>
      </c>
      <c r="H143" s="326">
        <f t="shared" si="17"/>
        <v>3.9434747326016518E-2</v>
      </c>
      <c r="I143" s="326">
        <f t="shared" si="17"/>
        <v>5.6606339479323461E-2</v>
      </c>
      <c r="J143" s="326">
        <f t="shared" si="17"/>
        <v>5.8820954878388461E-2</v>
      </c>
      <c r="K143" s="326">
        <f t="shared" si="17"/>
        <v>6.3055463035687723E-2</v>
      </c>
      <c r="L143" s="326">
        <f t="shared" si="17"/>
        <v>6.6767446752662607E-2</v>
      </c>
      <c r="M143" s="326">
        <f t="shared" si="17"/>
        <v>6.8112212548070691E-2</v>
      </c>
      <c r="N143" s="326">
        <f t="shared" si="17"/>
        <v>6.8300006551544432E-2</v>
      </c>
      <c r="O143" s="326">
        <f t="shared" si="17"/>
        <v>6.4335196763815758E-2</v>
      </c>
      <c r="P143" s="326">
        <f t="shared" si="17"/>
        <v>6.7230296576374457E-2</v>
      </c>
      <c r="Q143" s="326">
        <f t="shared" si="17"/>
        <v>9.9185013090941659E-2</v>
      </c>
      <c r="R143" s="326">
        <f t="shared" si="17"/>
        <v>9.9918030940730637E-2</v>
      </c>
      <c r="S143" s="326">
        <f t="shared" si="17"/>
        <v>9.046857696363203E-2</v>
      </c>
      <c r="T143" s="326">
        <f t="shared" si="17"/>
        <v>7.8399002349808872E-2</v>
      </c>
      <c r="U143" s="326">
        <f t="shared" si="17"/>
        <v>7.6000402048848212E-2</v>
      </c>
      <c r="V143" s="326">
        <f t="shared" si="17"/>
        <v>8.0505928105917307E-2</v>
      </c>
      <c r="W143" s="326">
        <f t="shared" si="17"/>
        <v>9.5682378942905141E-2</v>
      </c>
      <c r="X143" s="326">
        <f t="shared" si="17"/>
        <v>8.3618633368280779E-2</v>
      </c>
      <c r="Y143" s="326">
        <f t="shared" si="17"/>
        <v>0.10478087997700586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1.0000000000000004</v>
      </c>
      <c r="C146" s="232">
        <f t="shared" si="18"/>
        <v>1</v>
      </c>
      <c r="D146" s="232">
        <f t="shared" si="18"/>
        <v>0.99999999999999978</v>
      </c>
      <c r="E146" s="232">
        <f t="shared" si="18"/>
        <v>1</v>
      </c>
      <c r="F146" s="232">
        <f t="shared" si="18"/>
        <v>1.0000000000000002</v>
      </c>
      <c r="G146" s="232">
        <f t="shared" si="18"/>
        <v>1.0000000000000002</v>
      </c>
      <c r="H146" s="232">
        <f t="shared" si="18"/>
        <v>1</v>
      </c>
      <c r="I146" s="232">
        <f t="shared" si="18"/>
        <v>0.99999999999999956</v>
      </c>
      <c r="J146" s="232">
        <f t="shared" si="18"/>
        <v>1.0000000000000002</v>
      </c>
      <c r="K146" s="232">
        <f t="shared" si="18"/>
        <v>1</v>
      </c>
      <c r="L146" s="232">
        <f t="shared" si="18"/>
        <v>1.0000000000000002</v>
      </c>
      <c r="M146" s="232">
        <f t="shared" si="18"/>
        <v>1</v>
      </c>
      <c r="N146" s="232">
        <f t="shared" si="18"/>
        <v>0.99999999999999989</v>
      </c>
      <c r="O146" s="232">
        <f t="shared" si="18"/>
        <v>1.0000000000000002</v>
      </c>
      <c r="P146" s="232">
        <f t="shared" si="18"/>
        <v>1</v>
      </c>
      <c r="Q146" s="232">
        <f t="shared" si="18"/>
        <v>0.99999999999999989</v>
      </c>
      <c r="R146" s="232">
        <f t="shared" si="18"/>
        <v>0.99999999999999956</v>
      </c>
      <c r="S146" s="232">
        <f t="shared" si="18"/>
        <v>0.99999999999999967</v>
      </c>
      <c r="T146" s="232">
        <f t="shared" si="18"/>
        <v>0.99999999999999967</v>
      </c>
      <c r="U146" s="232">
        <f t="shared" si="18"/>
        <v>1.0000000000000002</v>
      </c>
      <c r="V146" s="232">
        <f t="shared" si="18"/>
        <v>1</v>
      </c>
      <c r="W146" s="232">
        <f t="shared" si="18"/>
        <v>1</v>
      </c>
      <c r="X146" s="232">
        <f t="shared" si="18"/>
        <v>1.0000000000000002</v>
      </c>
      <c r="Y146" s="232">
        <f t="shared" si="18"/>
        <v>0.99999999999999978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7.1955502283671639E-3</v>
      </c>
      <c r="C147" s="266">
        <f t="shared" si="19"/>
        <v>7.1955502283642522E-3</v>
      </c>
      <c r="D147" s="266">
        <f t="shared" si="19"/>
        <v>7.1955502283752365E-3</v>
      </c>
      <c r="E147" s="266">
        <f t="shared" si="19"/>
        <v>7.1955502283748739E-3</v>
      </c>
      <c r="F147" s="266">
        <f t="shared" si="19"/>
        <v>7.1955502283750439E-3</v>
      </c>
      <c r="G147" s="266">
        <f t="shared" si="19"/>
        <v>7.1955502283755322E-3</v>
      </c>
      <c r="H147" s="266">
        <f t="shared" si="19"/>
        <v>7.1955502283749025E-3</v>
      </c>
      <c r="I147" s="266">
        <f t="shared" si="19"/>
        <v>7.1955502283655524E-3</v>
      </c>
      <c r="J147" s="266">
        <f t="shared" si="19"/>
        <v>7.1955502283659557E-3</v>
      </c>
      <c r="K147" s="266">
        <f t="shared" si="19"/>
        <v>7.1955502283723282E-3</v>
      </c>
      <c r="L147" s="266">
        <f t="shared" si="19"/>
        <v>7.1955502283726101E-3</v>
      </c>
      <c r="M147" s="266">
        <f t="shared" si="19"/>
        <v>7.1955502283735174E-3</v>
      </c>
      <c r="N147" s="266">
        <f t="shared" si="19"/>
        <v>7.1955502283735599E-3</v>
      </c>
      <c r="O147" s="266">
        <f t="shared" si="19"/>
        <v>7.1955502283745669E-3</v>
      </c>
      <c r="P147" s="266">
        <f t="shared" si="19"/>
        <v>7.1955502283726465E-3</v>
      </c>
      <c r="Q147" s="266">
        <f t="shared" si="19"/>
        <v>7.1955502283659904E-3</v>
      </c>
      <c r="R147" s="266">
        <f t="shared" si="19"/>
        <v>7.1955502283645454E-3</v>
      </c>
      <c r="S147" s="266">
        <f t="shared" si="19"/>
        <v>7.1955502283712735E-3</v>
      </c>
      <c r="T147" s="266">
        <f t="shared" si="19"/>
        <v>7.1955502283714253E-3</v>
      </c>
      <c r="U147" s="266">
        <f t="shared" si="19"/>
        <v>7.1955502283711104E-3</v>
      </c>
      <c r="V147" s="266">
        <f t="shared" si="19"/>
        <v>7.1955502283711096E-3</v>
      </c>
      <c r="W147" s="266">
        <f t="shared" si="19"/>
        <v>7.1955502283700592E-3</v>
      </c>
      <c r="X147" s="266">
        <f t="shared" si="19"/>
        <v>7.1955502283715051E-3</v>
      </c>
      <c r="Y147" s="266">
        <f t="shared" si="19"/>
        <v>7.1955502283681892E-3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8.0564402695780125E-3</v>
      </c>
      <c r="C148" s="267">
        <f t="shared" si="20"/>
        <v>8.0564402695747512E-3</v>
      </c>
      <c r="D148" s="267">
        <f t="shared" si="20"/>
        <v>8.0564402695870573E-3</v>
      </c>
      <c r="E148" s="267">
        <f t="shared" si="20"/>
        <v>8.0564402695866479E-3</v>
      </c>
      <c r="F148" s="267">
        <f t="shared" si="20"/>
        <v>8.0564402695868405E-3</v>
      </c>
      <c r="G148" s="267">
        <f t="shared" si="20"/>
        <v>8.0564402695873852E-3</v>
      </c>
      <c r="H148" s="267">
        <f t="shared" si="20"/>
        <v>8.0564402695866809E-3</v>
      </c>
      <c r="I148" s="267">
        <f t="shared" si="20"/>
        <v>8.0564402695762153E-3</v>
      </c>
      <c r="J148" s="267">
        <f t="shared" si="20"/>
        <v>8.0564402695766646E-3</v>
      </c>
      <c r="K148" s="267">
        <f t="shared" si="20"/>
        <v>8.0564402695837995E-3</v>
      </c>
      <c r="L148" s="267">
        <f t="shared" si="20"/>
        <v>8.0564402695841152E-3</v>
      </c>
      <c r="M148" s="267">
        <f t="shared" si="20"/>
        <v>8.05644026958513E-3</v>
      </c>
      <c r="N148" s="267">
        <f t="shared" si="20"/>
        <v>8.0564402695851734E-3</v>
      </c>
      <c r="O148" s="267">
        <f t="shared" si="20"/>
        <v>8.056440269586301E-3</v>
      </c>
      <c r="P148" s="267">
        <f t="shared" si="20"/>
        <v>8.0564402695841603E-3</v>
      </c>
      <c r="Q148" s="267">
        <f t="shared" si="20"/>
        <v>8.0564402695767045E-3</v>
      </c>
      <c r="R148" s="267">
        <f t="shared" si="20"/>
        <v>8.056440269575086E-3</v>
      </c>
      <c r="S148" s="267">
        <f t="shared" si="20"/>
        <v>8.0564402695826199E-3</v>
      </c>
      <c r="T148" s="267">
        <f t="shared" si="20"/>
        <v>8.0564402695827934E-3</v>
      </c>
      <c r="U148" s="267">
        <f t="shared" si="20"/>
        <v>8.0564402695824395E-3</v>
      </c>
      <c r="V148" s="267">
        <f t="shared" si="20"/>
        <v>8.0564402695824273E-3</v>
      </c>
      <c r="W148" s="267">
        <f t="shared" si="20"/>
        <v>8.0564402695812616E-3</v>
      </c>
      <c r="X148" s="267">
        <f t="shared" si="20"/>
        <v>8.0564402695828801E-3</v>
      </c>
      <c r="Y148" s="267">
        <f t="shared" si="20"/>
        <v>8.0564402695791626E-3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1.0387270154372231E-2</v>
      </c>
      <c r="C149" s="267">
        <f t="shared" si="21"/>
        <v>1.0858252293370303E-2</v>
      </c>
      <c r="D149" s="267">
        <f t="shared" si="21"/>
        <v>1.1060967304734513E-2</v>
      </c>
      <c r="E149" s="267">
        <f t="shared" si="21"/>
        <v>1.1448643112012045E-2</v>
      </c>
      <c r="F149" s="267">
        <f t="shared" si="21"/>
        <v>1.1060307096925756E-2</v>
      </c>
      <c r="G149" s="267">
        <f t="shared" si="21"/>
        <v>1.1604465462275396E-2</v>
      </c>
      <c r="H149" s="267">
        <f t="shared" si="21"/>
        <v>1.2032703138383297E-2</v>
      </c>
      <c r="I149" s="267">
        <f t="shared" si="21"/>
        <v>1.1340586375175979E-2</v>
      </c>
      <c r="J149" s="267">
        <f t="shared" si="21"/>
        <v>1.1331202426363363E-2</v>
      </c>
      <c r="K149" s="267">
        <f t="shared" si="21"/>
        <v>1.2317501261382294E-2</v>
      </c>
      <c r="L149" s="267">
        <f t="shared" si="21"/>
        <v>1.250177046309207E-2</v>
      </c>
      <c r="M149" s="267">
        <f t="shared" si="21"/>
        <v>1.3113788925342587E-2</v>
      </c>
      <c r="N149" s="267">
        <f t="shared" si="21"/>
        <v>1.3067449222548591E-2</v>
      </c>
      <c r="O149" s="267">
        <f t="shared" si="21"/>
        <v>1.3206967652194613E-2</v>
      </c>
      <c r="P149" s="267">
        <f t="shared" si="21"/>
        <v>1.2489563688495981E-2</v>
      </c>
      <c r="Q149" s="267">
        <f t="shared" si="21"/>
        <v>1.1510150944306572E-2</v>
      </c>
      <c r="R149" s="267">
        <f t="shared" si="21"/>
        <v>1.2295693096075321E-2</v>
      </c>
      <c r="S149" s="267">
        <f t="shared" si="21"/>
        <v>1.4606181539735226E-2</v>
      </c>
      <c r="T149" s="267">
        <f t="shared" si="21"/>
        <v>1.5138581458585392E-2</v>
      </c>
      <c r="U149" s="267">
        <f t="shared" si="21"/>
        <v>1.5664032415348899E-2</v>
      </c>
      <c r="V149" s="267">
        <f t="shared" si="21"/>
        <v>1.5222977958406969E-2</v>
      </c>
      <c r="W149" s="267">
        <f t="shared" si="21"/>
        <v>1.5088116567721514E-2</v>
      </c>
      <c r="X149" s="267">
        <f t="shared" si="21"/>
        <v>1.4572915006951988E-2</v>
      </c>
      <c r="Y149" s="267">
        <f t="shared" si="21"/>
        <v>1.5439753044804034E-2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5.9256386055718544E-3</v>
      </c>
      <c r="C150" s="267">
        <f t="shared" si="22"/>
        <v>5.9256386055694587E-3</v>
      </c>
      <c r="D150" s="267">
        <f t="shared" si="22"/>
        <v>5.9256386055785044E-3</v>
      </c>
      <c r="E150" s="267">
        <f t="shared" si="22"/>
        <v>5.9256386055782035E-3</v>
      </c>
      <c r="F150" s="267">
        <f t="shared" si="22"/>
        <v>5.9256386055783466E-3</v>
      </c>
      <c r="G150" s="267">
        <f t="shared" si="22"/>
        <v>5.9256386055787438E-3</v>
      </c>
      <c r="H150" s="267">
        <f t="shared" si="22"/>
        <v>5.9256386055782321E-3</v>
      </c>
      <c r="I150" s="267">
        <f t="shared" si="22"/>
        <v>5.9256386055705299E-3</v>
      </c>
      <c r="J150" s="267">
        <f t="shared" si="22"/>
        <v>5.9256386055708604E-3</v>
      </c>
      <c r="K150" s="267">
        <f t="shared" si="22"/>
        <v>5.9256386055761114E-3</v>
      </c>
      <c r="L150" s="267">
        <f t="shared" si="22"/>
        <v>5.9256386055763404E-3</v>
      </c>
      <c r="M150" s="267">
        <f t="shared" si="22"/>
        <v>5.9256386055770889E-3</v>
      </c>
      <c r="N150" s="267">
        <f t="shared" si="22"/>
        <v>5.9256386055771227E-3</v>
      </c>
      <c r="O150" s="267">
        <f t="shared" si="22"/>
        <v>5.9256386055779528E-3</v>
      </c>
      <c r="P150" s="267">
        <f t="shared" si="22"/>
        <v>5.9256386055763751E-3</v>
      </c>
      <c r="Q150" s="267">
        <f t="shared" si="22"/>
        <v>5.9256386055708933E-3</v>
      </c>
      <c r="R150" s="267">
        <f t="shared" si="22"/>
        <v>5.9256386055697016E-3</v>
      </c>
      <c r="S150" s="267">
        <f t="shared" si="22"/>
        <v>5.9256386055752414E-3</v>
      </c>
      <c r="T150" s="267">
        <f t="shared" si="22"/>
        <v>5.9256386055753681E-3</v>
      </c>
      <c r="U150" s="267">
        <f t="shared" si="22"/>
        <v>5.9256386055751079E-3</v>
      </c>
      <c r="V150" s="267">
        <f t="shared" si="22"/>
        <v>5.9256386055751026E-3</v>
      </c>
      <c r="W150" s="267">
        <f t="shared" si="22"/>
        <v>5.9256386055742431E-3</v>
      </c>
      <c r="X150" s="267">
        <f t="shared" si="22"/>
        <v>5.9256386055754383E-3</v>
      </c>
      <c r="Y150" s="267">
        <f t="shared" si="22"/>
        <v>5.9256386055727027E-3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7.7685810477010168E-3</v>
      </c>
      <c r="C151" s="268">
        <f t="shared" si="23"/>
        <v>8.0192410900808263E-3</v>
      </c>
      <c r="D151" s="268">
        <f t="shared" si="23"/>
        <v>8.1010412723896627E-3</v>
      </c>
      <c r="E151" s="268">
        <f t="shared" si="23"/>
        <v>8.2254310579121543E-3</v>
      </c>
      <c r="F151" s="268">
        <f t="shared" si="23"/>
        <v>8.1112696513029135E-3</v>
      </c>
      <c r="G151" s="268">
        <f t="shared" si="23"/>
        <v>8.3394131887440381E-3</v>
      </c>
      <c r="H151" s="268">
        <f t="shared" si="23"/>
        <v>8.4848169182521211E-3</v>
      </c>
      <c r="I151" s="268">
        <f t="shared" si="23"/>
        <v>8.0436940731096959E-3</v>
      </c>
      <c r="J151" s="268">
        <f t="shared" si="23"/>
        <v>8.0482990501148204E-3</v>
      </c>
      <c r="K151" s="268">
        <f t="shared" si="23"/>
        <v>8.4147981110465273E-3</v>
      </c>
      <c r="L151" s="268">
        <f t="shared" si="23"/>
        <v>8.6386838673936008E-3</v>
      </c>
      <c r="M151" s="268">
        <f t="shared" si="23"/>
        <v>8.9367970950822717E-3</v>
      </c>
      <c r="N151" s="268">
        <f t="shared" si="23"/>
        <v>9.0646734630211567E-3</v>
      </c>
      <c r="O151" s="268">
        <f t="shared" si="23"/>
        <v>9.1594023647334662E-3</v>
      </c>
      <c r="P151" s="268">
        <f t="shared" si="23"/>
        <v>8.7127600149138895E-3</v>
      </c>
      <c r="Q151" s="268">
        <f t="shared" si="23"/>
        <v>7.974079420532321E-3</v>
      </c>
      <c r="R151" s="268">
        <f t="shared" si="23"/>
        <v>8.5080586998043817E-3</v>
      </c>
      <c r="S151" s="268">
        <f t="shared" si="23"/>
        <v>1.0241986024943832E-2</v>
      </c>
      <c r="T151" s="268">
        <f t="shared" si="23"/>
        <v>1.0358744169739595E-2</v>
      </c>
      <c r="U151" s="268">
        <f t="shared" si="23"/>
        <v>1.0666486725742027E-2</v>
      </c>
      <c r="V151" s="268">
        <f t="shared" si="23"/>
        <v>1.0393898748837104E-2</v>
      </c>
      <c r="W151" s="268">
        <f t="shared" si="23"/>
        <v>1.0218918433919007E-2</v>
      </c>
      <c r="X151" s="268">
        <f t="shared" si="23"/>
        <v>9.9579313674196066E-3</v>
      </c>
      <c r="Y151" s="268">
        <f t="shared" si="23"/>
        <v>1.0491477793821076E-2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4.4295167773333859E-2</v>
      </c>
      <c r="C152" s="269">
        <f t="shared" si="24"/>
        <v>4.6303610083499591E-2</v>
      </c>
      <c r="D152" s="269">
        <f t="shared" si="24"/>
        <v>4.7168061985212346E-2</v>
      </c>
      <c r="E152" s="269">
        <f t="shared" si="24"/>
        <v>4.8821255237126847E-2</v>
      </c>
      <c r="F152" s="269">
        <f t="shared" si="24"/>
        <v>4.7165246614550009E-2</v>
      </c>
      <c r="G152" s="269">
        <f t="shared" si="24"/>
        <v>4.9485739461102178E-2</v>
      </c>
      <c r="H152" s="269">
        <f t="shared" si="24"/>
        <v>5.1311903547349359E-2</v>
      </c>
      <c r="I152" s="269">
        <f t="shared" si="24"/>
        <v>4.8360461282983075E-2</v>
      </c>
      <c r="J152" s="269">
        <f t="shared" si="24"/>
        <v>4.832044464907892E-2</v>
      </c>
      <c r="K152" s="269">
        <f t="shared" si="24"/>
        <v>5.2526388243741048E-2</v>
      </c>
      <c r="L152" s="269">
        <f t="shared" si="24"/>
        <v>5.331218038006641E-2</v>
      </c>
      <c r="M152" s="269">
        <f t="shared" si="24"/>
        <v>5.5922053817733172E-2</v>
      </c>
      <c r="N152" s="269">
        <f t="shared" si="24"/>
        <v>5.572444415905279E-2</v>
      </c>
      <c r="O152" s="269">
        <f t="shared" si="24"/>
        <v>5.6319402425931114E-2</v>
      </c>
      <c r="P152" s="269">
        <f t="shared" si="24"/>
        <v>5.3260126171340808E-2</v>
      </c>
      <c r="Q152" s="269">
        <f t="shared" si="24"/>
        <v>4.9083547418842452E-2</v>
      </c>
      <c r="R152" s="269">
        <f t="shared" si="24"/>
        <v>5.2433390148308411E-2</v>
      </c>
      <c r="S152" s="269">
        <f t="shared" si="24"/>
        <v>6.2286168763793434E-2</v>
      </c>
      <c r="T152" s="269">
        <f t="shared" si="24"/>
        <v>6.4556519238701482E-2</v>
      </c>
      <c r="U152" s="269">
        <f t="shared" si="24"/>
        <v>6.6797236765115481E-2</v>
      </c>
      <c r="V152" s="269">
        <f t="shared" si="24"/>
        <v>6.4916417177574806E-2</v>
      </c>
      <c r="W152" s="269">
        <f t="shared" si="24"/>
        <v>6.4341318249966528E-2</v>
      </c>
      <c r="X152" s="269">
        <f t="shared" si="24"/>
        <v>6.214430794483225E-2</v>
      </c>
      <c r="Y152" s="269">
        <f t="shared" si="24"/>
        <v>6.584082644760765E-2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0.21587870603241194</v>
      </c>
      <c r="C153" s="269">
        <f t="shared" si="25"/>
        <v>0.20953710245812762</v>
      </c>
      <c r="D153" s="269">
        <f t="shared" si="25"/>
        <v>0.20103637734458379</v>
      </c>
      <c r="E153" s="269">
        <f t="shared" si="25"/>
        <v>0.1984352692515009</v>
      </c>
      <c r="F153" s="269">
        <f t="shared" si="25"/>
        <v>0.19149769149464591</v>
      </c>
      <c r="G153" s="269">
        <f t="shared" si="25"/>
        <v>0.19274280550808123</v>
      </c>
      <c r="H153" s="269">
        <f t="shared" si="25"/>
        <v>0.19565350611905286</v>
      </c>
      <c r="I153" s="269">
        <f t="shared" si="25"/>
        <v>0.22719738769250775</v>
      </c>
      <c r="J153" s="269">
        <f t="shared" si="25"/>
        <v>0.23108301726715427</v>
      </c>
      <c r="K153" s="269">
        <f t="shared" si="25"/>
        <v>0.23451324354147859</v>
      </c>
      <c r="L153" s="269">
        <f t="shared" si="25"/>
        <v>0.23957198249112291</v>
      </c>
      <c r="M153" s="269">
        <f t="shared" si="25"/>
        <v>0.23904801105898951</v>
      </c>
      <c r="N153" s="269">
        <f t="shared" si="25"/>
        <v>0.23748512040731992</v>
      </c>
      <c r="O153" s="269">
        <f t="shared" si="25"/>
        <v>0.22946505768353548</v>
      </c>
      <c r="P153" s="269">
        <f t="shared" si="25"/>
        <v>0.23585610400898416</v>
      </c>
      <c r="Q153" s="269">
        <f t="shared" si="25"/>
        <v>0.28846367205208084</v>
      </c>
      <c r="R153" s="269">
        <f t="shared" si="25"/>
        <v>0.28684382817584686</v>
      </c>
      <c r="S153" s="269">
        <f t="shared" si="25"/>
        <v>0.26644580631731624</v>
      </c>
      <c r="T153" s="269">
        <f t="shared" si="25"/>
        <v>0.24689714729615306</v>
      </c>
      <c r="U153" s="269">
        <f t="shared" si="25"/>
        <v>0.24126483955302569</v>
      </c>
      <c r="V153" s="269">
        <f t="shared" si="25"/>
        <v>0.24884021731695163</v>
      </c>
      <c r="W153" s="269">
        <f t="shared" si="25"/>
        <v>0.27312471379674019</v>
      </c>
      <c r="X153" s="269">
        <f t="shared" si="25"/>
        <v>0.25612479566013624</v>
      </c>
      <c r="Y153" s="269">
        <f t="shared" si="25"/>
        <v>0.28373337728455794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0.11064534968819829</v>
      </c>
      <c r="C154" s="318">
        <f t="shared" si="26"/>
        <v>0.11242860424019302</v>
      </c>
      <c r="D154" s="318">
        <f t="shared" si="26"/>
        <v>0.11113563010429979</v>
      </c>
      <c r="E154" s="318">
        <f t="shared" si="26"/>
        <v>0.11041945661544678</v>
      </c>
      <c r="F154" s="318">
        <f t="shared" si="26"/>
        <v>0.11149500961605144</v>
      </c>
      <c r="G154" s="318">
        <f t="shared" si="26"/>
        <v>0.11045684159645985</v>
      </c>
      <c r="H154" s="318">
        <f t="shared" si="26"/>
        <v>0.10925826819730111</v>
      </c>
      <c r="I154" s="318">
        <f t="shared" si="26"/>
        <v>0.10570979402972797</v>
      </c>
      <c r="J154" s="318">
        <f t="shared" si="26"/>
        <v>0.10530981124547234</v>
      </c>
      <c r="K154" s="318">
        <f t="shared" si="26"/>
        <v>0.10136367652782076</v>
      </c>
      <c r="L154" s="318">
        <f t="shared" si="26"/>
        <v>9.9420830098601878E-2</v>
      </c>
      <c r="M154" s="318">
        <f t="shared" si="26"/>
        <v>9.6728569397874997E-2</v>
      </c>
      <c r="N154" s="318">
        <f t="shared" si="26"/>
        <v>9.3898130388160708E-2</v>
      </c>
      <c r="O154" s="318">
        <f t="shared" si="26"/>
        <v>9.3103694848041485E-2</v>
      </c>
      <c r="P154" s="318">
        <f t="shared" si="26"/>
        <v>9.2877504829848759E-2</v>
      </c>
      <c r="Q154" s="318">
        <f t="shared" si="26"/>
        <v>8.4817789617759334E-2</v>
      </c>
      <c r="R154" s="318">
        <f t="shared" si="26"/>
        <v>8.3270405161994951E-2</v>
      </c>
      <c r="S154" s="318">
        <f t="shared" si="26"/>
        <v>8.4415931588291623E-2</v>
      </c>
      <c r="T154" s="318">
        <f t="shared" si="26"/>
        <v>8.7354780479965879E-2</v>
      </c>
      <c r="U154" s="318">
        <f t="shared" si="26"/>
        <v>8.6634577211530089E-2</v>
      </c>
      <c r="V154" s="318">
        <f t="shared" si="26"/>
        <v>8.507071003701519E-2</v>
      </c>
      <c r="W154" s="318">
        <f t="shared" si="26"/>
        <v>8.3128656445091709E-2</v>
      </c>
      <c r="X154" s="318">
        <f t="shared" si="26"/>
        <v>8.6056857348054766E-2</v>
      </c>
      <c r="Y154" s="318">
        <f t="shared" si="26"/>
        <v>7.7942772648324901E-2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0.10523335634421364</v>
      </c>
      <c r="C155" s="318">
        <f t="shared" si="27"/>
        <v>9.7108498217934575E-2</v>
      </c>
      <c r="D155" s="318">
        <f t="shared" si="27"/>
        <v>8.990074724028399E-2</v>
      </c>
      <c r="E155" s="318">
        <f t="shared" si="27"/>
        <v>8.8015812636054125E-2</v>
      </c>
      <c r="F155" s="318">
        <f t="shared" si="27"/>
        <v>8.0002681878594453E-2</v>
      </c>
      <c r="G155" s="318">
        <f t="shared" si="27"/>
        <v>8.2285963911621379E-2</v>
      </c>
      <c r="H155" s="318">
        <f t="shared" si="27"/>
        <v>8.6395237921751744E-2</v>
      </c>
      <c r="I155" s="318">
        <f t="shared" si="27"/>
        <v>0.12148759366277978</v>
      </c>
      <c r="J155" s="318">
        <f t="shared" si="27"/>
        <v>0.12577320602168193</v>
      </c>
      <c r="K155" s="318">
        <f t="shared" si="27"/>
        <v>0.13314956701365785</v>
      </c>
      <c r="L155" s="318">
        <f t="shared" si="27"/>
        <v>0.14015115239252104</v>
      </c>
      <c r="M155" s="318">
        <f t="shared" si="27"/>
        <v>0.14231944166111452</v>
      </c>
      <c r="N155" s="318">
        <f t="shared" si="27"/>
        <v>0.14358699001915923</v>
      </c>
      <c r="O155" s="318">
        <f t="shared" si="27"/>
        <v>0.13636136283549397</v>
      </c>
      <c r="P155" s="318">
        <f t="shared" si="27"/>
        <v>0.14297859917913538</v>
      </c>
      <c r="Q155" s="318">
        <f t="shared" si="27"/>
        <v>0.20364588243432152</v>
      </c>
      <c r="R155" s="318">
        <f t="shared" si="27"/>
        <v>0.2035734230138519</v>
      </c>
      <c r="S155" s="318">
        <f t="shared" si="27"/>
        <v>0.1820298747290246</v>
      </c>
      <c r="T155" s="318">
        <f t="shared" si="27"/>
        <v>0.15954236681618716</v>
      </c>
      <c r="U155" s="318">
        <f t="shared" si="27"/>
        <v>0.1546302623414956</v>
      </c>
      <c r="V155" s="318">
        <f t="shared" si="27"/>
        <v>0.16376950727993642</v>
      </c>
      <c r="W155" s="318">
        <f t="shared" si="27"/>
        <v>0.18999605735164846</v>
      </c>
      <c r="X155" s="318">
        <f t="shared" si="27"/>
        <v>0.17006793831208145</v>
      </c>
      <c r="Y155" s="318">
        <f t="shared" si="27"/>
        <v>0.20579060463623303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0.59518808820641378</v>
      </c>
      <c r="C157" s="269">
        <f t="shared" si="29"/>
        <v>0.59574767443120624</v>
      </c>
      <c r="D157" s="269">
        <f t="shared" si="29"/>
        <v>0.60288363863502481</v>
      </c>
      <c r="E157" s="269">
        <f t="shared" si="29"/>
        <v>0.60197096172749598</v>
      </c>
      <c r="F157" s="269">
        <f t="shared" si="29"/>
        <v>0.61222704934498395</v>
      </c>
      <c r="G157" s="269">
        <f t="shared" si="29"/>
        <v>0.60601382849084351</v>
      </c>
      <c r="H157" s="269">
        <f t="shared" si="29"/>
        <v>0.59943079117477904</v>
      </c>
      <c r="I157" s="269">
        <f t="shared" si="29"/>
        <v>0.57695085080039066</v>
      </c>
      <c r="J157" s="269">
        <f t="shared" si="29"/>
        <v>0.57336499579724953</v>
      </c>
      <c r="K157" s="269">
        <f t="shared" si="29"/>
        <v>0.56207686369497722</v>
      </c>
      <c r="L157" s="269">
        <f t="shared" si="29"/>
        <v>0.55603693833776635</v>
      </c>
      <c r="M157" s="269">
        <f t="shared" si="29"/>
        <v>0.55174401272243367</v>
      </c>
      <c r="N157" s="269">
        <f t="shared" si="29"/>
        <v>0.55513776619345578</v>
      </c>
      <c r="O157" s="269">
        <f t="shared" si="29"/>
        <v>0.56212924849625823</v>
      </c>
      <c r="P157" s="269">
        <f t="shared" si="29"/>
        <v>0.56328360144925782</v>
      </c>
      <c r="Q157" s="269">
        <f t="shared" si="29"/>
        <v>0.52523556384300318</v>
      </c>
      <c r="R157" s="269">
        <f t="shared" si="29"/>
        <v>0.51950480297015555</v>
      </c>
      <c r="S157" s="269">
        <f t="shared" si="29"/>
        <v>0.51508427445473237</v>
      </c>
      <c r="T157" s="269">
        <f t="shared" si="29"/>
        <v>0.52777172959895857</v>
      </c>
      <c r="U157" s="269">
        <f t="shared" si="29"/>
        <v>0.52836889613055682</v>
      </c>
      <c r="V157" s="269">
        <f t="shared" si="29"/>
        <v>0.52618947032725327</v>
      </c>
      <c r="W157" s="269">
        <f t="shared" si="29"/>
        <v>0.50442644108580148</v>
      </c>
      <c r="X157" s="269">
        <f t="shared" si="29"/>
        <v>0.52513868080803783</v>
      </c>
      <c r="Y157" s="269">
        <f t="shared" si="29"/>
        <v>0.49288773347689246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0.55135270237477929</v>
      </c>
      <c r="C158" s="318">
        <f t="shared" si="30"/>
        <v>0.54992469383444487</v>
      </c>
      <c r="D158" s="318">
        <f t="shared" si="30"/>
        <v>0.55620517911021461</v>
      </c>
      <c r="E158" s="318">
        <f t="shared" si="30"/>
        <v>0.553656469025822</v>
      </c>
      <c r="F158" s="318">
        <f t="shared" si="30"/>
        <v>0.56555137596740945</v>
      </c>
      <c r="G158" s="318">
        <f t="shared" si="30"/>
        <v>0.55704174888293989</v>
      </c>
      <c r="H158" s="318">
        <f t="shared" si="30"/>
        <v>0.54865150298552057</v>
      </c>
      <c r="I158" s="318">
        <f t="shared" si="30"/>
        <v>0.52909236903137946</v>
      </c>
      <c r="J158" s="318">
        <f t="shared" si="30"/>
        <v>0.52554611529119899</v>
      </c>
      <c r="K158" s="318">
        <f t="shared" si="30"/>
        <v>0.5100956971083872</v>
      </c>
      <c r="L158" s="318">
        <f t="shared" si="30"/>
        <v>0.50327813610352401</v>
      </c>
      <c r="M158" s="318">
        <f t="shared" si="30"/>
        <v>0.49640242742487189</v>
      </c>
      <c r="N158" s="318">
        <f t="shared" si="30"/>
        <v>0.49999173937479252</v>
      </c>
      <c r="O158" s="318">
        <f t="shared" si="30"/>
        <v>0.50639443905200954</v>
      </c>
      <c r="P158" s="318">
        <f t="shared" si="30"/>
        <v>0.51057631310328699</v>
      </c>
      <c r="Q158" s="318">
        <f t="shared" si="30"/>
        <v>0.47666150154121023</v>
      </c>
      <c r="R158" s="318">
        <f t="shared" si="30"/>
        <v>0.46761566916275615</v>
      </c>
      <c r="S158" s="318">
        <f t="shared" si="30"/>
        <v>0.45344463345129815</v>
      </c>
      <c r="T158" s="318">
        <f t="shared" si="30"/>
        <v>0.46388530426117208</v>
      </c>
      <c r="U158" s="318">
        <f t="shared" si="30"/>
        <v>0.46226501181817775</v>
      </c>
      <c r="V158" s="318">
        <f t="shared" si="30"/>
        <v>0.46194688277576318</v>
      </c>
      <c r="W158" s="318">
        <f t="shared" si="30"/>
        <v>0.44075298295971677</v>
      </c>
      <c r="X158" s="318">
        <f t="shared" si="30"/>
        <v>0.46363942811434822</v>
      </c>
      <c r="Y158" s="318">
        <f t="shared" si="30"/>
        <v>0.42773033198394528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4.3835385831634543E-2</v>
      </c>
      <c r="C159" s="318">
        <f t="shared" si="31"/>
        <v>4.5822980596761417E-2</v>
      </c>
      <c r="D159" s="318">
        <f t="shared" si="31"/>
        <v>4.6678459524810131E-2</v>
      </c>
      <c r="E159" s="318">
        <f t="shared" si="31"/>
        <v>4.8314492701674018E-2</v>
      </c>
      <c r="F159" s="318">
        <f t="shared" si="31"/>
        <v>4.66756733775745E-2</v>
      </c>
      <c r="G159" s="318">
        <f t="shared" si="31"/>
        <v>4.8972079607903722E-2</v>
      </c>
      <c r="H159" s="318">
        <f t="shared" si="31"/>
        <v>5.0779288189258538E-2</v>
      </c>
      <c r="I159" s="318">
        <f t="shared" si="31"/>
        <v>4.7858481769011127E-2</v>
      </c>
      <c r="J159" s="318">
        <f t="shared" si="31"/>
        <v>4.7818880506050598E-2</v>
      </c>
      <c r="K159" s="318">
        <f t="shared" si="31"/>
        <v>5.1981166586590057E-2</v>
      </c>
      <c r="L159" s="318">
        <f t="shared" si="31"/>
        <v>5.275880223424239E-2</v>
      </c>
      <c r="M159" s="318">
        <f t="shared" si="31"/>
        <v>5.5341585297561779E-2</v>
      </c>
      <c r="N159" s="318">
        <f t="shared" si="31"/>
        <v>5.5146026818663173E-2</v>
      </c>
      <c r="O159" s="318">
        <f t="shared" si="31"/>
        <v>5.5734809444248641E-2</v>
      </c>
      <c r="P159" s="318">
        <f t="shared" si="31"/>
        <v>5.2707288345970826E-2</v>
      </c>
      <c r="Q159" s="318">
        <f t="shared" si="31"/>
        <v>4.8574062301792932E-2</v>
      </c>
      <c r="R159" s="318">
        <f t="shared" si="31"/>
        <v>5.1889133807399387E-2</v>
      </c>
      <c r="S159" s="318">
        <f t="shared" si="31"/>
        <v>6.1639641003434276E-2</v>
      </c>
      <c r="T159" s="318">
        <f t="shared" si="31"/>
        <v>6.3886425337786476E-2</v>
      </c>
      <c r="U159" s="318">
        <f t="shared" si="31"/>
        <v>6.6103884312379027E-2</v>
      </c>
      <c r="V159" s="318">
        <f t="shared" si="31"/>
        <v>6.4242587551490093E-2</v>
      </c>
      <c r="W159" s="318">
        <f t="shared" si="31"/>
        <v>6.3673458126084742E-2</v>
      </c>
      <c r="X159" s="318">
        <f t="shared" si="31"/>
        <v>6.1499252693689589E-2</v>
      </c>
      <c r="Y159" s="318">
        <f t="shared" si="31"/>
        <v>6.5157401492947187E-2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0.10530455768225046</v>
      </c>
      <c r="C160" s="269">
        <f t="shared" si="32"/>
        <v>0.10835649054020703</v>
      </c>
      <c r="D160" s="269">
        <f t="shared" si="32"/>
        <v>0.10857228435451391</v>
      </c>
      <c r="E160" s="269">
        <f t="shared" si="32"/>
        <v>0.10992081051041239</v>
      </c>
      <c r="F160" s="269">
        <f t="shared" si="32"/>
        <v>0.10876080669405146</v>
      </c>
      <c r="G160" s="269">
        <f t="shared" si="32"/>
        <v>0.11063611878541203</v>
      </c>
      <c r="H160" s="269">
        <f t="shared" si="32"/>
        <v>0.11190864999864336</v>
      </c>
      <c r="I160" s="269">
        <f t="shared" si="32"/>
        <v>0.10692939067232027</v>
      </c>
      <c r="J160" s="269">
        <f t="shared" si="32"/>
        <v>0.10667441170652563</v>
      </c>
      <c r="K160" s="269">
        <f t="shared" si="32"/>
        <v>0.10897357604384213</v>
      </c>
      <c r="L160" s="269">
        <f t="shared" si="32"/>
        <v>0.10876081535702577</v>
      </c>
      <c r="M160" s="269">
        <f t="shared" si="32"/>
        <v>0.11005770727688297</v>
      </c>
      <c r="N160" s="269">
        <f t="shared" si="32"/>
        <v>0.10834291745106589</v>
      </c>
      <c r="O160" s="269">
        <f t="shared" si="32"/>
        <v>0.10854229227380843</v>
      </c>
      <c r="P160" s="269">
        <f t="shared" si="32"/>
        <v>0.10522021556347423</v>
      </c>
      <c r="Q160" s="269">
        <f t="shared" si="32"/>
        <v>9.6555357217720822E-2</v>
      </c>
      <c r="R160" s="269">
        <f t="shared" si="32"/>
        <v>9.9236597806299773E-2</v>
      </c>
      <c r="S160" s="269">
        <f t="shared" si="32"/>
        <v>0.11015795379594934</v>
      </c>
      <c r="T160" s="269">
        <f t="shared" si="32"/>
        <v>0.1140996491343322</v>
      </c>
      <c r="U160" s="269">
        <f t="shared" si="32"/>
        <v>0.11606087930668273</v>
      </c>
      <c r="V160" s="269">
        <f t="shared" si="32"/>
        <v>0.11325938936744767</v>
      </c>
      <c r="W160" s="269">
        <f t="shared" si="32"/>
        <v>0.11162286276232571</v>
      </c>
      <c r="X160" s="269">
        <f t="shared" si="32"/>
        <v>0.11088374010909256</v>
      </c>
      <c r="Y160" s="269">
        <f t="shared" si="32"/>
        <v>0.1104292028487965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5.8949149547366082E-2</v>
      </c>
      <c r="C161" s="318">
        <f t="shared" si="33"/>
        <v>5.9899224173753866E-2</v>
      </c>
      <c r="D161" s="318">
        <f t="shared" si="33"/>
        <v>5.9210359021152043E-2</v>
      </c>
      <c r="E161" s="318">
        <f t="shared" si="33"/>
        <v>5.882879921574468E-2</v>
      </c>
      <c r="F161" s="318">
        <f t="shared" si="33"/>
        <v>5.940182767882457E-2</v>
      </c>
      <c r="G161" s="318">
        <f t="shared" si="33"/>
        <v>5.8848717023793337E-2</v>
      </c>
      <c r="H161" s="318">
        <f t="shared" si="33"/>
        <v>5.821014628630089E-2</v>
      </c>
      <c r="I161" s="318">
        <f t="shared" si="33"/>
        <v>5.6319605608733218E-2</v>
      </c>
      <c r="J161" s="318">
        <f t="shared" si="33"/>
        <v>5.6106504515628965E-2</v>
      </c>
      <c r="K161" s="318">
        <f t="shared" si="33"/>
        <v>5.4004099974810676E-2</v>
      </c>
      <c r="L161" s="318">
        <f t="shared" si="33"/>
        <v>5.2968998680211932E-2</v>
      </c>
      <c r="M161" s="318">
        <f t="shared" si="33"/>
        <v>5.1534627700185312E-2</v>
      </c>
      <c r="N161" s="318">
        <f t="shared" si="33"/>
        <v>5.0026638679964042E-2</v>
      </c>
      <c r="O161" s="318">
        <f t="shared" si="33"/>
        <v>4.9603382758298994E-2</v>
      </c>
      <c r="P161" s="318">
        <f t="shared" si="33"/>
        <v>4.9482874221373235E-2</v>
      </c>
      <c r="Q161" s="318">
        <f t="shared" si="33"/>
        <v>4.5188854104978603E-2</v>
      </c>
      <c r="R161" s="318">
        <f t="shared" si="33"/>
        <v>4.4364445325511793E-2</v>
      </c>
      <c r="S161" s="318">
        <f t="shared" si="33"/>
        <v>4.497475392686303E-2</v>
      </c>
      <c r="T161" s="318">
        <f t="shared" si="33"/>
        <v>4.6540501093830469E-2</v>
      </c>
      <c r="U161" s="318">
        <f t="shared" si="33"/>
        <v>4.615679431993383E-2</v>
      </c>
      <c r="V161" s="318">
        <f t="shared" si="33"/>
        <v>4.5323603949055262E-2</v>
      </c>
      <c r="W161" s="318">
        <f t="shared" si="33"/>
        <v>4.4288925058872254E-2</v>
      </c>
      <c r="X161" s="318">
        <f t="shared" si="33"/>
        <v>4.5848999236593573E-2</v>
      </c>
      <c r="Y161" s="318">
        <f t="shared" si="33"/>
        <v>4.1526012380369744E-2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4.6355408134884375E-2</v>
      </c>
      <c r="C162" s="326">
        <f t="shared" si="34"/>
        <v>4.8457266366453172E-2</v>
      </c>
      <c r="D162" s="326">
        <f t="shared" si="34"/>
        <v>4.9361925333361874E-2</v>
      </c>
      <c r="E162" s="326">
        <f t="shared" si="34"/>
        <v>5.10920112946677E-2</v>
      </c>
      <c r="F162" s="326">
        <f t="shared" si="34"/>
        <v>4.935897901522688E-2</v>
      </c>
      <c r="G162" s="326">
        <f t="shared" si="34"/>
        <v>5.1787401761618695E-2</v>
      </c>
      <c r="H162" s="326">
        <f t="shared" si="34"/>
        <v>5.3698503712342471E-2</v>
      </c>
      <c r="I162" s="326">
        <f t="shared" si="34"/>
        <v>5.060978506358705E-2</v>
      </c>
      <c r="J162" s="326">
        <f t="shared" si="34"/>
        <v>5.0567907190896662E-2</v>
      </c>
      <c r="K162" s="326">
        <f t="shared" si="34"/>
        <v>5.496947606903145E-2</v>
      </c>
      <c r="L162" s="326">
        <f t="shared" si="34"/>
        <v>5.5791816676813842E-2</v>
      </c>
      <c r="M162" s="326">
        <f t="shared" si="34"/>
        <v>5.852307957669764E-2</v>
      </c>
      <c r="N162" s="326">
        <f t="shared" si="34"/>
        <v>5.8316278771101841E-2</v>
      </c>
      <c r="O162" s="326">
        <f t="shared" si="34"/>
        <v>5.8938909515509431E-2</v>
      </c>
      <c r="P162" s="326">
        <f t="shared" si="34"/>
        <v>5.5737341342100989E-2</v>
      </c>
      <c r="Q162" s="326">
        <f t="shared" si="34"/>
        <v>5.1366503112742226E-2</v>
      </c>
      <c r="R162" s="326">
        <f t="shared" si="34"/>
        <v>5.4872152480787993E-2</v>
      </c>
      <c r="S162" s="326">
        <f t="shared" si="34"/>
        <v>6.51831998690863E-2</v>
      </c>
      <c r="T162" s="326">
        <f t="shared" si="34"/>
        <v>6.7559148040501713E-2</v>
      </c>
      <c r="U162" s="326">
        <f t="shared" si="34"/>
        <v>6.9904084986748882E-2</v>
      </c>
      <c r="V162" s="326">
        <f t="shared" si="34"/>
        <v>6.7935785418392416E-2</v>
      </c>
      <c r="W162" s="326">
        <f t="shared" si="34"/>
        <v>6.7333937703453445E-2</v>
      </c>
      <c r="X162" s="326">
        <f t="shared" si="34"/>
        <v>6.5034740872499011E-2</v>
      </c>
      <c r="Y162" s="326">
        <f t="shared" si="34"/>
        <v>6.8903190468426745E-2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0.99999999999999978</v>
      </c>
      <c r="D165" s="232">
        <f t="shared" si="35"/>
        <v>1.0000000000000002</v>
      </c>
      <c r="E165" s="232">
        <f t="shared" si="35"/>
        <v>1</v>
      </c>
      <c r="F165" s="232">
        <f t="shared" si="35"/>
        <v>1.0000000000000002</v>
      </c>
      <c r="G165" s="232">
        <f t="shared" si="35"/>
        <v>1</v>
      </c>
      <c r="H165" s="232">
        <f t="shared" si="35"/>
        <v>1.0000000000000007</v>
      </c>
      <c r="I165" s="232">
        <f t="shared" si="35"/>
        <v>1</v>
      </c>
      <c r="J165" s="232">
        <f t="shared" si="35"/>
        <v>1</v>
      </c>
      <c r="K165" s="232">
        <f t="shared" si="35"/>
        <v>1.0000000000000002</v>
      </c>
      <c r="L165" s="232">
        <f t="shared" si="35"/>
        <v>0.99999999999999989</v>
      </c>
      <c r="M165" s="232">
        <f t="shared" si="35"/>
        <v>1</v>
      </c>
      <c r="N165" s="232">
        <f t="shared" si="35"/>
        <v>1.0000000000000002</v>
      </c>
      <c r="O165" s="232">
        <f t="shared" si="35"/>
        <v>0.99999999999999967</v>
      </c>
      <c r="P165" s="232">
        <f t="shared" si="35"/>
        <v>1.0000000000000004</v>
      </c>
      <c r="Q165" s="232">
        <f t="shared" si="35"/>
        <v>1</v>
      </c>
      <c r="R165" s="232">
        <f t="shared" si="35"/>
        <v>1</v>
      </c>
      <c r="S165" s="232">
        <f t="shared" si="35"/>
        <v>0.99999999999999989</v>
      </c>
      <c r="T165" s="232">
        <f t="shared" si="35"/>
        <v>1.0000000000000002</v>
      </c>
      <c r="U165" s="232">
        <f t="shared" si="35"/>
        <v>1</v>
      </c>
      <c r="V165" s="232">
        <f t="shared" si="35"/>
        <v>1</v>
      </c>
      <c r="W165" s="232">
        <f t="shared" si="35"/>
        <v>1</v>
      </c>
      <c r="X165" s="232">
        <f t="shared" si="35"/>
        <v>1.0000000000000002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8.4901072430632173E-3</v>
      </c>
      <c r="C166" s="266">
        <f t="shared" si="36"/>
        <v>8.4901072430659062E-3</v>
      </c>
      <c r="D166" s="266">
        <f t="shared" si="36"/>
        <v>8.4901072430408203E-3</v>
      </c>
      <c r="E166" s="266">
        <f t="shared" si="36"/>
        <v>8.4901072430411274E-3</v>
      </c>
      <c r="F166" s="266">
        <f t="shared" si="36"/>
        <v>8.4901072430413269E-3</v>
      </c>
      <c r="G166" s="266">
        <f t="shared" si="36"/>
        <v>8.4901072430386467E-3</v>
      </c>
      <c r="H166" s="266">
        <f t="shared" si="36"/>
        <v>8.490107243040293E-3</v>
      </c>
      <c r="I166" s="266">
        <f t="shared" si="36"/>
        <v>8.4901072430672523E-3</v>
      </c>
      <c r="J166" s="266">
        <f t="shared" si="36"/>
        <v>8.4901072430696532E-3</v>
      </c>
      <c r="K166" s="266">
        <f t="shared" si="36"/>
        <v>8.4901072430361661E-3</v>
      </c>
      <c r="L166" s="266">
        <f t="shared" si="36"/>
        <v>8.4901072430384368E-3</v>
      </c>
      <c r="M166" s="266">
        <f t="shared" si="36"/>
        <v>8.4901072430342076E-3</v>
      </c>
      <c r="N166" s="266">
        <f t="shared" si="36"/>
        <v>8.4901072430341E-3</v>
      </c>
      <c r="O166" s="266">
        <f t="shared" si="36"/>
        <v>8.4901072430225832E-3</v>
      </c>
      <c r="P166" s="266">
        <f t="shared" si="36"/>
        <v>8.4901072430332552E-3</v>
      </c>
      <c r="Q166" s="266">
        <f t="shared" si="36"/>
        <v>8.4901072430859786E-3</v>
      </c>
      <c r="R166" s="266">
        <f t="shared" si="36"/>
        <v>8.4901072430892399E-3</v>
      </c>
      <c r="S166" s="266">
        <f t="shared" si="36"/>
        <v>8.4901072430327261E-3</v>
      </c>
      <c r="T166" s="266">
        <f t="shared" si="36"/>
        <v>8.490107243029751E-3</v>
      </c>
      <c r="U166" s="266">
        <f t="shared" si="36"/>
        <v>8.4901072430261446E-3</v>
      </c>
      <c r="V166" s="266">
        <f t="shared" si="36"/>
        <v>8.4901072430269182E-3</v>
      </c>
      <c r="W166" s="266">
        <f t="shared" si="36"/>
        <v>8.490107243030235E-3</v>
      </c>
      <c r="X166" s="266">
        <f t="shared" si="36"/>
        <v>8.4901072430316887E-3</v>
      </c>
      <c r="Y166" s="266">
        <f t="shared" si="36"/>
        <v>8.4901072430136788E-3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9.5190184158735636E-3</v>
      </c>
      <c r="C167" s="267">
        <f t="shared" si="37"/>
        <v>9.5190184158765751E-3</v>
      </c>
      <c r="D167" s="267">
        <f t="shared" si="37"/>
        <v>9.5190184158484431E-3</v>
      </c>
      <c r="E167" s="267">
        <f t="shared" si="37"/>
        <v>9.519018415848797E-3</v>
      </c>
      <c r="F167" s="267">
        <f t="shared" si="37"/>
        <v>9.5190184158490173E-3</v>
      </c>
      <c r="G167" s="267">
        <f t="shared" si="37"/>
        <v>9.5190184158460145E-3</v>
      </c>
      <c r="H167" s="267">
        <f t="shared" si="37"/>
        <v>9.5190184158478585E-3</v>
      </c>
      <c r="I167" s="267">
        <f t="shared" si="37"/>
        <v>9.5190184158780809E-3</v>
      </c>
      <c r="J167" s="267">
        <f t="shared" si="37"/>
        <v>9.5190184158807731E-3</v>
      </c>
      <c r="K167" s="267">
        <f t="shared" si="37"/>
        <v>9.519018415843232E-3</v>
      </c>
      <c r="L167" s="267">
        <f t="shared" si="37"/>
        <v>9.5190184158457716E-3</v>
      </c>
      <c r="M167" s="267">
        <f t="shared" si="37"/>
        <v>9.5190184158410306E-3</v>
      </c>
      <c r="N167" s="267">
        <f t="shared" si="37"/>
        <v>9.5190184158409144E-3</v>
      </c>
      <c r="O167" s="267">
        <f t="shared" si="37"/>
        <v>9.5190184158279994E-3</v>
      </c>
      <c r="P167" s="267">
        <f t="shared" si="37"/>
        <v>9.5190184158399655E-3</v>
      </c>
      <c r="Q167" s="267">
        <f t="shared" si="37"/>
        <v>9.5190184158990814E-3</v>
      </c>
      <c r="R167" s="267">
        <f t="shared" si="37"/>
        <v>9.5190184159027347E-3</v>
      </c>
      <c r="S167" s="267">
        <f t="shared" si="37"/>
        <v>9.5190184158393705E-3</v>
      </c>
      <c r="T167" s="267">
        <f t="shared" si="37"/>
        <v>9.5190184158360346E-3</v>
      </c>
      <c r="U167" s="267">
        <f t="shared" si="37"/>
        <v>9.5190184158319927E-3</v>
      </c>
      <c r="V167" s="267">
        <f t="shared" si="37"/>
        <v>9.5190184158328583E-3</v>
      </c>
      <c r="W167" s="267">
        <f t="shared" si="37"/>
        <v>9.5190184158365828E-3</v>
      </c>
      <c r="X167" s="267">
        <f t="shared" si="37"/>
        <v>9.5190184158382117E-3</v>
      </c>
      <c r="Y167" s="267">
        <f t="shared" si="37"/>
        <v>9.5190184158180195E-3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1.8929865031616748E-2</v>
      </c>
      <c r="C168" s="267">
        <f t="shared" si="38"/>
        <v>1.9309659209584534E-2</v>
      </c>
      <c r="D168" s="267">
        <f t="shared" si="38"/>
        <v>1.9716184988557046E-2</v>
      </c>
      <c r="E168" s="267">
        <f t="shared" si="38"/>
        <v>2.0278348013750603E-2</v>
      </c>
      <c r="F168" s="267">
        <f t="shared" si="38"/>
        <v>1.9671421973379469E-2</v>
      </c>
      <c r="G168" s="267">
        <f t="shared" si="38"/>
        <v>2.0460117984740959E-2</v>
      </c>
      <c r="H168" s="267">
        <f t="shared" si="38"/>
        <v>2.1120971144879732E-2</v>
      </c>
      <c r="I168" s="267">
        <f t="shared" si="38"/>
        <v>2.0752928151283372E-2</v>
      </c>
      <c r="J168" s="267">
        <f t="shared" si="38"/>
        <v>2.0793968438135448E-2</v>
      </c>
      <c r="K168" s="267">
        <f t="shared" si="38"/>
        <v>2.2532399415007766E-2</v>
      </c>
      <c r="L168" s="267">
        <f t="shared" si="38"/>
        <v>2.302815057114755E-2</v>
      </c>
      <c r="M168" s="267">
        <f t="shared" si="38"/>
        <v>2.4143441449442329E-2</v>
      </c>
      <c r="N168" s="267">
        <f t="shared" si="38"/>
        <v>2.4530472091254873E-2</v>
      </c>
      <c r="O168" s="267">
        <f t="shared" si="38"/>
        <v>2.4817963407975624E-2</v>
      </c>
      <c r="P168" s="267">
        <f t="shared" si="38"/>
        <v>2.4016456003638244E-2</v>
      </c>
      <c r="Q168" s="267">
        <f t="shared" si="38"/>
        <v>2.4153918341929256E-2</v>
      </c>
      <c r="R168" s="267">
        <f t="shared" si="38"/>
        <v>2.5425668413421417E-2</v>
      </c>
      <c r="S168" s="267">
        <f t="shared" si="38"/>
        <v>2.7862375458416095E-2</v>
      </c>
      <c r="T168" s="267">
        <f t="shared" si="38"/>
        <v>2.7894922424917312E-2</v>
      </c>
      <c r="U168" s="267">
        <f t="shared" si="38"/>
        <v>2.8558695517653259E-2</v>
      </c>
      <c r="V168" s="267">
        <f t="shared" si="38"/>
        <v>2.8395963608174236E-2</v>
      </c>
      <c r="W168" s="267">
        <f t="shared" si="38"/>
        <v>2.8620779590433153E-2</v>
      </c>
      <c r="X168" s="267">
        <f t="shared" si="38"/>
        <v>2.7535754340455298E-2</v>
      </c>
      <c r="Y168" s="267">
        <f t="shared" si="38"/>
        <v>2.9993927769538822E-2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7.6201889364944245E-3</v>
      </c>
      <c r="C169" s="267">
        <f t="shared" si="39"/>
        <v>7.6201889364968358E-3</v>
      </c>
      <c r="D169" s="267">
        <f t="shared" si="39"/>
        <v>7.6201889364743165E-3</v>
      </c>
      <c r="E169" s="267">
        <f t="shared" si="39"/>
        <v>7.6201889364745983E-3</v>
      </c>
      <c r="F169" s="267">
        <f t="shared" si="39"/>
        <v>7.6201889364747736E-3</v>
      </c>
      <c r="G169" s="267">
        <f t="shared" si="39"/>
        <v>7.6201889364723701E-3</v>
      </c>
      <c r="H169" s="267">
        <f t="shared" si="39"/>
        <v>7.6201889364738489E-3</v>
      </c>
      <c r="I169" s="267">
        <f t="shared" si="39"/>
        <v>7.620188936498044E-3</v>
      </c>
      <c r="J169" s="267">
        <f t="shared" si="39"/>
        <v>7.6201889365002003E-3</v>
      </c>
      <c r="K169" s="267">
        <f t="shared" si="39"/>
        <v>7.6201889364701453E-3</v>
      </c>
      <c r="L169" s="267">
        <f t="shared" si="39"/>
        <v>7.6201889364721801E-3</v>
      </c>
      <c r="M169" s="267">
        <f t="shared" si="39"/>
        <v>7.6201889364683802E-3</v>
      </c>
      <c r="N169" s="267">
        <f t="shared" si="39"/>
        <v>7.6201889364682883E-3</v>
      </c>
      <c r="O169" s="267">
        <f t="shared" si="39"/>
        <v>7.6201889364579537E-3</v>
      </c>
      <c r="P169" s="267">
        <f t="shared" si="39"/>
        <v>7.6201889364675302E-3</v>
      </c>
      <c r="Q169" s="267">
        <f t="shared" si="39"/>
        <v>7.6201889365148491E-3</v>
      </c>
      <c r="R169" s="267">
        <f t="shared" si="39"/>
        <v>7.62018893651778E-3</v>
      </c>
      <c r="S169" s="267">
        <f t="shared" si="39"/>
        <v>7.6201889364670558E-3</v>
      </c>
      <c r="T169" s="267">
        <f t="shared" si="39"/>
        <v>7.6201889364643852E-3</v>
      </c>
      <c r="U169" s="267">
        <f t="shared" si="39"/>
        <v>7.6201889364611438E-3</v>
      </c>
      <c r="V169" s="267">
        <f t="shared" si="39"/>
        <v>7.6201889364618403E-3</v>
      </c>
      <c r="W169" s="267">
        <f t="shared" si="39"/>
        <v>7.6201889364648197E-3</v>
      </c>
      <c r="X169" s="267">
        <f t="shared" si="39"/>
        <v>7.6201889364661225E-3</v>
      </c>
      <c r="Y169" s="267">
        <f t="shared" si="39"/>
        <v>7.6201889364499679E-3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8.3126427677012327E-3</v>
      </c>
      <c r="C170" s="268">
        <f t="shared" si="40"/>
        <v>8.373350618208179E-3</v>
      </c>
      <c r="D170" s="268">
        <f t="shared" si="40"/>
        <v>8.4785570406322279E-3</v>
      </c>
      <c r="E170" s="268">
        <f t="shared" si="40"/>
        <v>8.5543801719826316E-3</v>
      </c>
      <c r="F170" s="268">
        <f t="shared" si="40"/>
        <v>8.4704939011658494E-3</v>
      </c>
      <c r="G170" s="268">
        <f t="shared" si="40"/>
        <v>8.6331604287000676E-3</v>
      </c>
      <c r="H170" s="268">
        <f t="shared" si="40"/>
        <v>8.7446912927560006E-3</v>
      </c>
      <c r="I170" s="268">
        <f t="shared" si="40"/>
        <v>8.6427259490916789E-3</v>
      </c>
      <c r="J170" s="268">
        <f t="shared" si="40"/>
        <v>8.6719509595100351E-3</v>
      </c>
      <c r="K170" s="268">
        <f t="shared" si="40"/>
        <v>9.0381563986859318E-3</v>
      </c>
      <c r="L170" s="268">
        <f t="shared" si="40"/>
        <v>9.3430021052172858E-3</v>
      </c>
      <c r="M170" s="268">
        <f t="shared" si="40"/>
        <v>9.6606024288138151E-3</v>
      </c>
      <c r="N170" s="268">
        <f t="shared" si="40"/>
        <v>9.991221221381014E-3</v>
      </c>
      <c r="O170" s="268">
        <f t="shared" si="40"/>
        <v>1.0106051084366742E-2</v>
      </c>
      <c r="P170" s="268">
        <f t="shared" si="40"/>
        <v>9.8371372719210197E-3</v>
      </c>
      <c r="Q170" s="268">
        <f t="shared" si="40"/>
        <v>9.8251334380069274E-3</v>
      </c>
      <c r="R170" s="268">
        <f t="shared" si="40"/>
        <v>1.0330020127927711E-2</v>
      </c>
      <c r="S170" s="268">
        <f t="shared" si="40"/>
        <v>1.1471413925436791E-2</v>
      </c>
      <c r="T170" s="268">
        <f t="shared" si="40"/>
        <v>1.1207233208147689E-2</v>
      </c>
      <c r="U170" s="268">
        <f t="shared" si="40"/>
        <v>1.1418459504590113E-2</v>
      </c>
      <c r="V170" s="268">
        <f t="shared" si="40"/>
        <v>1.1383788019174947E-2</v>
      </c>
      <c r="W170" s="268">
        <f t="shared" si="40"/>
        <v>1.138158344938649E-2</v>
      </c>
      <c r="X170" s="268">
        <f t="shared" si="40"/>
        <v>1.1047677829766105E-2</v>
      </c>
      <c r="Y170" s="268">
        <f t="shared" si="40"/>
        <v>1.1966881298384049E-2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0.72428884824595297</v>
      </c>
      <c r="C171" s="269">
        <f t="shared" si="41"/>
        <v>0.72087791991240047</v>
      </c>
      <c r="D171" s="269">
        <f t="shared" si="41"/>
        <v>0.71718979390346738</v>
      </c>
      <c r="E171" s="269">
        <f t="shared" si="41"/>
        <v>0.71215396464791203</v>
      </c>
      <c r="F171" s="269">
        <f t="shared" si="41"/>
        <v>0.71759264812973955</v>
      </c>
      <c r="G171" s="269">
        <f t="shared" si="41"/>
        <v>0.71047560206145255</v>
      </c>
      <c r="H171" s="269">
        <f t="shared" si="41"/>
        <v>0.70453504307559534</v>
      </c>
      <c r="I171" s="269">
        <f t="shared" si="41"/>
        <v>0.70788024109462722</v>
      </c>
      <c r="J171" s="269">
        <f t="shared" si="41"/>
        <v>0.70749074275705748</v>
      </c>
      <c r="K171" s="269">
        <f t="shared" si="41"/>
        <v>0.69179639756880607</v>
      </c>
      <c r="L171" s="269">
        <f t="shared" si="41"/>
        <v>0.68713586796766535</v>
      </c>
      <c r="M171" s="269">
        <f t="shared" si="41"/>
        <v>0.67699087442831996</v>
      </c>
      <c r="N171" s="269">
        <f t="shared" si="41"/>
        <v>0.67326694151751687</v>
      </c>
      <c r="O171" s="269">
        <f t="shared" si="41"/>
        <v>0.67062142362913812</v>
      </c>
      <c r="P171" s="269">
        <f t="shared" si="41"/>
        <v>0.67794968689784485</v>
      </c>
      <c r="Q171" s="269">
        <f t="shared" si="41"/>
        <v>0.67674649314074098</v>
      </c>
      <c r="R171" s="269">
        <f t="shared" si="41"/>
        <v>0.66504658685599871</v>
      </c>
      <c r="S171" s="269">
        <f t="shared" si="41"/>
        <v>0.64246866628758381</v>
      </c>
      <c r="T171" s="269">
        <f t="shared" si="41"/>
        <v>0.64242495659585419</v>
      </c>
      <c r="U171" s="269">
        <f t="shared" si="41"/>
        <v>0.63636660269041734</v>
      </c>
      <c r="V171" s="269">
        <f t="shared" si="41"/>
        <v>0.63783608807089875</v>
      </c>
      <c r="W171" s="269">
        <f t="shared" si="41"/>
        <v>0.63585221434659589</v>
      </c>
      <c r="X171" s="269">
        <f t="shared" si="41"/>
        <v>0.64574490395698925</v>
      </c>
      <c r="Y171" s="269">
        <f t="shared" si="41"/>
        <v>0.62318240392383573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0.62914969626387518</v>
      </c>
      <c r="C172" s="318">
        <f t="shared" si="42"/>
        <v>0.62382996953375536</v>
      </c>
      <c r="D172" s="318">
        <f t="shared" si="42"/>
        <v>0.61809869541966123</v>
      </c>
      <c r="E172" s="318">
        <f t="shared" si="42"/>
        <v>0.6102375045778895</v>
      </c>
      <c r="F172" s="318">
        <f t="shared" si="42"/>
        <v>0.6187265230040131</v>
      </c>
      <c r="G172" s="318">
        <f t="shared" si="42"/>
        <v>0.60764558867940455</v>
      </c>
      <c r="H172" s="318">
        <f t="shared" si="42"/>
        <v>0.5983836637389951</v>
      </c>
      <c r="I172" s="318">
        <f t="shared" si="42"/>
        <v>0.60357860016055764</v>
      </c>
      <c r="J172" s="318">
        <f t="shared" si="42"/>
        <v>0.60298283843538913</v>
      </c>
      <c r="K172" s="318">
        <f t="shared" si="42"/>
        <v>0.57855135493987742</v>
      </c>
      <c r="L172" s="318">
        <f t="shared" si="42"/>
        <v>0.57139924156302047</v>
      </c>
      <c r="M172" s="318">
        <f t="shared" si="42"/>
        <v>0.55564893450468855</v>
      </c>
      <c r="N172" s="318">
        <f t="shared" si="42"/>
        <v>0.54997983362825942</v>
      </c>
      <c r="O172" s="318">
        <f t="shared" si="42"/>
        <v>0.54588942006686136</v>
      </c>
      <c r="P172" s="318">
        <f t="shared" si="42"/>
        <v>0.55724596006277416</v>
      </c>
      <c r="Q172" s="318">
        <f t="shared" si="42"/>
        <v>0.55535189765591308</v>
      </c>
      <c r="R172" s="318">
        <f t="shared" si="42"/>
        <v>0.53726033336764945</v>
      </c>
      <c r="S172" s="318">
        <f t="shared" si="42"/>
        <v>0.50243582564700962</v>
      </c>
      <c r="T172" s="318">
        <f t="shared" si="42"/>
        <v>0.50222853894153263</v>
      </c>
      <c r="U172" s="318">
        <f t="shared" si="42"/>
        <v>0.49283414386274627</v>
      </c>
      <c r="V172" s="318">
        <f t="shared" si="42"/>
        <v>0.49512149962119412</v>
      </c>
      <c r="W172" s="318">
        <f t="shared" si="42"/>
        <v>0.49200772867530995</v>
      </c>
      <c r="X172" s="318">
        <f t="shared" si="42"/>
        <v>0.50735362051348598</v>
      </c>
      <c r="Y172" s="318">
        <f t="shared" si="42"/>
        <v>0.47243664594618884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9.5139151982077841E-2</v>
      </c>
      <c r="C173" s="318">
        <f t="shared" si="43"/>
        <v>9.7047950378645151E-2</v>
      </c>
      <c r="D173" s="318">
        <f t="shared" si="43"/>
        <v>9.9091098483806109E-2</v>
      </c>
      <c r="E173" s="318">
        <f t="shared" si="43"/>
        <v>0.10191646007002253</v>
      </c>
      <c r="F173" s="318">
        <f t="shared" si="43"/>
        <v>9.8866125125726415E-2</v>
      </c>
      <c r="G173" s="318">
        <f t="shared" si="43"/>
        <v>0.1028300133820481</v>
      </c>
      <c r="H173" s="318">
        <f t="shared" si="43"/>
        <v>0.10615137933660021</v>
      </c>
      <c r="I173" s="318">
        <f t="shared" si="43"/>
        <v>0.10430164093406963</v>
      </c>
      <c r="J173" s="318">
        <f t="shared" si="43"/>
        <v>0.10450790432166829</v>
      </c>
      <c r="K173" s="318">
        <f t="shared" si="43"/>
        <v>0.11324504262892873</v>
      </c>
      <c r="L173" s="318">
        <f t="shared" si="43"/>
        <v>0.11573662640464494</v>
      </c>
      <c r="M173" s="318">
        <f t="shared" si="43"/>
        <v>0.12134193992363144</v>
      </c>
      <c r="N173" s="318">
        <f t="shared" si="43"/>
        <v>0.12328710788925748</v>
      </c>
      <c r="O173" s="318">
        <f t="shared" si="43"/>
        <v>0.1247320035622768</v>
      </c>
      <c r="P173" s="318">
        <f t="shared" si="43"/>
        <v>0.12070372683507068</v>
      </c>
      <c r="Q173" s="318">
        <f t="shared" si="43"/>
        <v>0.12139459548482791</v>
      </c>
      <c r="R173" s="318">
        <f t="shared" si="43"/>
        <v>0.12778625348834927</v>
      </c>
      <c r="S173" s="318">
        <f t="shared" si="43"/>
        <v>0.14003284064057414</v>
      </c>
      <c r="T173" s="318">
        <f t="shared" si="43"/>
        <v>0.14019641765432159</v>
      </c>
      <c r="U173" s="318">
        <f t="shared" si="43"/>
        <v>0.14353245882767099</v>
      </c>
      <c r="V173" s="318">
        <f t="shared" si="43"/>
        <v>0.14271458844970467</v>
      </c>
      <c r="W173" s="318">
        <f t="shared" si="43"/>
        <v>0.14384448567128591</v>
      </c>
      <c r="X173" s="318">
        <f t="shared" si="43"/>
        <v>0.13839128344350335</v>
      </c>
      <c r="Y173" s="318">
        <f t="shared" si="43"/>
        <v>0.15074575797764689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7.7945621781780633E-2</v>
      </c>
      <c r="C174" s="269">
        <f t="shared" si="44"/>
        <v>7.9509462480135087E-2</v>
      </c>
      <c r="D174" s="269">
        <f t="shared" si="44"/>
        <v>8.118337323224091E-2</v>
      </c>
      <c r="E174" s="269">
        <f t="shared" si="44"/>
        <v>8.3498135987720282E-2</v>
      </c>
      <c r="F174" s="269">
        <f t="shared" si="44"/>
        <v>8.0999057018416004E-2</v>
      </c>
      <c r="G174" s="269">
        <f t="shared" si="44"/>
        <v>8.4246592111756904E-2</v>
      </c>
      <c r="H174" s="269">
        <f t="shared" si="44"/>
        <v>8.6967721416558466E-2</v>
      </c>
      <c r="I174" s="269">
        <f t="shared" si="44"/>
        <v>8.5452267400886295E-2</v>
      </c>
      <c r="J174" s="269">
        <f t="shared" si="44"/>
        <v>8.562125490668436E-2</v>
      </c>
      <c r="K174" s="269">
        <f t="shared" si="44"/>
        <v>9.2779419172024008E-2</v>
      </c>
      <c r="L174" s="269">
        <f t="shared" si="44"/>
        <v>9.482072438206185E-2</v>
      </c>
      <c r="M174" s="269">
        <f t="shared" si="44"/>
        <v>9.9413046663865773E-2</v>
      </c>
      <c r="N174" s="269">
        <f t="shared" si="44"/>
        <v>0.10100668422938963</v>
      </c>
      <c r="O174" s="269">
        <f t="shared" si="44"/>
        <v>0.10219045861981634</v>
      </c>
      <c r="P174" s="269">
        <f t="shared" si="44"/>
        <v>9.8890171328309767E-2</v>
      </c>
      <c r="Q174" s="269">
        <f t="shared" si="44"/>
        <v>9.9456186321643006E-2</v>
      </c>
      <c r="R174" s="269">
        <f t="shared" si="44"/>
        <v>0.10469274505610406</v>
      </c>
      <c r="S174" s="269">
        <f t="shared" si="44"/>
        <v>0.11472613121099386</v>
      </c>
      <c r="T174" s="269">
        <f t="shared" si="44"/>
        <v>0.11486014661664046</v>
      </c>
      <c r="U174" s="269">
        <f t="shared" si="44"/>
        <v>0.11759329903737381</v>
      </c>
      <c r="V174" s="269">
        <f t="shared" si="44"/>
        <v>0.11692323404499834</v>
      </c>
      <c r="W174" s="269">
        <f t="shared" si="44"/>
        <v>0.11784893644669989</v>
      </c>
      <c r="X174" s="269">
        <f t="shared" si="44"/>
        <v>0.11338123593128668</v>
      </c>
      <c r="Y174" s="269">
        <f t="shared" si="44"/>
        <v>0.12350301208010489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7.5342229679928013E-2</v>
      </c>
      <c r="C175" s="269">
        <f t="shared" si="45"/>
        <v>7.5353388201957541E-2</v>
      </c>
      <c r="D175" s="269">
        <f t="shared" si="45"/>
        <v>7.536222781712397E-2</v>
      </c>
      <c r="E175" s="269">
        <f t="shared" si="45"/>
        <v>7.5379827548073236E-2</v>
      </c>
      <c r="F175" s="269">
        <f t="shared" si="45"/>
        <v>7.5360982734732185E-2</v>
      </c>
      <c r="G175" s="269">
        <f t="shared" si="45"/>
        <v>7.5381330625962931E-2</v>
      </c>
      <c r="H175" s="269">
        <f t="shared" si="45"/>
        <v>7.5400291672381312E-2</v>
      </c>
      <c r="I175" s="269">
        <f t="shared" si="45"/>
        <v>7.5392807281723359E-2</v>
      </c>
      <c r="J175" s="269">
        <f t="shared" si="45"/>
        <v>7.5392263964889739E-2</v>
      </c>
      <c r="K175" s="269">
        <f t="shared" si="45"/>
        <v>7.5436523435089733E-2</v>
      </c>
      <c r="L175" s="269">
        <f t="shared" si="45"/>
        <v>7.5433678622249839E-2</v>
      </c>
      <c r="M175" s="269">
        <f t="shared" si="45"/>
        <v>7.5455694180303345E-2</v>
      </c>
      <c r="N175" s="269">
        <f t="shared" si="45"/>
        <v>7.5446325032735878E-2</v>
      </c>
      <c r="O175" s="269">
        <f t="shared" si="45"/>
        <v>7.544945635648112E-2</v>
      </c>
      <c r="P175" s="269">
        <f t="shared" si="45"/>
        <v>7.5436773333069126E-2</v>
      </c>
      <c r="Q175" s="269">
        <f t="shared" si="45"/>
        <v>7.5443434059790718E-2</v>
      </c>
      <c r="R175" s="269">
        <f t="shared" si="45"/>
        <v>7.5457523208668331E-2</v>
      </c>
      <c r="S175" s="269">
        <f t="shared" si="45"/>
        <v>7.5471089133958641E-2</v>
      </c>
      <c r="T175" s="269">
        <f t="shared" si="45"/>
        <v>7.5492834193492578E-2</v>
      </c>
      <c r="U175" s="269">
        <f t="shared" si="45"/>
        <v>7.5504223359758788E-2</v>
      </c>
      <c r="V175" s="269">
        <f t="shared" si="45"/>
        <v>7.5500110513587321E-2</v>
      </c>
      <c r="W175" s="269">
        <f t="shared" si="45"/>
        <v>7.5509659049881994E-2</v>
      </c>
      <c r="X175" s="269">
        <f t="shared" si="45"/>
        <v>7.5490164361326134E-2</v>
      </c>
      <c r="Y175" s="269">
        <f t="shared" si="45"/>
        <v>7.5521772630607373E-2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5.2612930138760103E-2</v>
      </c>
      <c r="C176" s="318">
        <f t="shared" si="46"/>
        <v>5.2168065566034164E-2</v>
      </c>
      <c r="D176" s="318">
        <f t="shared" si="46"/>
        <v>5.1688785155725482E-2</v>
      </c>
      <c r="E176" s="318">
        <f t="shared" si="46"/>
        <v>5.1031389488173387E-2</v>
      </c>
      <c r="F176" s="318">
        <f t="shared" si="46"/>
        <v>5.1741287523652951E-2</v>
      </c>
      <c r="G176" s="318">
        <f t="shared" si="46"/>
        <v>5.0814639339675623E-2</v>
      </c>
      <c r="H176" s="318">
        <f t="shared" si="46"/>
        <v>5.004010664462074E-2</v>
      </c>
      <c r="I176" s="318">
        <f t="shared" si="46"/>
        <v>5.0474535570909737E-2</v>
      </c>
      <c r="J176" s="318">
        <f t="shared" si="46"/>
        <v>5.0424714725073233E-2</v>
      </c>
      <c r="K176" s="318">
        <f t="shared" si="46"/>
        <v>4.8381620781026431E-2</v>
      </c>
      <c r="L176" s="318">
        <f t="shared" si="46"/>
        <v>4.7783522039700432E-2</v>
      </c>
      <c r="M176" s="318">
        <f t="shared" si="46"/>
        <v>4.6466395432400151E-2</v>
      </c>
      <c r="N176" s="318">
        <f t="shared" si="46"/>
        <v>4.5992314287432001E-2</v>
      </c>
      <c r="O176" s="318">
        <f t="shared" si="46"/>
        <v>4.5650251588804834E-2</v>
      </c>
      <c r="P176" s="318">
        <f t="shared" si="46"/>
        <v>4.6599947422675814E-2</v>
      </c>
      <c r="Q176" s="318">
        <f t="shared" si="46"/>
        <v>4.6441555590521426E-2</v>
      </c>
      <c r="R176" s="318">
        <f t="shared" si="46"/>
        <v>4.4928640280140195E-2</v>
      </c>
      <c r="S176" s="318">
        <f t="shared" si="46"/>
        <v>4.2016424947758833E-2</v>
      </c>
      <c r="T176" s="318">
        <f t="shared" si="46"/>
        <v>4.1999090502524677E-2</v>
      </c>
      <c r="U176" s="318">
        <f t="shared" si="46"/>
        <v>4.1213479931763469E-2</v>
      </c>
      <c r="V176" s="318">
        <f t="shared" si="46"/>
        <v>4.1404761099721389E-2</v>
      </c>
      <c r="W176" s="318">
        <f t="shared" si="46"/>
        <v>4.1144370585004857E-2</v>
      </c>
      <c r="X176" s="318">
        <f t="shared" si="46"/>
        <v>4.2427677785172833E-2</v>
      </c>
      <c r="Y176" s="318">
        <f t="shared" si="46"/>
        <v>3.9507729870590071E-2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2.2729299541167904E-2</v>
      </c>
      <c r="C177" s="318">
        <f t="shared" si="47"/>
        <v>2.3185322635923385E-2</v>
      </c>
      <c r="D177" s="318">
        <f t="shared" si="47"/>
        <v>2.3673442661398491E-2</v>
      </c>
      <c r="E177" s="318">
        <f t="shared" si="47"/>
        <v>2.4348438059899852E-2</v>
      </c>
      <c r="F177" s="318">
        <f t="shared" si="47"/>
        <v>2.3619695211079227E-2</v>
      </c>
      <c r="G177" s="318">
        <f t="shared" si="47"/>
        <v>2.4566691286287305E-2</v>
      </c>
      <c r="H177" s="318">
        <f t="shared" si="47"/>
        <v>2.5360185027760565E-2</v>
      </c>
      <c r="I177" s="318">
        <f t="shared" si="47"/>
        <v>2.4918271710813619E-2</v>
      </c>
      <c r="J177" s="318">
        <f t="shared" si="47"/>
        <v>2.4967549239816502E-2</v>
      </c>
      <c r="K177" s="318">
        <f t="shared" si="47"/>
        <v>2.7054902654063299E-2</v>
      </c>
      <c r="L177" s="318">
        <f t="shared" si="47"/>
        <v>2.7650156582549407E-2</v>
      </c>
      <c r="M177" s="318">
        <f t="shared" si="47"/>
        <v>2.8989298747903191E-2</v>
      </c>
      <c r="N177" s="318">
        <f t="shared" si="47"/>
        <v>2.945401074530387E-2</v>
      </c>
      <c r="O177" s="318">
        <f t="shared" si="47"/>
        <v>2.9799204767676279E-2</v>
      </c>
      <c r="P177" s="318">
        <f t="shared" si="47"/>
        <v>2.8836825910393302E-2</v>
      </c>
      <c r="Q177" s="318">
        <f t="shared" si="47"/>
        <v>2.9001878469269295E-2</v>
      </c>
      <c r="R177" s="318">
        <f t="shared" si="47"/>
        <v>3.0528882928528144E-2</v>
      </c>
      <c r="S177" s="318">
        <f t="shared" si="47"/>
        <v>3.3454664186199801E-2</v>
      </c>
      <c r="T177" s="318">
        <f t="shared" si="47"/>
        <v>3.34937436909679E-2</v>
      </c>
      <c r="U177" s="318">
        <f t="shared" si="47"/>
        <v>3.4290743427995311E-2</v>
      </c>
      <c r="V177" s="318">
        <f t="shared" si="47"/>
        <v>3.4095349413865932E-2</v>
      </c>
      <c r="W177" s="318">
        <f t="shared" si="47"/>
        <v>3.4365288464877138E-2</v>
      </c>
      <c r="X177" s="318">
        <f t="shared" si="47"/>
        <v>3.3062486576153315E-2</v>
      </c>
      <c r="Y177" s="318">
        <f t="shared" si="47"/>
        <v>3.6014042760017302E-2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6.9551477897588962E-2</v>
      </c>
      <c r="C178" s="319">
        <f t="shared" si="48"/>
        <v>7.0946904982274517E-2</v>
      </c>
      <c r="D178" s="319">
        <f t="shared" si="48"/>
        <v>7.2440548422615103E-2</v>
      </c>
      <c r="E178" s="319">
        <f t="shared" si="48"/>
        <v>7.4506029035196694E-2</v>
      </c>
      <c r="F178" s="319">
        <f t="shared" si="48"/>
        <v>7.2276081647202131E-2</v>
      </c>
      <c r="G178" s="319">
        <f t="shared" si="48"/>
        <v>7.5173882192029362E-2</v>
      </c>
      <c r="H178" s="319">
        <f t="shared" si="48"/>
        <v>7.7601966802467684E-2</v>
      </c>
      <c r="I178" s="319">
        <f t="shared" si="48"/>
        <v>7.6249715526944817E-2</v>
      </c>
      <c r="J178" s="319">
        <f t="shared" si="48"/>
        <v>7.6400504378272338E-2</v>
      </c>
      <c r="K178" s="319">
        <f t="shared" si="48"/>
        <v>8.2787789415036978E-2</v>
      </c>
      <c r="L178" s="319">
        <f t="shared" si="48"/>
        <v>8.4609261756301485E-2</v>
      </c>
      <c r="M178" s="319">
        <f t="shared" si="48"/>
        <v>8.8707026253911136E-2</v>
      </c>
      <c r="N178" s="319">
        <f t="shared" si="48"/>
        <v>9.0129041312378561E-2</v>
      </c>
      <c r="O178" s="319">
        <f t="shared" si="48"/>
        <v>9.1185332306913197E-2</v>
      </c>
      <c r="P178" s="319">
        <f t="shared" si="48"/>
        <v>8.8240460569876611E-2</v>
      </c>
      <c r="Q178" s="319">
        <f t="shared" si="48"/>
        <v>8.8745520102389341E-2</v>
      </c>
      <c r="R178" s="319">
        <f t="shared" si="48"/>
        <v>9.3418141742369967E-2</v>
      </c>
      <c r="S178" s="319">
        <f t="shared" si="48"/>
        <v>0.10237100938827159</v>
      </c>
      <c r="T178" s="319">
        <f t="shared" si="48"/>
        <v>0.10249059236561783</v>
      </c>
      <c r="U178" s="319">
        <f t="shared" si="48"/>
        <v>0.10492940529488759</v>
      </c>
      <c r="V178" s="319">
        <f t="shared" si="48"/>
        <v>0.10433150114784484</v>
      </c>
      <c r="W178" s="319">
        <f t="shared" si="48"/>
        <v>0.10515751252167088</v>
      </c>
      <c r="X178" s="319">
        <f t="shared" si="48"/>
        <v>0.10117094898484062</v>
      </c>
      <c r="Y178" s="319">
        <f t="shared" si="48"/>
        <v>0.11020268770224766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77.831999999999979</v>
      </c>
      <c r="C183" s="320">
        <f t="shared" si="49"/>
        <v>85.059450683586647</v>
      </c>
      <c r="D183" s="320">
        <f t="shared" si="49"/>
        <v>85.404159698687664</v>
      </c>
      <c r="E183" s="320">
        <f t="shared" si="49"/>
        <v>74.314184515850016</v>
      </c>
      <c r="F183" s="320">
        <f t="shared" si="49"/>
        <v>77.988298709261841</v>
      </c>
      <c r="G183" s="320">
        <f t="shared" si="49"/>
        <v>78.098655324157463</v>
      </c>
      <c r="H183" s="320">
        <f t="shared" si="49"/>
        <v>77.838428764162899</v>
      </c>
      <c r="I183" s="320">
        <f t="shared" si="49"/>
        <v>73.004320822110529</v>
      </c>
      <c r="J183" s="320">
        <f t="shared" si="49"/>
        <v>73.744581070997114</v>
      </c>
      <c r="K183" s="320">
        <f t="shared" si="49"/>
        <v>75.067427558312943</v>
      </c>
      <c r="L183" s="320">
        <f t="shared" si="49"/>
        <v>70.886722141758838</v>
      </c>
      <c r="M183" s="320">
        <f t="shared" si="49"/>
        <v>72.266923728075128</v>
      </c>
      <c r="N183" s="320">
        <f t="shared" si="49"/>
        <v>62.460813403416381</v>
      </c>
      <c r="O183" s="320">
        <f t="shared" si="49"/>
        <v>72.844318500698051</v>
      </c>
      <c r="P183" s="320">
        <f t="shared" si="49"/>
        <v>65.230803452682537</v>
      </c>
      <c r="Q183" s="320">
        <f t="shared" si="49"/>
        <v>71.023148829988912</v>
      </c>
      <c r="R183" s="320">
        <f t="shared" si="49"/>
        <v>75.637593066163703</v>
      </c>
      <c r="S183" s="320">
        <f t="shared" si="49"/>
        <v>71.216750777983762</v>
      </c>
      <c r="T183" s="320">
        <f t="shared" si="49"/>
        <v>73.583627961473269</v>
      </c>
      <c r="U183" s="320">
        <f t="shared" si="49"/>
        <v>76.792284454197841</v>
      </c>
      <c r="V183" s="320">
        <f t="shared" si="49"/>
        <v>74.567439610495128</v>
      </c>
      <c r="W183" s="320">
        <f t="shared" si="49"/>
        <v>76.43165683166491</v>
      </c>
      <c r="X183" s="320">
        <f t="shared" si="49"/>
        <v>82.419801619317894</v>
      </c>
      <c r="Y183" s="320">
        <f t="shared" si="49"/>
        <v>75.13832040503037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0.37761403083461087</v>
      </c>
      <c r="C184" s="273">
        <f>IF(C$6=0,0,C$6/NMM!C$9*1000)</f>
        <v>0.41267912983386834</v>
      </c>
      <c r="D184" s="273">
        <f>IF(D$6=0,0,D$6/NMM!D$9*1000)</f>
        <v>0.41435153913477585</v>
      </c>
      <c r="E184" s="273">
        <f>IF(E$6=0,0,E$6/NMM!E$9*1000)</f>
        <v>0.36054680289951407</v>
      </c>
      <c r="F184" s="273">
        <f>IF(F$6=0,0,F$6/NMM!F$9*1000)</f>
        <v>0.37837233828759342</v>
      </c>
      <c r="G184" s="273">
        <f>IF(G$6=0,0,G$6/NMM!G$9*1000)</f>
        <v>0.3789077505368757</v>
      </c>
      <c r="H184" s="273">
        <f>IF(H$6=0,0,H$6/NMM!H$9*1000)</f>
        <v>0.37764522098275577</v>
      </c>
      <c r="I184" s="273">
        <f>IF(I$6=0,0,I$6/NMM!I$9*1000)</f>
        <v>0.35419179584233978</v>
      </c>
      <c r="J184" s="273">
        <f>IF(J$6=0,0,J$6/NMM!J$9*1000)</f>
        <v>0.3577832833597055</v>
      </c>
      <c r="K184" s="273">
        <f>IF(K$6=0,0,K$6/NMM!K$9*1000)</f>
        <v>0.36420127845587846</v>
      </c>
      <c r="L184" s="273">
        <f>IF(L$6=0,0,L$6/NMM!L$9*1000)</f>
        <v>0.34391793710395946</v>
      </c>
      <c r="M184" s="273">
        <f>IF(M$6=0,0,M$6/NMM!M$9*1000)</f>
        <v>0.35061419936588212</v>
      </c>
      <c r="N184" s="273">
        <f>IF(N$6=0,0,N$6/NMM!N$9*1000)</f>
        <v>0.30303833280055287</v>
      </c>
      <c r="O184" s="273">
        <f>IF(O$6=0,0,O$6/NMM!O$9*1000)</f>
        <v>0.35341551974167051</v>
      </c>
      <c r="P184" s="273">
        <f>IF(P$6=0,0,P$6/NMM!P$9*1000)</f>
        <v>0.31647736954492633</v>
      </c>
      <c r="Q184" s="273">
        <f>IF(Q$6=0,0,Q$6/NMM!Q$9*1000)</f>
        <v>0.34457983236020573</v>
      </c>
      <c r="R184" s="273">
        <f>IF(R$6=0,0,R$6/NMM!R$9*1000)</f>
        <v>0.36696752493022555</v>
      </c>
      <c r="S184" s="273">
        <f>IF(S$6=0,0,S$6/NMM!S$9*1000)</f>
        <v>0.34551912226698167</v>
      </c>
      <c r="T184" s="273">
        <f>IF(T$6=0,0,T$6/NMM!T$9*1000)</f>
        <v>0.35700239436265302</v>
      </c>
      <c r="U184" s="273">
        <f>IF(U$6=0,0,U$6/NMM!U$9*1000)</f>
        <v>0.37256968945705582</v>
      </c>
      <c r="V184" s="273">
        <f>IF(V$6=0,0,V$6/NMM!V$9*1000)</f>
        <v>0.361775509307317</v>
      </c>
      <c r="W184" s="273">
        <f>IF(W$6=0,0,W$6/NMM!W$9*1000)</f>
        <v>0.37082004856158002</v>
      </c>
      <c r="X184" s="273">
        <f>IF(X$6=0,0,X$6/NMM!X$9*1000)</f>
        <v>0.39987246261350318</v>
      </c>
      <c r="Y184" s="273">
        <f>IF(Y$6=0,0,Y$6/NMM!Y$9*1000)</f>
        <v>0.36454522610749351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0.15098551599706161</v>
      </c>
      <c r="C185" s="274">
        <f>IF(C$7=0,0,C$7/NMM!C$9*1000)</f>
        <v>0.16500597507319623</v>
      </c>
      <c r="D185" s="274">
        <f>IF(D$7=0,0,D$7/NMM!D$9*1000)</f>
        <v>0.16567467263376554</v>
      </c>
      <c r="E185" s="274">
        <f>IF(E$7=0,0,E$7/NMM!E$9*1000)</f>
        <v>0.14416134103003372</v>
      </c>
      <c r="F185" s="274">
        <f>IF(F$7=0,0,F$7/NMM!F$9*1000)</f>
        <v>0.15128871829550355</v>
      </c>
      <c r="G185" s="274">
        <f>IF(G$7=0,0,G$7/NMM!G$9*1000)</f>
        <v>0.15150279798568445</v>
      </c>
      <c r="H185" s="274">
        <f>IF(H$7=0,0,H$7/NMM!H$9*1000)</f>
        <v>0.1509979870924848</v>
      </c>
      <c r="I185" s="274">
        <f>IF(I$7=0,0,I$7/NMM!I$9*1000)</f>
        <v>0.14162034959078107</v>
      </c>
      <c r="J185" s="274">
        <f>IF(J$7=0,0,J$7/NMM!J$9*1000)</f>
        <v>0.14305637302139332</v>
      </c>
      <c r="K185" s="274">
        <f>IF(K$7=0,0,K$7/NMM!K$9*1000)</f>
        <v>0.14562254965185523</v>
      </c>
      <c r="L185" s="274">
        <f>IF(L$7=0,0,L$7/NMM!L$9*1000)</f>
        <v>0.13751244115457498</v>
      </c>
      <c r="M185" s="274">
        <f>IF(M$7=0,0,M$7/NMM!M$9*1000)</f>
        <v>0.14018988036580723</v>
      </c>
      <c r="N185" s="274">
        <f>IF(N$7=0,0,N$7/NMM!N$9*1000)</f>
        <v>0.12116710532088376</v>
      </c>
      <c r="O185" s="274">
        <f>IF(O$7=0,0,O$7/NMM!O$9*1000)</f>
        <v>0.14130996269293006</v>
      </c>
      <c r="P185" s="274">
        <f>IF(P$7=0,0,P$7/NMM!P$9*1000)</f>
        <v>0.12654058122925491</v>
      </c>
      <c r="Q185" s="274">
        <f>IF(Q$7=0,0,Q$7/NMM!Q$9*1000)</f>
        <v>0.13777709391808451</v>
      </c>
      <c r="R185" s="274">
        <f>IF(R$7=0,0,R$7/NMM!R$9*1000)</f>
        <v>0.14672860800032608</v>
      </c>
      <c r="S185" s="274">
        <f>IF(S$7=0,0,S$7/NMM!S$9*1000)</f>
        <v>0.13815266039513507</v>
      </c>
      <c r="T185" s="274">
        <f>IF(T$7=0,0,T$7/NMM!T$9*1000)</f>
        <v>0.14274414169912017</v>
      </c>
      <c r="U185" s="274">
        <f>IF(U$7=0,0,U$7/NMM!U$9*1000)</f>
        <v>0.1489685822404633</v>
      </c>
      <c r="V185" s="274">
        <f>IF(V$7=0,0,V$7/NMM!V$9*1000)</f>
        <v>0.14465262804757636</v>
      </c>
      <c r="W185" s="274">
        <f>IF(W$7=0,0,W$7/NMM!W$9*1000)</f>
        <v>0.14826900433328349</v>
      </c>
      <c r="X185" s="274">
        <f>IF(X$7=0,0,X$7/NMM!X$9*1000)</f>
        <v>0.15988534633438656</v>
      </c>
      <c r="Y185" s="274">
        <f>IF(Y$7=0,0,Y$7/NMM!Y$9*1000)</f>
        <v>0.14576007397408527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0.69340827805580596</v>
      </c>
      <c r="C186" s="274">
        <f>IF(C$8=0,0,C$8/NMM!C$9*1000)</f>
        <v>0.79363180693529811</v>
      </c>
      <c r="D186" s="274">
        <f>IF(D$8=0,0,D$8/NMM!D$9*1000)</f>
        <v>0.80508803299105636</v>
      </c>
      <c r="E186" s="274">
        <f>IF(E$8=0,0,E$8/NMM!E$9*1000)</f>
        <v>0.72618134739926099</v>
      </c>
      <c r="F186" s="274">
        <f>IF(F$8=0,0,F$8/NMM!F$9*1000)</f>
        <v>0.7278945802732032</v>
      </c>
      <c r="G186" s="274">
        <f>IF(G$8=0,0,G$8/NMM!G$9*1000)</f>
        <v>0.77047039289162045</v>
      </c>
      <c r="H186" s="274">
        <f>IF(H$8=0,0,H$8/NMM!H$9*1000)</f>
        <v>0.80219918057381545</v>
      </c>
      <c r="I186" s="274">
        <f>IF(I$8=0,0,I$8/NMM!I$9*1000)</f>
        <v>0.72385722046363565</v>
      </c>
      <c r="J186" s="274">
        <f>IF(J$8=0,0,J$8/NMM!J$9*1000)</f>
        <v>0.7333068525637072</v>
      </c>
      <c r="K186" s="274">
        <f>IF(K$8=0,0,K$8/NMM!K$9*1000)</f>
        <v>0.8216612448610956</v>
      </c>
      <c r="L186" s="274">
        <f>IF(L$8=0,0,L$8/NMM!L$9*1000)</f>
        <v>0.79220978937294828</v>
      </c>
      <c r="M186" s="274">
        <f>IF(M$8=0,0,M$8/NMM!M$9*1000)</f>
        <v>0.85106789420271145</v>
      </c>
      <c r="N186" s="274">
        <f>IF(N$8=0,0,N$8/NMM!N$9*1000)</f>
        <v>0.72851719044687935</v>
      </c>
      <c r="O186" s="274">
        <f>IF(O$8=0,0,O$8/NMM!O$9*1000)</f>
        <v>0.85171009094913763</v>
      </c>
      <c r="P186" s="274">
        <f>IF(P$8=0,0,P$8/NMM!P$9*1000)</f>
        <v>0.71883576612372724</v>
      </c>
      <c r="Q186" s="274">
        <f>IF(Q$8=0,0,Q$8/NMM!Q$9*1000)</f>
        <v>0.74711431383255322</v>
      </c>
      <c r="R186" s="274">
        <f>IF(R$8=0,0,R$8/NMM!R$9*1000)</f>
        <v>0.85654305096886574</v>
      </c>
      <c r="S186" s="274">
        <f>IF(S$8=0,0,S$8/NMM!S$9*1000)</f>
        <v>0.97008464839896058</v>
      </c>
      <c r="T186" s="274">
        <f>IF(T$8=0,0,T$8/NMM!T$9*1000)</f>
        <v>1.0271564028187843</v>
      </c>
      <c r="U186" s="274">
        <f>IF(U$8=0,0,U$8/NMM!U$9*1000)</f>
        <v>1.1093746842954624</v>
      </c>
      <c r="V186" s="274">
        <f>IF(V$8=0,0,V$8/NMM!V$9*1000)</f>
        <v>1.0470787887636444</v>
      </c>
      <c r="W186" s="274">
        <f>IF(W$8=0,0,W$8/NMM!W$9*1000)</f>
        <v>1.0897612821654707</v>
      </c>
      <c r="X186" s="274">
        <f>IF(X$8=0,0,X$8/NMM!X$9*1000)</f>
        <v>1.1081391761242871</v>
      </c>
      <c r="Y186" s="274">
        <f>IF(Y$8=0,0,Y$8/NMM!Y$9*1000)</f>
        <v>1.1083936378909116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7.5342517156573974E-2</v>
      </c>
      <c r="C187" s="274">
        <f>IF(C$9=0,0,C$9/NMM!C$9*1000)</f>
        <v>8.233879538572067E-2</v>
      </c>
      <c r="D187" s="274">
        <f>IF(D$9=0,0,D$9/NMM!D$9*1000)</f>
        <v>8.2672478766520771E-2</v>
      </c>
      <c r="E187" s="274">
        <f>IF(E$9=0,0,E$9/NMM!E$9*1000)</f>
        <v>7.1937220190587084E-2</v>
      </c>
      <c r="F187" s="274">
        <f>IF(F$9=0,0,F$9/NMM!F$9*1000)</f>
        <v>7.5493816598917282E-2</v>
      </c>
      <c r="G187" s="274">
        <f>IF(G$9=0,0,G$9/NMM!G$9*1000)</f>
        <v>7.5600643420177679E-2</v>
      </c>
      <c r="H187" s="274">
        <f>IF(H$9=0,0,H$9/NMM!H$9*1000)</f>
        <v>7.534874029469868E-2</v>
      </c>
      <c r="I187" s="274">
        <f>IF(I$9=0,0,I$9/NMM!I$9*1000)</f>
        <v>7.0669252930003423E-2</v>
      </c>
      <c r="J187" s="274">
        <f>IF(J$9=0,0,J$9/NMM!J$9*1000)</f>
        <v>7.1385835704474723E-2</v>
      </c>
      <c r="K187" s="274">
        <f>IF(K$9=0,0,K$9/NMM!K$9*1000)</f>
        <v>7.2666370499687355E-2</v>
      </c>
      <c r="L187" s="274">
        <f>IF(L$9=0,0,L$9/NMM!L$9*1000)</f>
        <v>6.8619386359765583E-2</v>
      </c>
      <c r="M187" s="274">
        <f>IF(M$9=0,0,M$9/NMM!M$9*1000)</f>
        <v>6.99554417315396E-2</v>
      </c>
      <c r="N187" s="274">
        <f>IF(N$9=0,0,N$9/NMM!N$9*1000)</f>
        <v>6.0462983162098499E-2</v>
      </c>
      <c r="O187" s="274">
        <f>IF(O$9=0,0,O$9/NMM!O$9*1000)</f>
        <v>7.0514368337119951E-2</v>
      </c>
      <c r="P187" s="274">
        <f>IF(P$9=0,0,P$9/NMM!P$9*1000)</f>
        <v>6.3144374142838466E-2</v>
      </c>
      <c r="Q187" s="274">
        <f>IF(Q$9=0,0,Q$9/NMM!Q$9*1000)</f>
        <v>6.8751449394047884E-2</v>
      </c>
      <c r="R187" s="274">
        <f>IF(R$9=0,0,R$9/NMM!R$9*1000)</f>
        <v>7.3218299070752793E-2</v>
      </c>
      <c r="S187" s="274">
        <f>IF(S$9=0,0,S$9/NMM!S$9*1000)</f>
        <v>6.8938858918423482E-2</v>
      </c>
      <c r="T187" s="274">
        <f>IF(T$9=0,0,T$9/NMM!T$9*1000)</f>
        <v>7.1230030734707642E-2</v>
      </c>
      <c r="U187" s="274">
        <f>IF(U$9=0,0,U$9/NMM!U$9*1000)</f>
        <v>7.4336057264334163E-2</v>
      </c>
      <c r="V187" s="274">
        <f>IF(V$9=0,0,V$9/NMM!V$9*1000)</f>
        <v>7.2182374835412288E-2</v>
      </c>
      <c r="W187" s="274">
        <f>IF(W$9=0,0,W$9/NMM!W$9*1000)</f>
        <v>7.3986964438270714E-2</v>
      </c>
      <c r="X187" s="274">
        <f>IF(X$9=0,0,X$9/NMM!X$9*1000)</f>
        <v>7.9783576389656705E-2</v>
      </c>
      <c r="Y187" s="274">
        <f>IF(Y$9=0,0,Y$9/NMM!Y$9*1000)</f>
        <v>7.2734995814762393E-2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0.3196155205732415</v>
      </c>
      <c r="C188" s="275">
        <f>IF(C$10=0,0,C$10/NMM!C$9*1000)</f>
        <v>0.36123595576198514</v>
      </c>
      <c r="D188" s="275">
        <f>IF(D$10=0,0,D$10/NMM!D$9*1000)</f>
        <v>0.36340397376302025</v>
      </c>
      <c r="E188" s="275">
        <f>IF(E$10=0,0,E$10/NMM!E$9*1000)</f>
        <v>0.32154984405779125</v>
      </c>
      <c r="F188" s="275">
        <f>IF(F$10=0,0,F$10/NMM!F$9*1000)</f>
        <v>0.32899455024461793</v>
      </c>
      <c r="G188" s="275">
        <f>IF(G$10=0,0,G$10/NMM!G$9*1000)</f>
        <v>0.34124387971916087</v>
      </c>
      <c r="H188" s="275">
        <f>IF(H$10=0,0,H$10/NMM!H$9*1000)</f>
        <v>0.34862622397112064</v>
      </c>
      <c r="I188" s="275">
        <f>IF(I$10=0,0,I$10/NMM!I$9*1000)</f>
        <v>0.31642552496096665</v>
      </c>
      <c r="J188" s="275">
        <f>IF(J$10=0,0,J$10/NMM!J$9*1000)</f>
        <v>0.3210054566561576</v>
      </c>
      <c r="K188" s="275">
        <f>IF(K$10=0,0,K$10/NMM!K$9*1000)</f>
        <v>0.34594929750269704</v>
      </c>
      <c r="L188" s="275">
        <f>IF(L$10=0,0,L$10/NMM!L$9*1000)</f>
        <v>0.33737650092043858</v>
      </c>
      <c r="M188" s="275">
        <f>IF(M$10=0,0,M$10/NMM!M$9*1000)</f>
        <v>0.3574509704219353</v>
      </c>
      <c r="N188" s="275">
        <f>IF(N$10=0,0,N$10/NMM!N$9*1000)</f>
        <v>0.31145815848584246</v>
      </c>
      <c r="O188" s="275">
        <f>IF(O$10=0,0,O$10/NMM!O$9*1000)</f>
        <v>0.3640444217501555</v>
      </c>
      <c r="P188" s="275">
        <f>IF(P$10=0,0,P$10/NMM!P$9*1000)</f>
        <v>0.30905567812118834</v>
      </c>
      <c r="Q188" s="275">
        <f>IF(Q$10=0,0,Q$10/NMM!Q$9*1000)</f>
        <v>0.3189959427697856</v>
      </c>
      <c r="R188" s="275">
        <f>IF(R$10=0,0,R$10/NMM!R$9*1000)</f>
        <v>0.36527943603444035</v>
      </c>
      <c r="S188" s="275">
        <f>IF(S$10=0,0,S$10/NMM!S$9*1000)</f>
        <v>0.41923321264542024</v>
      </c>
      <c r="T188" s="275">
        <f>IF(T$10=0,0,T$10/NMM!T$9*1000)</f>
        <v>0.43316869981060241</v>
      </c>
      <c r="U188" s="275">
        <f>IF(U$10=0,0,U$10/NMM!U$9*1000)</f>
        <v>0.46558034702250467</v>
      </c>
      <c r="V188" s="275">
        <f>IF(V$10=0,0,V$10/NMM!V$9*1000)</f>
        <v>0.44061247566681189</v>
      </c>
      <c r="W188" s="275">
        <f>IF(W$10=0,0,W$10/NMM!W$9*1000)</f>
        <v>0.45488314019980947</v>
      </c>
      <c r="X188" s="275">
        <f>IF(X$10=0,0,X$10/NMM!X$9*1000)</f>
        <v>0.4666761109295513</v>
      </c>
      <c r="Y188" s="275">
        <f>IF(Y$10=0,0,Y$10/NMM!Y$9*1000)</f>
        <v>0.46418265145432669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2.7475404896681557</v>
      </c>
      <c r="C189" s="276">
        <f>IF(C$16=0,0,C$16/NMM!C$9*1000)</f>
        <v>3.1446632416288267</v>
      </c>
      <c r="D189" s="276">
        <f>IF(D$16=0,0,D$16/NMM!D$9*1000)</f>
        <v>3.19005705353318</v>
      </c>
      <c r="E189" s="276">
        <f>IF(E$16=0,0,E$16/NMM!E$9*1000)</f>
        <v>2.8773995320844303</v>
      </c>
      <c r="F189" s="276">
        <f>IF(F$16=0,0,F$16/NMM!F$9*1000)</f>
        <v>2.8841879954448411</v>
      </c>
      <c r="G189" s="276">
        <f>IF(G$16=0,0,G$16/NMM!G$9*1000)</f>
        <v>3.0528891384101566</v>
      </c>
      <c r="H189" s="276">
        <f>IF(H$16=0,0,H$16/NMM!H$9*1000)</f>
        <v>3.1786103500018905</v>
      </c>
      <c r="I189" s="276">
        <f>IF(I$16=0,0,I$16/NMM!I$9*1000)</f>
        <v>2.8681904801292624</v>
      </c>
      <c r="J189" s="276">
        <f>IF(J$16=0,0,J$16/NMM!J$9*1000)</f>
        <v>2.9056334233837218</v>
      </c>
      <c r="K189" s="276">
        <f>IF(K$16=0,0,K$16/NMM!K$9*1000)</f>
        <v>3.2557262589606872</v>
      </c>
      <c r="L189" s="276">
        <f>IF(L$16=0,0,L$16/NMM!L$9*1000)</f>
        <v>3.1390286812215997</v>
      </c>
      <c r="M189" s="276">
        <f>IF(M$16=0,0,M$16/NMM!M$9*1000)</f>
        <v>3.3722462981475574</v>
      </c>
      <c r="N189" s="276">
        <f>IF(N$16=0,0,N$16/NMM!N$9*1000)</f>
        <v>2.8866550076158668</v>
      </c>
      <c r="O189" s="276">
        <f>IF(O$16=0,0,O$16/NMM!O$9*1000)</f>
        <v>3.3747909195762031</v>
      </c>
      <c r="P189" s="276">
        <f>IF(P$16=0,0,P$16/NMM!P$9*1000)</f>
        <v>2.8482936176998117</v>
      </c>
      <c r="Q189" s="276">
        <f>IF(Q$16=0,0,Q$16/NMM!Q$9*1000)</f>
        <v>2.9603437002815478</v>
      </c>
      <c r="R189" s="276">
        <f>IF(R$16=0,0,R$16/NMM!R$9*1000)</f>
        <v>3.393940897676234</v>
      </c>
      <c r="S189" s="276">
        <f>IF(S$16=0,0,S$16/NMM!S$9*1000)</f>
        <v>3.8438347712761693</v>
      </c>
      <c r="T189" s="276">
        <f>IF(T$16=0,0,T$16/NMM!T$9*1000)</f>
        <v>4.0699742060757087</v>
      </c>
      <c r="U189" s="276">
        <f>IF(U$16=0,0,U$16/NMM!U$9*1000)</f>
        <v>4.3957534972913912</v>
      </c>
      <c r="V189" s="276">
        <f>IF(V$16=0,0,V$16/NMM!V$9*1000)</f>
        <v>4.1489140799805533</v>
      </c>
      <c r="W189" s="276">
        <f>IF(W$16=0,0,W$16/NMM!W$9*1000)</f>
        <v>4.318037931732543</v>
      </c>
      <c r="X189" s="276">
        <f>IF(X$16=0,0,X$16/NMM!X$9*1000)</f>
        <v>4.3908579561894925</v>
      </c>
      <c r="Y189" s="276">
        <f>IF(Y$16=0,0,Y$16/NMM!Y$9*1000)</f>
        <v>4.3918662279811596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33.752157928971336</v>
      </c>
      <c r="C190" s="276">
        <f>IF(C$17=0,0,C$17/NMM!C$9*1000)</f>
        <v>36.859275983067988</v>
      </c>
      <c r="D190" s="276">
        <f>IF(D$17=0,0,D$17/NMM!D$9*1000)</f>
        <v>37.125279590073625</v>
      </c>
      <c r="E190" s="276">
        <f>IF(E$17=0,0,E$17/NMM!E$9*1000)</f>
        <v>32.20445045753231</v>
      </c>
      <c r="F190" s="276">
        <f>IF(F$17=0,0,F$17/NMM!F$9*1000)</f>
        <v>34.131691008289067</v>
      </c>
      <c r="G190" s="276">
        <f>IF(G$17=0,0,G$17/NMM!G$9*1000)</f>
        <v>33.915873116941533</v>
      </c>
      <c r="H190" s="276">
        <f>IF(H$17=0,0,H$17/NMM!H$9*1000)</f>
        <v>33.542855160425489</v>
      </c>
      <c r="I190" s="276">
        <f>IF(I$17=0,0,I$17/NMM!I$9*1000)</f>
        <v>30.969439106853081</v>
      </c>
      <c r="J190" s="276">
        <f>IF(J$17=0,0,J$17/NMM!J$9*1000)</f>
        <v>31.189256169326839</v>
      </c>
      <c r="K190" s="276">
        <f>IF(K$17=0,0,K$17/NMM!K$9*1000)</f>
        <v>31.203714072286107</v>
      </c>
      <c r="L190" s="276">
        <f>IF(L$17=0,0,L$17/NMM!L$9*1000)</f>
        <v>29.245644024438882</v>
      </c>
      <c r="M190" s="276">
        <f>IF(M$17=0,0,M$17/NMM!M$9*1000)</f>
        <v>29.542983826502685</v>
      </c>
      <c r="N190" s="276">
        <f>IF(N$17=0,0,N$17/NMM!N$9*1000)</f>
        <v>25.562083780015207</v>
      </c>
      <c r="O190" s="276">
        <f>IF(O$17=0,0,O$17/NMM!O$9*1000)</f>
        <v>29.947601693980729</v>
      </c>
      <c r="P190" s="276">
        <f>IF(P$17=0,0,P$17/NMM!P$9*1000)</f>
        <v>26.9480606069902</v>
      </c>
      <c r="Q190" s="276">
        <f>IF(Q$17=0,0,Q$17/NMM!Q$9*1000)</f>
        <v>28.372692853251863</v>
      </c>
      <c r="R190" s="276">
        <f>IF(R$17=0,0,R$17/NMM!R$9*1000)</f>
        <v>29.872369926985563</v>
      </c>
      <c r="S190" s="276">
        <f>IF(S$17=0,0,S$17/NMM!S$9*1000)</f>
        <v>27.617327241327072</v>
      </c>
      <c r="T190" s="276">
        <f>IF(T$17=0,0,T$17/NMM!T$9*1000)</f>
        <v>28.863331139992646</v>
      </c>
      <c r="U190" s="276">
        <f>IF(U$17=0,0,U$17/NMM!U$9*1000)</f>
        <v>30.022727427722629</v>
      </c>
      <c r="V190" s="276">
        <f>IF(V$17=0,0,V$17/NMM!V$9*1000)</f>
        <v>29.137764312378334</v>
      </c>
      <c r="W190" s="276">
        <f>IF(W$17=0,0,W$17/NMM!W$9*1000)</f>
        <v>29.192819722172459</v>
      </c>
      <c r="X190" s="276">
        <f>IF(X$17=0,0,X$17/NMM!X$9*1000)</f>
        <v>32.330519280567465</v>
      </c>
      <c r="Y190" s="276">
        <f>IF(Y$17=0,0,Y$17/NMM!Y$9*1000)</f>
        <v>28.158412411326957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32.635647193548238</v>
      </c>
      <c r="C191" s="276">
        <f>IF(C$25=0,0,C$25/NMM!C$9*1000)</f>
        <v>35.639982762716777</v>
      </c>
      <c r="D191" s="276">
        <f>IF(D$25=0,0,D$25/NMM!D$9*1000)</f>
        <v>35.897187054327262</v>
      </c>
      <c r="E191" s="276">
        <f>IF(E$25=0,0,E$25/NMM!E$9*1000)</f>
        <v>31.13913739695986</v>
      </c>
      <c r="F191" s="276">
        <f>IF(F$25=0,0,F$25/NMM!F$9*1000)</f>
        <v>33.002625438345497</v>
      </c>
      <c r="G191" s="276">
        <f>IF(G$25=0,0,G$25/NMM!G$9*1000)</f>
        <v>32.793946734752815</v>
      </c>
      <c r="H191" s="276">
        <f>IF(H$25=0,0,H$25/NMM!H$9*1000)</f>
        <v>32.433268094550485</v>
      </c>
      <c r="I191" s="276">
        <f>IF(I$25=0,0,I$25/NMM!I$9*1000)</f>
        <v>29.944979832112796</v>
      </c>
      <c r="J191" s="276">
        <f>IF(J$25=0,0,J$25/NMM!J$9*1000)</f>
        <v>30.157525415512598</v>
      </c>
      <c r="K191" s="276">
        <f>IF(K$25=0,0,K$25/NMM!K$9*1000)</f>
        <v>30.17150505560349</v>
      </c>
      <c r="L191" s="276">
        <f>IF(L$25=0,0,L$25/NMM!L$9*1000)</f>
        <v>28.278207347164365</v>
      </c>
      <c r="M191" s="276">
        <f>IF(M$25=0,0,M$25/NMM!M$9*1000)</f>
        <v>28.565711242387138</v>
      </c>
      <c r="N191" s="276">
        <f>IF(N$25=0,0,N$25/NMM!N$9*1000)</f>
        <v>24.716498113456275</v>
      </c>
      <c r="O191" s="276">
        <f>IF(O$25=0,0,O$25/NMM!O$9*1000)</f>
        <v>28.956944478466674</v>
      </c>
      <c r="P191" s="276">
        <f>IF(P$25=0,0,P$25/NMM!P$9*1000)</f>
        <v>26.056627264273121</v>
      </c>
      <c r="Q191" s="276">
        <f>IF(Q$25=0,0,Q$25/NMM!Q$9*1000)</f>
        <v>27.434133125302523</v>
      </c>
      <c r="R191" s="276">
        <f>IF(R$25=0,0,R$25/NMM!R$9*1000)</f>
        <v>28.884201354587972</v>
      </c>
      <c r="S191" s="276">
        <f>IF(S$25=0,0,S$25/NMM!S$9*1000)</f>
        <v>26.703754769500996</v>
      </c>
      <c r="T191" s="276">
        <f>IF(T$25=0,0,T$25/NMM!T$9*1000)</f>
        <v>27.908541252315199</v>
      </c>
      <c r="U191" s="276">
        <f>IF(U$25=0,0,U$25/NMM!U$9*1000)</f>
        <v>29.029585076638728</v>
      </c>
      <c r="V191" s="276">
        <f>IF(V$25=0,0,V$25/NMM!V$9*1000)</f>
        <v>28.173896261942549</v>
      </c>
      <c r="W191" s="276">
        <f>IF(W$25=0,0,W$25/NMM!W$9*1000)</f>
        <v>28.227130456150746</v>
      </c>
      <c r="X191" s="276">
        <f>IF(X$25=0,0,X$25/NMM!X$9*1000)</f>
        <v>31.261035903104002</v>
      </c>
      <c r="Y191" s="276">
        <f>IF(Y$25=0,0,Y$25/NMM!Y$9*1000)</f>
        <v>27.226941012790626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7.079688525194956</v>
      </c>
      <c r="C192" s="277">
        <f>IF(C$33=0,0,C$33/NMM!C$9*1000)</f>
        <v>7.6006370331829833</v>
      </c>
      <c r="D192" s="277">
        <f>IF(D$33=0,0,D$33/NMM!D$9*1000)</f>
        <v>7.360445303464461</v>
      </c>
      <c r="E192" s="277">
        <f>IF(E$33=0,0,E$33/NMM!E$9*1000)</f>
        <v>6.468820573696223</v>
      </c>
      <c r="F192" s="277">
        <f>IF(F$33=0,0,F$33/NMM!F$9*1000)</f>
        <v>6.307750263482605</v>
      </c>
      <c r="G192" s="277">
        <f>IF(G$33=0,0,G$33/NMM!G$9*1000)</f>
        <v>6.6182208694994333</v>
      </c>
      <c r="H192" s="277">
        <f>IF(H$33=0,0,H$33/NMM!H$9*1000)</f>
        <v>6.9288778062701537</v>
      </c>
      <c r="I192" s="277">
        <f>IF(I$33=0,0,I$33/NMM!I$9*1000)</f>
        <v>7.6149472592276579</v>
      </c>
      <c r="J192" s="277">
        <f>IF(J$33=0,0,J$33/NMM!J$9*1000)</f>
        <v>7.8656282614685216</v>
      </c>
      <c r="K192" s="277">
        <f>IF(K$33=0,0,K$33/NMM!K$9*1000)</f>
        <v>8.6863814304914584</v>
      </c>
      <c r="L192" s="277">
        <f>IF(L$33=0,0,L$33/NMM!L$9*1000)</f>
        <v>8.5442060340223023</v>
      </c>
      <c r="M192" s="277">
        <f>IF(M$33=0,0,M$33/NMM!M$9*1000)</f>
        <v>9.0167039749498716</v>
      </c>
      <c r="N192" s="277">
        <f>IF(N$33=0,0,N$33/NMM!N$9*1000)</f>
        <v>7.7709327321127777</v>
      </c>
      <c r="O192" s="277">
        <f>IF(O$33=0,0,O$33/NMM!O$9*1000)</f>
        <v>8.7839870452034319</v>
      </c>
      <c r="P192" s="277">
        <f>IF(P$33=0,0,P$33/NMM!P$9*1000)</f>
        <v>7.8437681945574722</v>
      </c>
      <c r="Q192" s="277">
        <f>IF(Q$33=0,0,Q$33/NMM!Q$9*1000)</f>
        <v>10.638760518878303</v>
      </c>
      <c r="R192" s="277">
        <f>IF(R$33=0,0,R$33/NMM!R$9*1000)</f>
        <v>11.678343967909324</v>
      </c>
      <c r="S192" s="277">
        <f>IF(S$33=0,0,S$33/NMM!S$9*1000)</f>
        <v>11.109905493254598</v>
      </c>
      <c r="T192" s="277">
        <f>IF(T$33=0,0,T$33/NMM!T$9*1000)</f>
        <v>10.710479693663848</v>
      </c>
      <c r="U192" s="277">
        <f>IF(U$33=0,0,U$33/NMM!U$9*1000)</f>
        <v>11.173389092265275</v>
      </c>
      <c r="V192" s="277">
        <f>IF(V$33=0,0,V$33/NMM!V$9*1000)</f>
        <v>11.040563179572924</v>
      </c>
      <c r="W192" s="277">
        <f>IF(W$33=0,0,W$33/NMM!W$9*1000)</f>
        <v>12.555948281910746</v>
      </c>
      <c r="X192" s="277">
        <f>IF(X$33=0,0,X$33/NMM!X$9*1000)</f>
        <v>12.223031807065558</v>
      </c>
      <c r="Y192" s="277">
        <f>IF(Y$33=0,0,Y$33/NMM!Y$9*1000)</f>
        <v>13.205484167690058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50.248241516227459</v>
      </c>
      <c r="C194" s="320">
        <f t="shared" si="50"/>
        <v>54.914274606672109</v>
      </c>
      <c r="D194" s="320">
        <f t="shared" si="50"/>
        <v>50.887332875770966</v>
      </c>
      <c r="E194" s="320">
        <f t="shared" si="50"/>
        <v>43.132699025401173</v>
      </c>
      <c r="F194" s="320">
        <f t="shared" si="50"/>
        <v>44.941274258559368</v>
      </c>
      <c r="G194" s="320">
        <f t="shared" si="50"/>
        <v>45.004867989649213</v>
      </c>
      <c r="H194" s="320">
        <f t="shared" si="50"/>
        <v>45.793900542351878</v>
      </c>
      <c r="I194" s="320">
        <f t="shared" si="50"/>
        <v>44.760087887336049</v>
      </c>
      <c r="J194" s="320">
        <f t="shared" si="50"/>
        <v>44.152868651083182</v>
      </c>
      <c r="K194" s="320">
        <f t="shared" si="50"/>
        <v>44.944892503571701</v>
      </c>
      <c r="L194" s="320">
        <f t="shared" si="50"/>
        <v>42.441791469635753</v>
      </c>
      <c r="M194" s="320">
        <f t="shared" si="50"/>
        <v>43.268155366041498</v>
      </c>
      <c r="N194" s="320">
        <f t="shared" si="50"/>
        <v>36.54445123380863</v>
      </c>
      <c r="O194" s="320">
        <f t="shared" si="50"/>
        <v>42.619612202539443</v>
      </c>
      <c r="P194" s="320">
        <f t="shared" si="50"/>
        <v>38.165111624824391</v>
      </c>
      <c r="Q194" s="320">
        <f t="shared" si="50"/>
        <v>41.554085793367193</v>
      </c>
      <c r="R194" s="320">
        <f t="shared" si="50"/>
        <v>44.253895853010007</v>
      </c>
      <c r="S194" s="320">
        <f t="shared" si="50"/>
        <v>41.667358044587679</v>
      </c>
      <c r="T194" s="320">
        <f t="shared" si="50"/>
        <v>42.386107016727479</v>
      </c>
      <c r="U194" s="320">
        <f t="shared" si="50"/>
        <v>45.562017437777634</v>
      </c>
      <c r="V194" s="320">
        <f t="shared" si="50"/>
        <v>44.24198352700639</v>
      </c>
      <c r="W194" s="320">
        <f t="shared" si="50"/>
        <v>44.218341415295001</v>
      </c>
      <c r="X194" s="320">
        <f t="shared" si="50"/>
        <v>47.682689064435088</v>
      </c>
      <c r="Y194" s="320">
        <f t="shared" si="50"/>
        <v>45.770768048142955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0.36156374571713878</v>
      </c>
      <c r="C195" s="273">
        <f>IF(C$49=0,0,C$49/NMM!C$10*1000)</f>
        <v>0.39513842118649661</v>
      </c>
      <c r="D195" s="273">
        <f>IF(D$49=0,0,D$49/NMM!D$10*1000)</f>
        <v>0.36616235969566047</v>
      </c>
      <c r="E195" s="273">
        <f>IF(E$49=0,0,E$49/NMM!E$10*1000)</f>
        <v>0.31036350232265009</v>
      </c>
      <c r="F195" s="273">
        <f>IF(F$49=0,0,F$49/NMM!F$10*1000)</f>
        <v>0.32337719625464229</v>
      </c>
      <c r="G195" s="273">
        <f>IF(G$49=0,0,G$49/NMM!G$10*1000)</f>
        <v>0.32383478814093108</v>
      </c>
      <c r="H195" s="273">
        <f>IF(H$49=0,0,H$49/NMM!H$10*1000)</f>
        <v>0.32951231150569765</v>
      </c>
      <c r="I195" s="273">
        <f>IF(I$49=0,0,I$49/NMM!I$10*1000)</f>
        <v>0.32207346061938319</v>
      </c>
      <c r="J195" s="273">
        <f>IF(J$49=0,0,J$49/NMM!J$10*1000)</f>
        <v>0.31770418410531359</v>
      </c>
      <c r="K195" s="273">
        <f>IF(K$49=0,0,K$49/NMM!K$10*1000)</f>
        <v>0.32340323151824507</v>
      </c>
      <c r="L195" s="273">
        <f>IF(L$49=0,0,L$49/NMM!L$10*1000)</f>
        <v>0.30539204230188022</v>
      </c>
      <c r="M195" s="273">
        <f>IF(M$49=0,0,M$49/NMM!M$10*1000)</f>
        <v>0.31133818522542078</v>
      </c>
      <c r="N195" s="273">
        <f>IF(N$49=0,0,N$49/NMM!N$10*1000)</f>
        <v>0.26295743442121811</v>
      </c>
      <c r="O195" s="273">
        <f>IF(O$49=0,0,O$49/NMM!O$10*1000)</f>
        <v>0.30667156031721821</v>
      </c>
      <c r="P195" s="273">
        <f>IF(P$49=0,0,P$49/NMM!P$10*1000)</f>
        <v>0.27461897766787269</v>
      </c>
      <c r="Q195" s="273">
        <f>IF(Q$49=0,0,Q$49/NMM!Q$10*1000)</f>
        <v>0.29900451152000335</v>
      </c>
      <c r="R195" s="273">
        <f>IF(R$49=0,0,R$49/NMM!R$10*1000)</f>
        <v>0.31843113041114712</v>
      </c>
      <c r="S195" s="273">
        <f>IF(S$49=0,0,S$49/NMM!S$10*1000)</f>
        <v>0.2998195676933606</v>
      </c>
      <c r="T195" s="273">
        <f>IF(T$49=0,0,T$49/NMM!T$10*1000)</f>
        <v>0.30499136202398913</v>
      </c>
      <c r="U195" s="273">
        <f>IF(U$49=0,0,U$49/NMM!U$10*1000)</f>
        <v>0.32784378497944927</v>
      </c>
      <c r="V195" s="273">
        <f>IF(V$49=0,0,V$49/NMM!V$10*1000)</f>
        <v>0.31834541467134164</v>
      </c>
      <c r="W195" s="273">
        <f>IF(W$49=0,0,W$49/NMM!W$10*1000)</f>
        <v>0.31817529666897121</v>
      </c>
      <c r="X195" s="273">
        <f>IF(X$49=0,0,X$49/NMM!X$10*1000)</f>
        <v>0.34310318418696328</v>
      </c>
      <c r="Y195" s="273">
        <f>IF(Y$49=0,0,Y$49/NMM!Y$10*1000)</f>
        <v>0.32934586048140246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0.40482195642681645</v>
      </c>
      <c r="C196" s="274">
        <f>IF(C$50=0,0,C$50/NMM!C$10*1000)</f>
        <v>0.44241357331567921</v>
      </c>
      <c r="D196" s="274">
        <f>IF(D$50=0,0,D$50/NMM!D$10*1000)</f>
        <v>0.40997075779224257</v>
      </c>
      <c r="E196" s="274">
        <f>IF(E$50=0,0,E$50/NMM!E$10*1000)</f>
        <v>0.34749601336420272</v>
      </c>
      <c r="F196" s="274">
        <f>IF(F$50=0,0,F$50/NMM!F$10*1000)</f>
        <v>0.36206669170320405</v>
      </c>
      <c r="G196" s="274">
        <f>IF(G$50=0,0,G$50/NMM!G$10*1000)</f>
        <v>0.36257903079927417</v>
      </c>
      <c r="H196" s="274">
        <f>IF(H$50=0,0,H$50/NMM!H$10*1000)</f>
        <v>0.36893582443085099</v>
      </c>
      <c r="I196" s="274">
        <f>IF(I$50=0,0,I$50/NMM!I$10*1000)</f>
        <v>0.36060697452530488</v>
      </c>
      <c r="J196" s="274">
        <f>IF(J$50=0,0,J$50/NMM!J$10*1000)</f>
        <v>0.35571494901791562</v>
      </c>
      <c r="K196" s="274">
        <f>IF(K$50=0,0,K$50/NMM!K$10*1000)</f>
        <v>0.36209584187789007</v>
      </c>
      <c r="L196" s="274">
        <f>IF(L$50=0,0,L$50/NMM!L$10*1000)</f>
        <v>0.341929757909265</v>
      </c>
      <c r="M196" s="274">
        <f>IF(M$50=0,0,M$50/NMM!M$10*1000)</f>
        <v>0.34858730928164267</v>
      </c>
      <c r="N196" s="274">
        <f>IF(N$50=0,0,N$50/NMM!N$10*1000)</f>
        <v>0.29441818854994745</v>
      </c>
      <c r="O196" s="274">
        <f>IF(O$50=0,0,O$50/NMM!O$10*1000)</f>
        <v>0.34336236002269055</v>
      </c>
      <c r="P196" s="274">
        <f>IF(P$50=0,0,P$50/NMM!P$10*1000)</f>
        <v>0.30747494218740978</v>
      </c>
      <c r="Q196" s="274">
        <f>IF(Q$50=0,0,Q$50/NMM!Q$10*1000)</f>
        <v>0.33477801015112879</v>
      </c>
      <c r="R196" s="274">
        <f>IF(R$50=0,0,R$50/NMM!R$10*1000)</f>
        <v>0.35652886863577193</v>
      </c>
      <c r="S196" s="274">
        <f>IF(S$50=0,0,S$50/NMM!S$10*1000)</f>
        <v>0.3356905812775336</v>
      </c>
      <c r="T196" s="274">
        <f>IF(T$50=0,0,T$50/NMM!T$10*1000)</f>
        <v>0.34148113944040914</v>
      </c>
      <c r="U196" s="274">
        <f>IF(U$50=0,0,U$50/NMM!U$10*1000)</f>
        <v>0.36706767204912888</v>
      </c>
      <c r="V196" s="274">
        <f>IF(V$50=0,0,V$50/NMM!V$10*1000)</f>
        <v>0.35643289769317665</v>
      </c>
      <c r="W196" s="274">
        <f>IF(W$50=0,0,W$50/NMM!W$10*1000)</f>
        <v>0.35624242643227549</v>
      </c>
      <c r="X196" s="274">
        <f>IF(X$50=0,0,X$50/NMM!X$10*1000)</f>
        <v>0.38415273634071401</v>
      </c>
      <c r="Y196" s="274">
        <f>IF(Y$50=0,0,Y$50/NMM!Y$10*1000)</f>
        <v>0.36874945887262617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0.52194205941119698</v>
      </c>
      <c r="C197" s="274">
        <f>IF(C$51=0,0,C$51/NMM!C$10*1000)</f>
        <v>0.59627304818666382</v>
      </c>
      <c r="D197" s="274">
        <f>IF(D$51=0,0,D$51/NMM!D$10*1000)</f>
        <v>0.56286312516404446</v>
      </c>
      <c r="E197" s="274">
        <f>IF(E$51=0,0,E$51/NMM!E$10*1000)</f>
        <v>0.4938108775996477</v>
      </c>
      <c r="F197" s="274">
        <f>IF(F$51=0,0,F$51/NMM!F$10*1000)</f>
        <v>0.49706429462683094</v>
      </c>
      <c r="G197" s="274">
        <f>IF(G$51=0,0,G$51/NMM!G$10*1000)</f>
        <v>0.52225743622014786</v>
      </c>
      <c r="H197" s="274">
        <f>IF(H$51=0,0,H$51/NMM!H$10*1000)</f>
        <v>0.55102441077477005</v>
      </c>
      <c r="I197" s="274">
        <f>IF(I$51=0,0,I$51/NMM!I$10*1000)</f>
        <v>0.50760564284680265</v>
      </c>
      <c r="J197" s="274">
        <f>IF(J$51=0,0,J$51/NMM!J$10*1000)</f>
        <v>0.5003050923900566</v>
      </c>
      <c r="K197" s="274">
        <f>IF(K$51=0,0,K$51/NMM!K$10*1000)</f>
        <v>0.55360877010543608</v>
      </c>
      <c r="L197" s="274">
        <f>IF(L$51=0,0,L$51/NMM!L$10*1000)</f>
        <v>0.5305975349958052</v>
      </c>
      <c r="M197" s="274">
        <f>IF(M$51=0,0,M$51/NMM!M$10*1000)</f>
        <v>0.56740945665919751</v>
      </c>
      <c r="N197" s="274">
        <f>IF(N$51=0,0,N$51/NMM!N$10*1000)</f>
        <v>0.47754276086369751</v>
      </c>
      <c r="O197" s="274">
        <f>IF(O$51=0,0,O$51/NMM!O$10*1000)</f>
        <v>0.56287583970801724</v>
      </c>
      <c r="P197" s="274">
        <f>IF(P$51=0,0,P$51/NMM!P$10*1000)</f>
        <v>0.47666559231680256</v>
      </c>
      <c r="Q197" s="274">
        <f>IF(Q$51=0,0,Q$51/NMM!Q$10*1000)</f>
        <v>0.47829379983432185</v>
      </c>
      <c r="R197" s="274">
        <f>IF(R$51=0,0,R$51/NMM!R$10*1000)</f>
        <v>0.54413232171429171</v>
      </c>
      <c r="S197" s="274">
        <f>IF(S$51=0,0,S$51/NMM!S$10*1000)</f>
        <v>0.60860099588039485</v>
      </c>
      <c r="T197" s="274">
        <f>IF(T$51=0,0,T$51/NMM!T$10*1000)</f>
        <v>0.64166553378504687</v>
      </c>
      <c r="U197" s="274">
        <f>IF(U$51=0,0,U$51/NMM!U$10*1000)</f>
        <v>0.71368491805404033</v>
      </c>
      <c r="V197" s="274">
        <f>IF(V$51=0,0,V$51/NMM!V$10*1000)</f>
        <v>0.67349474006782228</v>
      </c>
      <c r="W197" s="274">
        <f>IF(W$51=0,0,W$51/NMM!W$10*1000)</f>
        <v>0.66717148970527884</v>
      </c>
      <c r="X197" s="274">
        <f>IF(X$51=0,0,X$51/NMM!X$10*1000)</f>
        <v>0.69487577503893139</v>
      </c>
      <c r="Y197" s="274">
        <f>IF(Y$51=0,0,Y$51/NMM!Y$10*1000)</f>
        <v>0.70668935533433463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0.29775291979065571</v>
      </c>
      <c r="C198" s="274">
        <f>IF(C$52=0,0,C$52/NMM!C$10*1000)</f>
        <v>0.32540214560613873</v>
      </c>
      <c r="D198" s="274">
        <f>IF(D$52=0,0,D$52/NMM!D$10*1000)</f>
        <v>0.3015399442235927</v>
      </c>
      <c r="E198" s="274">
        <f>IF(E$52=0,0,E$52/NMM!E$10*1000)</f>
        <v>0.2555887865077025</v>
      </c>
      <c r="F198" s="274">
        <f>IF(F$52=0,0,F$52/NMM!F$10*1000)</f>
        <v>0.26630574973040372</v>
      </c>
      <c r="G198" s="274">
        <f>IF(G$52=0,0,G$52/NMM!G$10*1000)</f>
        <v>0.2666825831984404</v>
      </c>
      <c r="H198" s="274">
        <f>IF(H$52=0,0,H$52/NMM!H$10*1000)</f>
        <v>0.27135810495377022</v>
      </c>
      <c r="I198" s="274">
        <f>IF(I$52=0,0,I$52/NMM!I$10*1000)</f>
        <v>0.26523210477392845</v>
      </c>
      <c r="J198" s="274">
        <f>IF(J$52=0,0,J$52/NMM!J$10*1000)</f>
        <v>0.26163394302555787</v>
      </c>
      <c r="K198" s="274">
        <f>IF(K$52=0,0,K$52/NMM!K$10*1000)</f>
        <v>0.26632719014263284</v>
      </c>
      <c r="L198" s="274">
        <f>IF(L$52=0,0,L$52/NMM!L$10*1000)</f>
        <v>0.25149471802229417</v>
      </c>
      <c r="M198" s="274">
        <f>IF(M$52=0,0,M$52/NMM!M$10*1000)</f>
        <v>0.25639145182912298</v>
      </c>
      <c r="N198" s="274">
        <f>IF(N$52=0,0,N$52/NMM!N$10*1000)</f>
        <v>0.21654921105068695</v>
      </c>
      <c r="O198" s="274">
        <f>IF(O$52=0,0,O$52/NMM!O$10*1000)</f>
        <v>0.25254841942212891</v>
      </c>
      <c r="P198" s="274">
        <f>IF(P$52=0,0,P$52/NMM!P$10*1000)</f>
        <v>0.22615265883019112</v>
      </c>
      <c r="Q198" s="274">
        <f>IF(Q$52=0,0,Q$52/NMM!Q$10*1000)</f>
        <v>0.24623449499638173</v>
      </c>
      <c r="R198" s="274">
        <f>IF(R$52=0,0,R$52/NMM!R$10*1000)</f>
        <v>0.2622325937134572</v>
      </c>
      <c r="S198" s="274">
        <f>IF(S$52=0,0,S$52/NMM!S$10*1000)</f>
        <v>0.24690570542133491</v>
      </c>
      <c r="T198" s="274">
        <f>IF(T$52=0,0,T$52/NMM!T$10*1000)</f>
        <v>0.25116475207836941</v>
      </c>
      <c r="U198" s="274">
        <f>IF(U$52=0,0,U$52/NMM!U$10*1000)</f>
        <v>0.26998404947718135</v>
      </c>
      <c r="V198" s="274">
        <f>IF(V$52=0,0,V$52/NMM!V$10*1000)</f>
        <v>0.26216200557484676</v>
      </c>
      <c r="W198" s="274">
        <f>IF(W$52=0,0,W$52/NMM!W$10*1000)</f>
        <v>0.26202191096493449</v>
      </c>
      <c r="X198" s="274">
        <f>IF(X$52=0,0,X$52/NMM!X$10*1000)</f>
        <v>0.28255038313786635</v>
      </c>
      <c r="Y198" s="274">
        <f>IF(Y$52=0,0,Y$52/NMM!Y$10*1000)</f>
        <v>0.27122103015278948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0.39035753672326789</v>
      </c>
      <c r="C199" s="275">
        <f>IF(C$53=0,0,C$53/NMM!C$10*1000)</f>
        <v>0.44037080735780698</v>
      </c>
      <c r="D199" s="275">
        <f>IF(D$53=0,0,D$53/NMM!D$10*1000)</f>
        <v>0.41224038386845197</v>
      </c>
      <c r="E199" s="275">
        <f>IF(E$53=0,0,E$53/NMM!E$10*1000)</f>
        <v>0.35478504217511209</v>
      </c>
      <c r="F199" s="275">
        <f>IF(F$53=0,0,F$53/NMM!F$10*1000)</f>
        <v>0.36453079398433336</v>
      </c>
      <c r="G199" s="275">
        <f>IF(G$53=0,0,G$53/NMM!G$10*1000)</f>
        <v>0.37531418967056507</v>
      </c>
      <c r="H199" s="275">
        <f>IF(H$53=0,0,H$53/NMM!H$10*1000)</f>
        <v>0.38855286207450224</v>
      </c>
      <c r="I199" s="275">
        <f>IF(I$53=0,0,I$53/NMM!I$10*1000)</f>
        <v>0.36003645365123421</v>
      </c>
      <c r="J199" s="275">
        <f>IF(J$53=0,0,J$53/NMM!J$10*1000)</f>
        <v>0.35535549082435719</v>
      </c>
      <c r="K199" s="275">
        <f>IF(K$53=0,0,K$53/NMM!K$10*1000)</f>
        <v>0.3782021965402444</v>
      </c>
      <c r="L199" s="275">
        <f>IF(L$53=0,0,L$53/NMM!L$10*1000)</f>
        <v>0.3666412192720257</v>
      </c>
      <c r="M199" s="275">
        <f>IF(M$53=0,0,M$53/NMM!M$10*1000)</f>
        <v>0.38667872518480806</v>
      </c>
      <c r="N199" s="275">
        <f>IF(N$53=0,0,N$53/NMM!N$10*1000)</f>
        <v>0.33126351731977594</v>
      </c>
      <c r="O199" s="275">
        <f>IF(O$53=0,0,O$53/NMM!O$10*1000)</f>
        <v>0.39037017679196306</v>
      </c>
      <c r="P199" s="275">
        <f>IF(P$53=0,0,P$53/NMM!P$10*1000)</f>
        <v>0.33252345852949522</v>
      </c>
      <c r="Q199" s="275">
        <f>IF(Q$53=0,0,Q$53/NMM!Q$10*1000)</f>
        <v>0.33135558036392387</v>
      </c>
      <c r="R199" s="275">
        <f>IF(R$53=0,0,R$53/NMM!R$10*1000)</f>
        <v>0.37651474361243903</v>
      </c>
      <c r="S199" s="275">
        <f>IF(S$53=0,0,S$53/NMM!S$10*1000)</f>
        <v>0.42675649878899807</v>
      </c>
      <c r="T199" s="275">
        <f>IF(T$53=0,0,T$53/NMM!T$10*1000)</f>
        <v>0.43906683893748444</v>
      </c>
      <c r="U199" s="275">
        <f>IF(U$53=0,0,U$53/NMM!U$10*1000)</f>
        <v>0.48598665419808174</v>
      </c>
      <c r="V199" s="275">
        <f>IF(V$53=0,0,V$53/NMM!V$10*1000)</f>
        <v>0.45984669722742338</v>
      </c>
      <c r="W199" s="275">
        <f>IF(W$53=0,0,W$53/NMM!W$10*1000)</f>
        <v>0.45186362420608239</v>
      </c>
      <c r="X199" s="275">
        <f>IF(X$53=0,0,X$53/NMM!X$10*1000)</f>
        <v>0.47482094511765394</v>
      </c>
      <c r="Y199" s="275">
        <f>IF(Y$53=0,0,Y$53/NMM!Y$10*1000)</f>
        <v>0.48020299658322713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2.2257542882762942</v>
      </c>
      <c r="C200" s="276">
        <f>IF(C$59=0,0,C$59/NMM!C$10*1000)</f>
        <v>2.5427291594055674</v>
      </c>
      <c r="D200" s="276">
        <f>IF(D$59=0,0,D$59/NMM!D$10*1000)</f>
        <v>2.4002568713464991</v>
      </c>
      <c r="E200" s="276">
        <f>IF(E$59=0,0,E$59/NMM!E$10*1000)</f>
        <v>2.1057925081852829</v>
      </c>
      <c r="F200" s="276">
        <f>IF(F$59=0,0,F$59/NMM!F$10*1000)</f>
        <v>2.1196662835770801</v>
      </c>
      <c r="G200" s="276">
        <f>IF(G$59=0,0,G$59/NMM!G$10*1000)</f>
        <v>2.2270991718170783</v>
      </c>
      <c r="H200" s="276">
        <f>IF(H$59=0,0,H$59/NMM!H$10*1000)</f>
        <v>2.3497722076860694</v>
      </c>
      <c r="I200" s="276">
        <f>IF(I$59=0,0,I$59/NMM!I$10*1000)</f>
        <v>2.1646184972984353</v>
      </c>
      <c r="J200" s="276">
        <f>IF(J$59=0,0,J$59/NMM!J$10*1000)</f>
        <v>2.1334862457527168</v>
      </c>
      <c r="K200" s="276">
        <f>IF(K$59=0,0,K$59/NMM!K$10*1000)</f>
        <v>2.3607928732158139</v>
      </c>
      <c r="L200" s="276">
        <f>IF(L$59=0,0,L$59/NMM!L$10*1000)</f>
        <v>2.262664442482385</v>
      </c>
      <c r="M200" s="276">
        <f>IF(M$59=0,0,M$59/NMM!M$10*1000)</f>
        <v>2.4196441129738133</v>
      </c>
      <c r="N200" s="276">
        <f>IF(N$59=0,0,N$59/NMM!N$10*1000)</f>
        <v>2.036419232101597</v>
      </c>
      <c r="O200" s="276">
        <f>IF(O$59=0,0,O$59/NMM!O$10*1000)</f>
        <v>2.4003110908719432</v>
      </c>
      <c r="P200" s="276">
        <f>IF(P$59=0,0,P$59/NMM!P$10*1000)</f>
        <v>2.0326786604814528</v>
      </c>
      <c r="Q200" s="276">
        <f>IF(Q$59=0,0,Q$59/NMM!Q$10*1000)</f>
        <v>2.0396219404853868</v>
      </c>
      <c r="R200" s="276">
        <f>IF(R$59=0,0,R$59/NMM!R$10*1000)</f>
        <v>2.3203817868434831</v>
      </c>
      <c r="S200" s="276">
        <f>IF(S$59=0,0,S$59/NMM!S$10*1000)</f>
        <v>2.595300095106595</v>
      </c>
      <c r="T200" s="276">
        <f>IF(T$59=0,0,T$59/NMM!T$10*1000)</f>
        <v>2.7362995330790278</v>
      </c>
      <c r="U200" s="276">
        <f>IF(U$59=0,0,U$59/NMM!U$10*1000)</f>
        <v>3.0434168662875516</v>
      </c>
      <c r="V200" s="276">
        <f>IF(V$59=0,0,V$59/NMM!V$10*1000)</f>
        <v>2.8720310594025387</v>
      </c>
      <c r="W200" s="276">
        <f>IF(W$59=0,0,W$59/NMM!W$10*1000)</f>
        <v>2.8450663774871705</v>
      </c>
      <c r="X200" s="276">
        <f>IF(X$59=0,0,X$59/NMM!X$10*1000)</f>
        <v>2.963207712857939</v>
      </c>
      <c r="Y200" s="276">
        <f>IF(Y$59=0,0,Y$59/NMM!Y$10*1000)</f>
        <v>3.0135851954314861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10.847525358927301</v>
      </c>
      <c r="C201" s="276">
        <f>IF(C$60=0,0,C$60/NMM!C$10*1000)</f>
        <v>11.506577984672006</v>
      </c>
      <c r="D201" s="276">
        <f>IF(D$60=0,0,D$60/NMM!D$10*1000)</f>
        <v>10.230205054072938</v>
      </c>
      <c r="E201" s="276">
        <f>IF(E$60=0,0,E$60/NMM!E$10*1000)</f>
        <v>8.5590487446494325</v>
      </c>
      <c r="F201" s="276">
        <f>IF(F$60=0,0,F$60/NMM!F$10*1000)</f>
        <v>8.6061502733418713</v>
      </c>
      <c r="G201" s="276">
        <f>IF(G$60=0,0,G$60/NMM!G$10*1000)</f>
        <v>8.6743645178458291</v>
      </c>
      <c r="H201" s="276">
        <f>IF(H$60=0,0,H$60/NMM!H$10*1000)</f>
        <v>8.9597371999783419</v>
      </c>
      <c r="I201" s="276">
        <f>IF(I$60=0,0,I$60/NMM!I$10*1000)</f>
        <v>10.169375040889811</v>
      </c>
      <c r="J201" s="276">
        <f>IF(J$60=0,0,J$60/NMM!J$10*1000)</f>
        <v>10.202978108892649</v>
      </c>
      <c r="K201" s="276">
        <f>IF(K$60=0,0,K$60/NMM!K$10*1000)</f>
        <v>10.540172521635686</v>
      </c>
      <c r="L201" s="276">
        <f>IF(L$60=0,0,L$60/NMM!L$10*1000)</f>
        <v>10.167864122855466</v>
      </c>
      <c r="M201" s="276">
        <f>IF(M$60=0,0,M$60/NMM!M$10*1000)</f>
        <v>10.343166482443564</v>
      </c>
      <c r="N201" s="276">
        <f>IF(N$60=0,0,N$60/NMM!N$10*1000)</f>
        <v>8.6787634014804755</v>
      </c>
      <c r="O201" s="276">
        <f>IF(O$60=0,0,O$60/NMM!O$10*1000)</f>
        <v>9.7797117725056246</v>
      </c>
      <c r="P201" s="276">
        <f>IF(P$60=0,0,P$60/NMM!P$10*1000)</f>
        <v>9.001474536899071</v>
      </c>
      <c r="Q201" s="276">
        <f>IF(Q$60=0,0,Q$60/NMM!Q$10*1000)</f>
        <v>11.986844176721908</v>
      </c>
      <c r="R201" s="276">
        <f>IF(R$60=0,0,R$60/NMM!R$10*1000)</f>
        <v>12.693956898172631</v>
      </c>
      <c r="S201" s="276">
        <f>IF(S$60=0,0,S$60/NMM!S$10*1000)</f>
        <v>11.102092811302482</v>
      </c>
      <c r="T201" s="276">
        <f>IF(T$60=0,0,T$60/NMM!T$10*1000)</f>
        <v>10.465008907419472</v>
      </c>
      <c r="U201" s="276">
        <f>IF(U$60=0,0,U$60/NMM!U$10*1000)</f>
        <v>10.992512826837576</v>
      </c>
      <c r="V201" s="276">
        <f>IF(V$60=0,0,V$60/NMM!V$10*1000)</f>
        <v>11.009184795393262</v>
      </c>
      <c r="W201" s="276">
        <f>IF(W$60=0,0,W$60/NMM!W$10*1000)</f>
        <v>12.07712184361899</v>
      </c>
      <c r="X201" s="276">
        <f>IF(X$60=0,0,X$60/NMM!X$10*1000)</f>
        <v>12.212718993154247</v>
      </c>
      <c r="Y201" s="276">
        <f>IF(Y$60=0,0,Y$60/NMM!Y$10*1000)</f>
        <v>12.986694599207738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29.907154803777562</v>
      </c>
      <c r="C202" s="276">
        <f>IF(C$79=0,0,C$79/NMM!C$10*1000)</f>
        <v>32.715051390001548</v>
      </c>
      <c r="D202" s="276">
        <f>IF(D$79=0,0,D$79/NMM!D$10*1000)</f>
        <v>30.679140404576522</v>
      </c>
      <c r="E202" s="276">
        <f>IF(E$79=0,0,E$79/NMM!E$10*1000)</f>
        <v>25.964632314223373</v>
      </c>
      <c r="F202" s="276">
        <f>IF(F$79=0,0,F$79/NMM!F$10*1000)</f>
        <v>27.514263733121481</v>
      </c>
      <c r="G202" s="276">
        <f>IF(G$79=0,0,G$79/NMM!G$10*1000)</f>
        <v>27.27357235113233</v>
      </c>
      <c r="H202" s="276">
        <f>IF(H$79=0,0,H$79/NMM!H$10*1000)</f>
        <v>27.450274033081133</v>
      </c>
      <c r="I202" s="276">
        <f>IF(I$79=0,0,I$79/NMM!I$10*1000)</f>
        <v>25.824370788498801</v>
      </c>
      <c r="J202" s="276">
        <f>IF(J$79=0,0,J$79/NMM!J$10*1000)</f>
        <v>25.31570934856482</v>
      </c>
      <c r="K202" s="276">
        <f>IF(K$79=0,0,K$79/NMM!K$10*1000)</f>
        <v>25.262484217515475</v>
      </c>
      <c r="L202" s="276">
        <f>IF(L$79=0,0,L$79/NMM!L$10*1000)</f>
        <v>23.599203786346191</v>
      </c>
      <c r="M202" s="276">
        <f>IF(M$79=0,0,M$79/NMM!M$10*1000)</f>
        <v>23.872945664757438</v>
      </c>
      <c r="N202" s="276">
        <f>IF(N$79=0,0,N$79/NMM!N$10*1000)</f>
        <v>20.2872050247022</v>
      </c>
      <c r="O202" s="276">
        <f>IF(O$79=0,0,O$79/NMM!O$10*1000)</f>
        <v>23.957730578615454</v>
      </c>
      <c r="P202" s="276">
        <f>IF(P$79=0,0,P$79/NMM!P$10*1000)</f>
        <v>21.497781525744017</v>
      </c>
      <c r="Q202" s="276">
        <f>IF(Q$79=0,0,Q$79/NMM!Q$10*1000)</f>
        <v>21.825683681659751</v>
      </c>
      <c r="R202" s="276">
        <f>IF(R$79=0,0,R$79/NMM!R$10*1000)</f>
        <v>22.990111445779757</v>
      </c>
      <c r="S202" s="276">
        <f>IF(S$79=0,0,S$79/NMM!S$10*1000)</f>
        <v>21.462200886842009</v>
      </c>
      <c r="T202" s="276">
        <f>IF(T$79=0,0,T$79/NMM!T$10*1000)</f>
        <v>22.370189011184824</v>
      </c>
      <c r="U202" s="276">
        <f>IF(U$79=0,0,U$79/NMM!U$10*1000)</f>
        <v>24.07355285907974</v>
      </c>
      <c r="V202" s="276">
        <f>IF(V$79=0,0,V$79/NMM!V$10*1000)</f>
        <v>23.279665878302552</v>
      </c>
      <c r="W202" s="276">
        <f>IF(W$79=0,0,W$79/NMM!W$10*1000)</f>
        <v>22.304900590834162</v>
      </c>
      <c r="X202" s="276">
        <f>IF(X$79=0,0,X$79/NMM!X$10*1000)</f>
        <v>25.040024432677289</v>
      </c>
      <c r="Y202" s="276">
        <f>IF(Y$79=0,0,Y$79/NMM!Y$10*1000)</f>
        <v>22.559850122745754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5.2913688471772256</v>
      </c>
      <c r="C203" s="277">
        <f>IF(C$89=0,0,C$89/NMM!C$10*1000)</f>
        <v>5.9503180769401958</v>
      </c>
      <c r="D203" s="277">
        <f>IF(D$89=0,0,D$89/NMM!D$10*1000)</f>
        <v>5.5249539750310097</v>
      </c>
      <c r="E203" s="277">
        <f>IF(E$89=0,0,E$89/NMM!E$10*1000)</f>
        <v>4.7411812363737713</v>
      </c>
      <c r="F203" s="277">
        <f>IF(F$89=0,0,F$89/NMM!F$10*1000)</f>
        <v>4.8878492422195254</v>
      </c>
      <c r="G203" s="277">
        <f>IF(G$89=0,0,G$89/NMM!G$10*1000)</f>
        <v>4.9791639208246181</v>
      </c>
      <c r="H203" s="277">
        <f>IF(H$89=0,0,H$89/NMM!H$10*1000)</f>
        <v>5.124733587866741</v>
      </c>
      <c r="I203" s="277">
        <f>IF(I$89=0,0,I$89/NMM!I$10*1000)</f>
        <v>4.7861689242323484</v>
      </c>
      <c r="J203" s="277">
        <f>IF(J$89=0,0,J$89/NMM!J$10*1000)</f>
        <v>4.7099812885097965</v>
      </c>
      <c r="K203" s="277">
        <f>IF(K$89=0,0,K$89/NMM!K$10*1000)</f>
        <v>4.8978056610202811</v>
      </c>
      <c r="L203" s="277">
        <f>IF(L$89=0,0,L$89/NMM!L$10*1000)</f>
        <v>4.6160038454504457</v>
      </c>
      <c r="M203" s="277">
        <f>IF(M$89=0,0,M$89/NMM!M$10*1000)</f>
        <v>4.7619939776864886</v>
      </c>
      <c r="N203" s="277">
        <f>IF(N$89=0,0,N$89/NMM!N$10*1000)</f>
        <v>3.9593324633190319</v>
      </c>
      <c r="O203" s="277">
        <f>IF(O$89=0,0,O$89/NMM!O$10*1000)</f>
        <v>4.6260304042844087</v>
      </c>
      <c r="P203" s="277">
        <f>IF(P$89=0,0,P$89/NMM!P$10*1000)</f>
        <v>4.0157412721680785</v>
      </c>
      <c r="Q203" s="277">
        <f>IF(Q$89=0,0,Q$89/NMM!Q$10*1000)</f>
        <v>4.012269597634389</v>
      </c>
      <c r="R203" s="277">
        <f>IF(R$89=0,0,R$89/NMM!R$10*1000)</f>
        <v>4.3916060641270347</v>
      </c>
      <c r="S203" s="277">
        <f>IF(S$89=0,0,S$89/NMM!S$10*1000)</f>
        <v>4.5899909022749688</v>
      </c>
      <c r="T203" s="277">
        <f>IF(T$89=0,0,T$89/NMM!T$10*1000)</f>
        <v>4.8362399387788617</v>
      </c>
      <c r="U203" s="277">
        <f>IF(U$89=0,0,U$89/NMM!U$10*1000)</f>
        <v>5.2879678068148817</v>
      </c>
      <c r="V203" s="277">
        <f>IF(V$89=0,0,V$89/NMM!V$10*1000)</f>
        <v>5.0108200386734216</v>
      </c>
      <c r="W203" s="277">
        <f>IF(W$89=0,0,W$89/NMM!W$10*1000)</f>
        <v>4.935777855377137</v>
      </c>
      <c r="X203" s="277">
        <f>IF(X$89=0,0,X$89/NMM!X$10*1000)</f>
        <v>5.2872349019234903</v>
      </c>
      <c r="Y203" s="277">
        <f>IF(Y$89=0,0,Y$89/NMM!Y$10*1000)</f>
        <v>5.0544294293335925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243.97270489296409</v>
      </c>
      <c r="C205" s="320">
        <f t="shared" si="51"/>
        <v>208.22564362623393</v>
      </c>
      <c r="D205" s="320">
        <f t="shared" si="51"/>
        <v>206.27050858194863</v>
      </c>
      <c r="E205" s="320">
        <f t="shared" si="51"/>
        <v>179.96524089017723</v>
      </c>
      <c r="F205" s="320">
        <f t="shared" si="51"/>
        <v>185.35187508559056</v>
      </c>
      <c r="G205" s="320">
        <f t="shared" si="51"/>
        <v>182.41516278395082</v>
      </c>
      <c r="H205" s="320">
        <f t="shared" si="51"/>
        <v>187.07236654994725</v>
      </c>
      <c r="I205" s="320">
        <f t="shared" si="51"/>
        <v>180.86680190780885</v>
      </c>
      <c r="J205" s="320">
        <f t="shared" si="51"/>
        <v>177.70640756264763</v>
      </c>
      <c r="K205" s="320">
        <f t="shared" si="51"/>
        <v>169.82251751683941</v>
      </c>
      <c r="L205" s="320">
        <f t="shared" si="51"/>
        <v>158.05241595924281</v>
      </c>
      <c r="M205" s="320">
        <f t="shared" si="51"/>
        <v>159.86890876818615</v>
      </c>
      <c r="N205" s="320">
        <f t="shared" si="51"/>
        <v>134.62465291562589</v>
      </c>
      <c r="O205" s="320">
        <f t="shared" si="51"/>
        <v>150.43222017467593</v>
      </c>
      <c r="P205" s="320">
        <f t="shared" si="51"/>
        <v>139.18392156293029</v>
      </c>
      <c r="Q205" s="320">
        <f t="shared" si="51"/>
        <v>151.90875716018684</v>
      </c>
      <c r="R205" s="320">
        <f t="shared" si="51"/>
        <v>152.04999313926572</v>
      </c>
      <c r="S205" s="320">
        <f t="shared" si="51"/>
        <v>141.41228680549375</v>
      </c>
      <c r="T205" s="320">
        <f t="shared" si="51"/>
        <v>133.40245494792907</v>
      </c>
      <c r="U205" s="320">
        <f t="shared" si="51"/>
        <v>136.35699129482575</v>
      </c>
      <c r="V205" s="320">
        <f t="shared" si="51"/>
        <v>130.47021173341301</v>
      </c>
      <c r="W205" s="320">
        <f t="shared" si="51"/>
        <v>128.30180791313018</v>
      </c>
      <c r="X205" s="320">
        <f t="shared" si="51"/>
        <v>132.58223893930702</v>
      </c>
      <c r="Y205" s="320">
        <f t="shared" si="51"/>
        <v>127.26612162317616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2.0713544289214796</v>
      </c>
      <c r="C206" s="273">
        <f>IF(C$100=0,0,C$100/NMM!C$11*1000)</f>
        <v>1.7678580451431494</v>
      </c>
      <c r="D206" s="273">
        <f>IF(D$100=0,0,D$100/NMM!D$11*1000)</f>
        <v>1.7512587389373155</v>
      </c>
      <c r="E206" s="273">
        <f>IF(E$100=0,0,E$100/NMM!E$11*1000)</f>
        <v>1.527924195177335</v>
      </c>
      <c r="F206" s="273">
        <f>IF(F$100=0,0,F$100/NMM!F$11*1000)</f>
        <v>1.573657297175463</v>
      </c>
      <c r="G206" s="273">
        <f>IF(G$100=0,0,G$100/NMM!G$11*1000)</f>
        <v>1.5487242947920949</v>
      </c>
      <c r="H206" s="273">
        <f>IF(H$100=0,0,H$100/NMM!H$11*1000)</f>
        <v>1.5882644542183952</v>
      </c>
      <c r="I206" s="273">
        <f>IF(I$100=0,0,I$100/NMM!I$11*1000)</f>
        <v>1.5355785449078976</v>
      </c>
      <c r="J206" s="273">
        <f>IF(J$100=0,0,J$100/NMM!J$11*1000)</f>
        <v>1.5087464579875223</v>
      </c>
      <c r="K206" s="273">
        <f>IF(K$100=0,0,K$100/NMM!K$11*1000)</f>
        <v>1.4418113860003545</v>
      </c>
      <c r="L206" s="273">
        <f>IF(L$100=0,0,L$100/NMM!L$11*1000)</f>
        <v>1.3418819615152917</v>
      </c>
      <c r="M206" s="273">
        <f>IF(M$100=0,0,M$100/NMM!M$11*1000)</f>
        <v>1.3573041802687522</v>
      </c>
      <c r="N206" s="273">
        <f>IF(N$100=0,0,N$100/NMM!N$11*1000)</f>
        <v>1.1429777408099071</v>
      </c>
      <c r="O206" s="273">
        <f>IF(O$100=0,0,O$100/NMM!O$11*1000)</f>
        <v>1.2771856820889846</v>
      </c>
      <c r="P206" s="273">
        <f>IF(P$100=0,0,P$100/NMM!P$11*1000)</f>
        <v>1.1816864205752067</v>
      </c>
      <c r="Q206" s="273">
        <f>IF(Q$100=0,0,Q$100/NMM!Q$11*1000)</f>
        <v>1.2897216394538913</v>
      </c>
      <c r="R206" s="273">
        <f>IF(R$100=0,0,R$100/NMM!R$11*1000)</f>
        <v>1.2909207480633491</v>
      </c>
      <c r="S206" s="273">
        <f>IF(S$100=0,0,S$100/NMM!S$11*1000)</f>
        <v>1.2006054804611437</v>
      </c>
      <c r="T206" s="273">
        <f>IF(T$100=0,0,T$100/NMM!T$11*1000)</f>
        <v>1.1326011489913625</v>
      </c>
      <c r="U206" s="273">
        <f>IF(U$100=0,0,U$100/NMM!U$11*1000)</f>
        <v>1.1576854794294531</v>
      </c>
      <c r="V206" s="273">
        <f>IF(V$100=0,0,V$100/NMM!V$11*1000)</f>
        <v>1.1077060896371052</v>
      </c>
      <c r="W206" s="273">
        <f>IF(W$100=0,0,W$100/NMM!W$11*1000)</f>
        <v>1.0892961086571407</v>
      </c>
      <c r="X206" s="273">
        <f>IF(X$100=0,0,X$100/NMM!X$11*1000)</f>
        <v>1.1256374271159686</v>
      </c>
      <c r="Y206" s="273">
        <f>IF(Y$100=0,0,Y$100/NMM!Y$11*1000)</f>
        <v>1.0805030209831874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2.3223806708466119</v>
      </c>
      <c r="C207" s="274">
        <f>IF(C$101=0,0,C$101/NMM!C$11*1000)</f>
        <v>1.9821037363358744</v>
      </c>
      <c r="D207" s="274">
        <f>IF(D$101=0,0,D$101/NMM!D$11*1000)</f>
        <v>1.9634927698379931</v>
      </c>
      <c r="E207" s="274">
        <f>IF(E$101=0,0,E$101/NMM!E$11*1000)</f>
        <v>1.7130924422462621</v>
      </c>
      <c r="F207" s="274">
        <f>IF(F$101=0,0,F$101/NMM!F$11*1000)</f>
        <v>1.7643679123518825</v>
      </c>
      <c r="G207" s="274">
        <f>IF(G$101=0,0,G$101/NMM!G$11*1000)</f>
        <v>1.7364132938699768</v>
      </c>
      <c r="H207" s="274">
        <f>IF(H$101=0,0,H$101/NMM!H$11*1000)</f>
        <v>1.780745302285188</v>
      </c>
      <c r="I207" s="274">
        <f>IF(I$101=0,0,I$101/NMM!I$11*1000)</f>
        <v>1.7216744181814052</v>
      </c>
      <c r="J207" s="274">
        <f>IF(J$101=0,0,J$101/NMM!J$11*1000)</f>
        <v>1.6915905662088571</v>
      </c>
      <c r="K207" s="274">
        <f>IF(K$101=0,0,K$101/NMM!K$11*1000)</f>
        <v>1.616543671667654</v>
      </c>
      <c r="L207" s="274">
        <f>IF(L$101=0,0,L$101/NMM!L$11*1000)</f>
        <v>1.504503858184949</v>
      </c>
      <c r="M207" s="274">
        <f>IF(M$101=0,0,M$101/NMM!M$11*1000)</f>
        <v>1.5217950866847736</v>
      </c>
      <c r="N207" s="274">
        <f>IF(N$101=0,0,N$101/NMM!N$11*1000)</f>
        <v>1.2814945503300339</v>
      </c>
      <c r="O207" s="274">
        <f>IF(O$101=0,0,O$101/NMM!O$11*1000)</f>
        <v>1.4319670741766333</v>
      </c>
      <c r="P207" s="274">
        <f>IF(P$101=0,0,P$101/NMM!P$11*1000)</f>
        <v>1.3248943125463586</v>
      </c>
      <c r="Q207" s="274">
        <f>IF(Q$101=0,0,Q$101/NMM!Q$11*1000)</f>
        <v>1.4460222569441599</v>
      </c>
      <c r="R207" s="274">
        <f>IF(R$101=0,0,R$101/NMM!R$11*1000)</f>
        <v>1.4473666848305551</v>
      </c>
      <c r="S207" s="274">
        <f>IF(S$101=0,0,S$101/NMM!S$11*1000)</f>
        <v>1.3461061623274539</v>
      </c>
      <c r="T207" s="274">
        <f>IF(T$101=0,0,T$101/NMM!T$11*1000)</f>
        <v>1.2698604253670733</v>
      </c>
      <c r="U207" s="274">
        <f>IF(U$101=0,0,U$101/NMM!U$11*1000)</f>
        <v>1.2979847112628888</v>
      </c>
      <c r="V207" s="274">
        <f>IF(V$101=0,0,V$101/NMM!V$11*1000)</f>
        <v>1.2419483482079705</v>
      </c>
      <c r="W207" s="274">
        <f>IF(W$101=0,0,W$101/NMM!W$11*1000)</f>
        <v>1.2213072723102141</v>
      </c>
      <c r="X207" s="274">
        <f>IF(X$101=0,0,X$101/NMM!X$11*1000)</f>
        <v>1.2620527740763257</v>
      </c>
      <c r="Y207" s="274">
        <f>IF(Y$101=0,0,Y$101/NMM!Y$11*1000)</f>
        <v>1.2114485554407493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4.6183703750222733</v>
      </c>
      <c r="C208" s="274">
        <f>IF(C$102=0,0,C$102/NMM!C$11*1000)</f>
        <v>4.0207662171189771</v>
      </c>
      <c r="D208" s="274">
        <f>IF(D$102=0,0,D$102/NMM!D$11*1000)</f>
        <v>4.0668675048854421</v>
      </c>
      <c r="E208" s="274">
        <f>IF(E$102=0,0,E$102/NMM!E$11*1000)</f>
        <v>3.6493977851494739</v>
      </c>
      <c r="F208" s="274">
        <f>IF(F$102=0,0,F$102/NMM!F$11*1000)</f>
        <v>3.6461349483657708</v>
      </c>
      <c r="G208" s="274">
        <f>IF(G$102=0,0,G$102/NMM!G$11*1000)</f>
        <v>3.7322357527653631</v>
      </c>
      <c r="H208" s="274">
        <f>IF(H$102=0,0,H$102/NMM!H$11*1000)</f>
        <v>3.9511500559057979</v>
      </c>
      <c r="I208" s="274">
        <f>IF(I$102=0,0,I$102/NMM!I$11*1000)</f>
        <v>3.7535157449451586</v>
      </c>
      <c r="J208" s="274">
        <f>IF(J$102=0,0,J$102/NMM!J$11*1000)</f>
        <v>3.6952214301121296</v>
      </c>
      <c r="K208" s="274">
        <f>IF(K$102=0,0,K$102/NMM!K$11*1000)</f>
        <v>3.8265087943515788</v>
      </c>
      <c r="L208" s="274">
        <f>IF(L$102=0,0,L$102/NMM!L$11*1000)</f>
        <v>3.6396548328430889</v>
      </c>
      <c r="M208" s="274">
        <f>IF(M$102=0,0,M$102/NMM!M$11*1000)</f>
        <v>3.8597856384309397</v>
      </c>
      <c r="N208" s="274">
        <f>IF(N$102=0,0,N$102/NMM!N$11*1000)</f>
        <v>3.3024062911416348</v>
      </c>
      <c r="O208" s="274">
        <f>IF(O$102=0,0,O$102/NMM!O$11*1000)</f>
        <v>3.7334213356756409</v>
      </c>
      <c r="P208" s="274">
        <f>IF(P$102=0,0,P$102/NMM!P$11*1000)</f>
        <v>3.3427045286299513</v>
      </c>
      <c r="Q208" s="274">
        <f>IF(Q$102=0,0,Q$102/NMM!Q$11*1000)</f>
        <v>3.669191715871114</v>
      </c>
      <c r="R208" s="274">
        <f>IF(R$102=0,0,R$102/NMM!R$11*1000)</f>
        <v>3.8659727078219719</v>
      </c>
      <c r="S208" s="274">
        <f>IF(S$102=0,0,S$102/NMM!S$11*1000)</f>
        <v>3.9400822294078877</v>
      </c>
      <c r="T208" s="274">
        <f>IF(T$102=0,0,T$102/NMM!T$11*1000)</f>
        <v>3.7212511320660071</v>
      </c>
      <c r="U208" s="274">
        <f>IF(U$102=0,0,U$102/NMM!U$11*1000)</f>
        <v>3.8941777960922246</v>
      </c>
      <c r="V208" s="274">
        <f>IF(V$102=0,0,V$102/NMM!V$11*1000)</f>
        <v>3.7048273843327824</v>
      </c>
      <c r="W208" s="274">
        <f>IF(W$102=0,0,W$102/NMM!W$11*1000)</f>
        <v>3.6720977653357916</v>
      </c>
      <c r="X208" s="274">
        <f>IF(X$102=0,0,X$102/NMM!X$11*1000)</f>
        <v>3.6507519613403048</v>
      </c>
      <c r="Y208" s="274">
        <f>IF(Y$102=0,0,Y$102/NMM!Y$11*1000)</f>
        <v>3.8172108594748875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1.8591181066319844</v>
      </c>
      <c r="C209" s="274">
        <f>IF(C$103=0,0,C$103/NMM!C$11*1000)</f>
        <v>1.5867187458555614</v>
      </c>
      <c r="D209" s="274">
        <f>IF(D$103=0,0,D$103/NMM!D$11*1000)</f>
        <v>1.571820247417095</v>
      </c>
      <c r="E209" s="274">
        <f>IF(E$103=0,0,E$103/NMM!E$11*1000)</f>
        <v>1.3713691375813144</v>
      </c>
      <c r="F209" s="274">
        <f>IF(F$103=0,0,F$103/NMM!F$11*1000)</f>
        <v>1.4124163078820708</v>
      </c>
      <c r="G209" s="274">
        <f>IF(G$103=0,0,G$103/NMM!G$11*1000)</f>
        <v>1.3900380052910688</v>
      </c>
      <c r="H209" s="274">
        <f>IF(H$103=0,0,H$103/NMM!H$11*1000)</f>
        <v>1.4255267779038878</v>
      </c>
      <c r="I209" s="274">
        <f>IF(I$103=0,0,I$103/NMM!I$11*1000)</f>
        <v>1.378239202877668</v>
      </c>
      <c r="J209" s="274">
        <f>IF(J$103=0,0,J$103/NMM!J$11*1000)</f>
        <v>1.354156400854083</v>
      </c>
      <c r="K209" s="274">
        <f>IF(K$103=0,0,K$103/NMM!K$11*1000)</f>
        <v>1.2940796691453271</v>
      </c>
      <c r="L209" s="274">
        <f>IF(L$103=0,0,L$103/NMM!L$11*1000)</f>
        <v>1.2043892714753215</v>
      </c>
      <c r="M209" s="274">
        <f>IF(M$103=0,0,M$103/NMM!M$11*1000)</f>
        <v>1.2182312898806049</v>
      </c>
      <c r="N209" s="274">
        <f>IF(N$103=0,0,N$103/NMM!N$11*1000)</f>
        <v>1.0258652907235357</v>
      </c>
      <c r="O209" s="274">
        <f>IF(O$103=0,0,O$103/NMM!O$11*1000)</f>
        <v>1.1463219398618731</v>
      </c>
      <c r="P209" s="274">
        <f>IF(P$103=0,0,P$103/NMM!P$11*1000)</f>
        <v>1.0606077792280058</v>
      </c>
      <c r="Q209" s="274">
        <f>IF(Q$103=0,0,Q$103/NMM!Q$11*1000)</f>
        <v>1.1575734306717764</v>
      </c>
      <c r="R209" s="274">
        <f>IF(R$103=0,0,R$103/NMM!R$11*1000)</f>
        <v>1.1586496755174369</v>
      </c>
      <c r="S209" s="274">
        <f>IF(S$103=0,0,S$103/NMM!S$11*1000)</f>
        <v>1.0775883433957298</v>
      </c>
      <c r="T209" s="274">
        <f>IF(T$103=0,0,T$103/NMM!T$11*1000)</f>
        <v>1.0165519112913974</v>
      </c>
      <c r="U209" s="274">
        <f>IF(U$103=0,0,U$103/NMM!U$11*1000)</f>
        <v>1.0390660364739597</v>
      </c>
      <c r="V209" s="274">
        <f>IF(V$103=0,0,V$103/NMM!V$11*1000)</f>
        <v>0.99420766398878757</v>
      </c>
      <c r="W209" s="274">
        <f>IF(W$103=0,0,W$103/NMM!W$11*1000)</f>
        <v>0.9776840171880693</v>
      </c>
      <c r="X209" s="274">
        <f>IF(X$103=0,0,X$103/NMM!X$11*1000)</f>
        <v>1.0103017103372154</v>
      </c>
      <c r="Y209" s="274">
        <f>IF(Y$103=0,0,Y$103/NMM!Y$11*1000)</f>
        <v>0.96979189197782278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2.0280579408450055</v>
      </c>
      <c r="C210" s="275">
        <f>IF(C$104=0,0,C$104/NMM!C$11*1000)</f>
        <v>1.7435463217845224</v>
      </c>
      <c r="D210" s="275">
        <f>IF(D$104=0,0,D$104/NMM!D$11*1000)</f>
        <v>1.7488762728122706</v>
      </c>
      <c r="E210" s="275">
        <f>IF(E$104=0,0,E$104/NMM!E$11*1000)</f>
        <v>1.5394910883170103</v>
      </c>
      <c r="F210" s="275">
        <f>IF(F$104=0,0,F$104/NMM!F$11*1000)</f>
        <v>1.5700219274821487</v>
      </c>
      <c r="G210" s="275">
        <f>IF(G$104=0,0,G$104/NMM!G$11*1000)</f>
        <v>1.5748193649412858</v>
      </c>
      <c r="H210" s="275">
        <f>IF(H$104=0,0,H$104/NMM!H$11*1000)</f>
        <v>1.6358900948845818</v>
      </c>
      <c r="I210" s="275">
        <f>IF(I$104=0,0,I$104/NMM!I$11*1000)</f>
        <v>1.5631822021778436</v>
      </c>
      <c r="J210" s="275">
        <f>IF(J$104=0,0,J$104/NMM!J$11*1000)</f>
        <v>1.5410612515739834</v>
      </c>
      <c r="K210" s="275">
        <f>IF(K$104=0,0,K$104/NMM!K$11*1000)</f>
        <v>1.534882473335776</v>
      </c>
      <c r="L210" s="275">
        <f>IF(L$104=0,0,L$104/NMM!L$11*1000)</f>
        <v>1.4766840550418843</v>
      </c>
      <c r="M210" s="275">
        <f>IF(M$104=0,0,M$104/NMM!M$11*1000)</f>
        <v>1.5444299683377531</v>
      </c>
      <c r="N210" s="275">
        <f>IF(N$104=0,0,N$104/NMM!N$11*1000)</f>
        <v>1.3450646891316547</v>
      </c>
      <c r="O210" s="275">
        <f>IF(O$104=0,0,O$104/NMM!O$11*1000)</f>
        <v>1.5202757018199811</v>
      </c>
      <c r="P210" s="275">
        <f>IF(P$104=0,0,P$104/NMM!P$11*1000)</f>
        <v>1.369171342458833</v>
      </c>
      <c r="Q210" s="275">
        <f>IF(Q$104=0,0,Q$104/NMM!Q$11*1000)</f>
        <v>1.4925238095006259</v>
      </c>
      <c r="R210" s="275">
        <f>IF(R$104=0,0,R$104/NMM!R$11*1000)</f>
        <v>1.5706794895798852</v>
      </c>
      <c r="S210" s="275">
        <f>IF(S$104=0,0,S$104/NMM!S$11*1000)</f>
        <v>1.6221988760884025</v>
      </c>
      <c r="T210" s="275">
        <f>IF(T$104=0,0,T$104/NMM!T$11*1000)</f>
        <v>1.4950724231408561</v>
      </c>
      <c r="U210" s="275">
        <f>IF(U$104=0,0,U$104/NMM!U$11*1000)</f>
        <v>1.5569867832677144</v>
      </c>
      <c r="V210" s="275">
        <f>IF(V$104=0,0,V$104/NMM!V$11*1000)</f>
        <v>1.4852452331900454</v>
      </c>
      <c r="W210" s="275">
        <f>IF(W$104=0,0,W$104/NMM!W$11*1000)</f>
        <v>1.4602777334704473</v>
      </c>
      <c r="X210" s="275">
        <f>IF(X$104=0,0,X$104/NMM!X$11*1000)</f>
        <v>1.4647258617505348</v>
      </c>
      <c r="Y210" s="275">
        <f>IF(Y$104=0,0,Y$104/NMM!Y$11*1000)</f>
        <v>1.5229785707702563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176.70670943037479</v>
      </c>
      <c r="C211" s="276">
        <f>IF(C$110=0,0,C$110/NMM!C$11*1000)</f>
        <v>150.10526884970037</v>
      </c>
      <c r="D211" s="276">
        <f>IF(D$110=0,0,D$110/NMM!D$11*1000)</f>
        <v>147.93510353825113</v>
      </c>
      <c r="E211" s="276">
        <f>IF(E$110=0,0,E$110/NMM!E$11*1000)</f>
        <v>128.16295979875625</v>
      </c>
      <c r="F211" s="276">
        <f>IF(F$110=0,0,F$110/NMM!F$11*1000)</f>
        <v>133.0071428784816</v>
      </c>
      <c r="G211" s="276">
        <f>IF(G$110=0,0,G$110/NMM!G$11*1000)</f>
        <v>129.60152260406537</v>
      </c>
      <c r="H211" s="276">
        <f>IF(H$110=0,0,H$110/NMM!H$11*1000)</f>
        <v>131.79903782552057</v>
      </c>
      <c r="I211" s="276">
        <f>IF(I$110=0,0,I$110/NMM!I$11*1000)</f>
        <v>128.03203534051389</v>
      </c>
      <c r="J211" s="276">
        <f>IF(J$110=0,0,J$110/NMM!J$11*1000)</f>
        <v>125.72563827918596</v>
      </c>
      <c r="K211" s="276">
        <f>IF(K$110=0,0,K$110/NMM!K$11*1000)</f>
        <v>117.48260584421496</v>
      </c>
      <c r="L211" s="276">
        <f>IF(L$110=0,0,L$110/NMM!L$11*1000)</f>
        <v>108.60348402454083</v>
      </c>
      <c r="M211" s="276">
        <f>IF(M$110=0,0,M$110/NMM!M$11*1000)</f>
        <v>108.22979234087565</v>
      </c>
      <c r="N211" s="276">
        <f>IF(N$110=0,0,N$110/NMM!N$11*1000)</f>
        <v>90.638328321360689</v>
      </c>
      <c r="O211" s="276">
        <f>IF(O$110=0,0,O$110/NMM!O$11*1000)</f>
        <v>100.88306965323318</v>
      </c>
      <c r="P211" s="276">
        <f>IF(P$110=0,0,P$110/NMM!P$11*1000)</f>
        <v>94.35969604480276</v>
      </c>
      <c r="Q211" s="276">
        <f>IF(Q$110=0,0,Q$110/NMM!Q$11*1000)</f>
        <v>102.80371868552486</v>
      </c>
      <c r="R211" s="276">
        <f>IF(R$110=0,0,R$110/NMM!R$11*1000)</f>
        <v>101.12032896874669</v>
      </c>
      <c r="S211" s="276">
        <f>IF(S$110=0,0,S$110/NMM!S$11*1000)</f>
        <v>90.852963300602852</v>
      </c>
      <c r="T211" s="276">
        <f>IF(T$110=0,0,T$110/NMM!T$11*1000)</f>
        <v>85.701066329703707</v>
      </c>
      <c r="U211" s="276">
        <f>IF(U$110=0,0,U$110/NMM!U$11*1000)</f>
        <v>86.773035303375053</v>
      </c>
      <c r="V211" s="276">
        <f>IF(V$110=0,0,V$110/NMM!V$11*1000)</f>
        <v>83.218609461822027</v>
      </c>
      <c r="W211" s="276">
        <f>IF(W$110=0,0,W$110/NMM!W$11*1000)</f>
        <v>81.580988666235442</v>
      </c>
      <c r="X211" s="276">
        <f>IF(X$110=0,0,X$110/NMM!X$11*1000)</f>
        <v>85.614305150265409</v>
      </c>
      <c r="Y211" s="276">
        <f>IF(Y$110=0,0,Y$110/NMM!Y$11*1000)</f>
        <v>79.310007611194152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19.016604180664963</v>
      </c>
      <c r="C212" s="276">
        <f>IF(C$118=0,0,C$118/NMM!C$11*1000)</f>
        <v>16.555908999302034</v>
      </c>
      <c r="D212" s="276">
        <f>IF(D$118=0,0,D$118/NMM!D$11*1000)</f>
        <v>16.745735685012484</v>
      </c>
      <c r="E212" s="276">
        <f>IF(E$118=0,0,E$118/NMM!E$11*1000)</f>
        <v>15.026762156910857</v>
      </c>
      <c r="F212" s="276">
        <f>IF(F$118=0,0,F$118/NMM!F$11*1000)</f>
        <v>15.013327098528066</v>
      </c>
      <c r="G212" s="276">
        <f>IF(G$118=0,0,G$118/NMM!G$11*1000)</f>
        <v>15.367855814059247</v>
      </c>
      <c r="H212" s="276">
        <f>IF(H$118=0,0,H$118/NMM!H$11*1000)</f>
        <v>16.269257458852113</v>
      </c>
      <c r="I212" s="276">
        <f>IF(I$118=0,0,I$118/NMM!I$11*1000)</f>
        <v>15.455478320569211</v>
      </c>
      <c r="J212" s="276">
        <f>IF(J$118=0,0,J$118/NMM!J$11*1000)</f>
        <v>15.215445620472595</v>
      </c>
      <c r="K212" s="276">
        <f>IF(K$118=0,0,K$118/NMM!K$11*1000)</f>
        <v>15.756034537543234</v>
      </c>
      <c r="L212" s="276">
        <f>IF(L$118=0,0,L$118/NMM!L$11*1000)</f>
        <v>14.986644571590361</v>
      </c>
      <c r="M212" s="276">
        <f>IF(M$118=0,0,M$118/NMM!M$11*1000)</f>
        <v>15.89305528747299</v>
      </c>
      <c r="N212" s="276">
        <f>IF(N$118=0,0,N$118/NMM!N$11*1000)</f>
        <v>13.597989806539802</v>
      </c>
      <c r="O212" s="276">
        <f>IF(O$118=0,0,O$118/NMM!O$11*1000)</f>
        <v>15.372737570847328</v>
      </c>
      <c r="P212" s="276">
        <f>IF(P$118=0,0,P$118/NMM!P$11*1000)</f>
        <v>13.763921849504202</v>
      </c>
      <c r="Q212" s="276">
        <f>IF(Q$118=0,0,Q$118/NMM!Q$11*1000)</f>
        <v>15.108265656012762</v>
      </c>
      <c r="R212" s="276">
        <f>IF(R$118=0,0,R$118/NMM!R$11*1000)</f>
        <v>15.918531167511517</v>
      </c>
      <c r="S212" s="276">
        <f>IF(S$118=0,0,S$118/NMM!S$11*1000)</f>
        <v>16.223684570893774</v>
      </c>
      <c r="T212" s="276">
        <f>IF(T$118=0,0,T$118/NMM!T$11*1000)</f>
        <v>15.322625534338901</v>
      </c>
      <c r="U212" s="276">
        <f>IF(U$118=0,0,U$118/NMM!U$11*1000)</f>
        <v>16.034668453169022</v>
      </c>
      <c r="V212" s="276">
        <f>IF(V$118=0,0,V$118/NMM!V$11*1000)</f>
        <v>15.254999102406336</v>
      </c>
      <c r="W212" s="276">
        <f>IF(W$118=0,0,W$118/NMM!W$11*1000)</f>
        <v>15.120231606751176</v>
      </c>
      <c r="X212" s="276">
        <f>IF(X$118=0,0,X$118/NMM!X$11*1000)</f>
        <v>15.032338113475795</v>
      </c>
      <c r="Y212" s="276">
        <f>IF(Y$118=0,0,Y$118/NMM!Y$11*1000)</f>
        <v>15.71774935621522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18.381447567679</v>
      </c>
      <c r="C213" s="276">
        <f>IF(C$119=0,0,C$119/NMM!C$11*1000)</f>
        <v>15.690507757770078</v>
      </c>
      <c r="D213" s="276">
        <f>IF(D$119=0,0,D$119/NMM!D$11*1000)</f>
        <v>15.545005059706835</v>
      </c>
      <c r="E213" s="276">
        <f>IF(E$119=0,0,E$119/NMM!E$11*1000)</f>
        <v>13.565748822949017</v>
      </c>
      <c r="F213" s="276">
        <f>IF(F$119=0,0,F$119/NMM!F$11*1000)</f>
        <v>13.968299458175421</v>
      </c>
      <c r="G213" s="276">
        <f>IF(G$119=0,0,G$119/NMM!G$11*1000)</f>
        <v>13.750697697005847</v>
      </c>
      <c r="H213" s="276">
        <f>IF(H$119=0,0,H$119/NMM!H$11*1000)</f>
        <v>14.105311001708646</v>
      </c>
      <c r="I213" s="276">
        <f>IF(I$119=0,0,I$119/NMM!I$11*1000)</f>
        <v>13.636055939897064</v>
      </c>
      <c r="J213" s="276">
        <f>IF(J$119=0,0,J$119/NMM!J$11*1000)</f>
        <v>13.397688387215409</v>
      </c>
      <c r="K213" s="276">
        <f>IF(K$119=0,0,K$119/NMM!K$11*1000)</f>
        <v>12.810820322464993</v>
      </c>
      <c r="L213" s="276">
        <f>IF(L$119=0,0,L$119/NMM!L$11*1000)</f>
        <v>11.922475150939677</v>
      </c>
      <c r="M213" s="276">
        <f>IF(M$119=0,0,M$119/NMM!M$11*1000)</f>
        <v>12.06301948895107</v>
      </c>
      <c r="N213" s="276">
        <f>IF(N$119=0,0,N$119/NMM!N$11*1000)</f>
        <v>10.156935321291563</v>
      </c>
      <c r="O213" s="276">
        <f>IF(O$119=0,0,O$119/NMM!O$11*1000)</f>
        <v>11.350029230677775</v>
      </c>
      <c r="P213" s="276">
        <f>IF(P$119=0,0,P$119/NMM!P$11*1000)</f>
        <v>10.499585942550443</v>
      </c>
      <c r="Q213" s="276">
        <f>IF(Q$119=0,0,Q$119/NMM!Q$11*1000)</f>
        <v>11.460518303919317</v>
      </c>
      <c r="R213" s="276">
        <f>IF(R$119=0,0,R$119/NMM!R$11*1000)</f>
        <v>11.473315886184006</v>
      </c>
      <c r="S213" s="276">
        <f>IF(S$119=0,0,S$119/NMM!S$11*1000)</f>
        <v>10.672539302134343</v>
      </c>
      <c r="T213" s="276">
        <f>IF(T$119=0,0,T$119/NMM!T$11*1000)</f>
        <v>10.070929412388871</v>
      </c>
      <c r="U213" s="276">
        <f>IF(U$119=0,0,U$119/NMM!U$11*1000)</f>
        <v>10.295528727389206</v>
      </c>
      <c r="V213" s="276">
        <f>IF(V$119=0,0,V$119/NMM!V$11*1000)</f>
        <v>9.8505154046038186</v>
      </c>
      <c r="W213" s="276">
        <f>IF(W$119=0,0,W$119/NMM!W$11*1000)</f>
        <v>9.6880257710039128</v>
      </c>
      <c r="X213" s="276">
        <f>IF(X$119=0,0,X$119/NMM!X$11*1000)</f>
        <v>10.008655008920902</v>
      </c>
      <c r="Y213" s="276">
        <f>IF(Y$119=0,0,Y$119/NMM!Y$11*1000)</f>
        <v>9.6113631008047324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16.968662191977991</v>
      </c>
      <c r="C214" s="277">
        <f>IF(C$127=0,0,C$127/NMM!C$11*1000)</f>
        <v>14.772964953223378</v>
      </c>
      <c r="D214" s="277">
        <f>IF(D$127=0,0,D$127/NMM!D$11*1000)</f>
        <v>14.942348765088092</v>
      </c>
      <c r="E214" s="277">
        <f>IF(E$127=0,0,E$127/NMM!E$11*1000)</f>
        <v>13.408495463089714</v>
      </c>
      <c r="F214" s="277">
        <f>IF(F$127=0,0,F$127/NMM!F$11*1000)</f>
        <v>13.396507257148148</v>
      </c>
      <c r="G214" s="277">
        <f>IF(G$127=0,0,G$127/NMM!G$11*1000)</f>
        <v>13.712855957160581</v>
      </c>
      <c r="H214" s="277">
        <f>IF(H$127=0,0,H$127/NMM!H$11*1000)</f>
        <v>14.517183578668064</v>
      </c>
      <c r="I214" s="277">
        <f>IF(I$127=0,0,I$127/NMM!I$11*1000)</f>
        <v>13.791042193738704</v>
      </c>
      <c r="J214" s="277">
        <f>IF(J$127=0,0,J$127/NMM!J$11*1000)</f>
        <v>13.576859169037107</v>
      </c>
      <c r="K214" s="277">
        <f>IF(K$127=0,0,K$127/NMM!K$11*1000)</f>
        <v>14.059230818115529</v>
      </c>
      <c r="L214" s="277">
        <f>IF(L$127=0,0,L$127/NMM!L$11*1000)</f>
        <v>13.372698233111421</v>
      </c>
      <c r="M214" s="277">
        <f>IF(M$127=0,0,M$127/NMM!M$11*1000)</f>
        <v>14.181495487283613</v>
      </c>
      <c r="N214" s="277">
        <f>IF(N$127=0,0,N$127/NMM!N$11*1000)</f>
        <v>12.133590904297071</v>
      </c>
      <c r="O214" s="277">
        <f>IF(O$127=0,0,O$127/NMM!O$11*1000)</f>
        <v>13.717211986294563</v>
      </c>
      <c r="P214" s="277">
        <f>IF(P$127=0,0,P$127/NMM!P$11*1000)</f>
        <v>12.281653342634547</v>
      </c>
      <c r="Q214" s="277">
        <f>IF(Q$127=0,0,Q$127/NMM!Q$11*1000)</f>
        <v>13.481221662288341</v>
      </c>
      <c r="R214" s="277">
        <f>IF(R$127=0,0,R$127/NMM!R$11*1000)</f>
        <v>14.204227811010307</v>
      </c>
      <c r="S214" s="277">
        <f>IF(S$127=0,0,S$127/NMM!S$11*1000)</f>
        <v>14.476518540182157</v>
      </c>
      <c r="T214" s="277">
        <f>IF(T$127=0,0,T$127/NMM!T$11*1000)</f>
        <v>13.672496630640893</v>
      </c>
      <c r="U214" s="277">
        <f>IF(U$127=0,0,U$127/NMM!U$11*1000)</f>
        <v>14.30785800436623</v>
      </c>
      <c r="V214" s="277">
        <f>IF(V$127=0,0,V$127/NMM!V$11*1000)</f>
        <v>13.612153045224138</v>
      </c>
      <c r="W214" s="277">
        <f>IF(W$127=0,0,W$127/NMM!W$11*1000)</f>
        <v>13.491898972177999</v>
      </c>
      <c r="X214" s="277">
        <f>IF(X$127=0,0,X$127/NMM!X$11*1000)</f>
        <v>13.41347093202458</v>
      </c>
      <c r="Y214" s="277">
        <f>IF(Y$127=0,0,Y$127/NMM!Y$11*1000)</f>
        <v>14.025068656315147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FI: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59.243219289620853</v>
      </c>
      <c r="C5" s="223">
        <v>60.48766912802877</v>
      </c>
      <c r="D5" s="223">
        <v>54.705649968577667</v>
      </c>
      <c r="E5" s="223">
        <v>59.61373573707413</v>
      </c>
      <c r="F5" s="223">
        <v>54.100286038067303</v>
      </c>
      <c r="G5" s="223">
        <v>56.89446525215866</v>
      </c>
      <c r="H5" s="223">
        <v>71.075223912168298</v>
      </c>
      <c r="I5" s="223">
        <v>70.4702502866907</v>
      </c>
      <c r="J5" s="223">
        <v>66.786305580530325</v>
      </c>
      <c r="K5" s="223">
        <v>43.872420013786083</v>
      </c>
      <c r="L5" s="223">
        <v>47.864913187731311</v>
      </c>
      <c r="M5" s="223">
        <v>55.749770908034492</v>
      </c>
      <c r="N5" s="223">
        <v>45.000096111849231</v>
      </c>
      <c r="O5" s="223">
        <v>52.285458569231182</v>
      </c>
      <c r="P5" s="223">
        <v>45.138476686473631</v>
      </c>
      <c r="Q5" s="223">
        <v>46.866102898654162</v>
      </c>
      <c r="R5" s="223">
        <v>56.166890625729209</v>
      </c>
      <c r="S5" s="223">
        <v>60.174958655477141</v>
      </c>
      <c r="T5" s="223">
        <v>60.123364600851311</v>
      </c>
      <c r="U5" s="223">
        <v>62.900025694751101</v>
      </c>
      <c r="V5" s="223">
        <v>59.840548514149113</v>
      </c>
      <c r="W5" s="223">
        <v>67.660076094655707</v>
      </c>
      <c r="X5" s="223">
        <v>55.894728561350433</v>
      </c>
      <c r="Y5" s="223">
        <v>49.278075603691597</v>
      </c>
      <c r="DA5" s="89" t="s">
        <v>1579</v>
      </c>
    </row>
    <row r="6" spans="1:105" ht="12" customHeight="1" x14ac:dyDescent="0.25">
      <c r="A6" s="55" t="s">
        <v>91</v>
      </c>
      <c r="B6" s="259">
        <v>0.24872758802673689</v>
      </c>
      <c r="C6" s="259">
        <v>0.25328217306657203</v>
      </c>
      <c r="D6" s="259">
        <v>0.22993337481910689</v>
      </c>
      <c r="E6" s="259">
        <v>0.25033755211481429</v>
      </c>
      <c r="F6" s="259">
        <v>0.22788930569641769</v>
      </c>
      <c r="G6" s="259">
        <v>0.23913774764374091</v>
      </c>
      <c r="H6" s="259">
        <v>0.29801732897965938</v>
      </c>
      <c r="I6" s="259">
        <v>0.29340407310846661</v>
      </c>
      <c r="J6" s="259">
        <v>0.27774906805088739</v>
      </c>
      <c r="K6" s="259">
        <v>0.1821392677245427</v>
      </c>
      <c r="L6" s="259">
        <v>0.19864493018561219</v>
      </c>
      <c r="M6" s="259">
        <v>0.2311811085428099</v>
      </c>
      <c r="N6" s="259">
        <v>0.18727823199195989</v>
      </c>
      <c r="O6" s="259">
        <v>0.21841142367721911</v>
      </c>
      <c r="P6" s="259">
        <v>0.18888378996758451</v>
      </c>
      <c r="Q6" s="259">
        <v>0.19466780327515301</v>
      </c>
      <c r="R6" s="259">
        <v>0.23293564376996251</v>
      </c>
      <c r="S6" s="259">
        <v>0.24818495987476141</v>
      </c>
      <c r="T6" s="259">
        <v>0.24816250781489271</v>
      </c>
      <c r="U6" s="259">
        <v>0.25728950967979131</v>
      </c>
      <c r="V6" s="259">
        <v>0.2470630888555333</v>
      </c>
      <c r="W6" s="259">
        <v>0.27743031765484438</v>
      </c>
      <c r="X6" s="259">
        <v>0.2305996427864283</v>
      </c>
      <c r="Y6" s="259">
        <v>0.19871387202690249</v>
      </c>
      <c r="DA6" s="67" t="s">
        <v>1580</v>
      </c>
    </row>
    <row r="7" spans="1:105" ht="12" customHeight="1" x14ac:dyDescent="0.25">
      <c r="A7" s="173" t="s">
        <v>92</v>
      </c>
      <c r="B7" s="224">
        <v>2.576214456378962E-2</v>
      </c>
      <c r="C7" s="224">
        <v>2.623388909022184E-2</v>
      </c>
      <c r="D7" s="224">
        <v>2.381551997960556E-2</v>
      </c>
      <c r="E7" s="224">
        <v>2.5928897789310779E-2</v>
      </c>
      <c r="F7" s="224">
        <v>2.3603804002882312E-2</v>
      </c>
      <c r="G7" s="224">
        <v>2.4768869727449981E-2</v>
      </c>
      <c r="H7" s="224">
        <v>3.086736607144332E-2</v>
      </c>
      <c r="I7" s="224">
        <v>3.0389544670101049E-2</v>
      </c>
      <c r="J7" s="224">
        <v>2.876806590033603E-2</v>
      </c>
      <c r="K7" s="224">
        <v>1.8865209859060959E-2</v>
      </c>
      <c r="L7" s="224">
        <v>2.0574796100847208E-2</v>
      </c>
      <c r="M7" s="224">
        <v>2.394475492624806E-2</v>
      </c>
      <c r="N7" s="224">
        <v>1.9397481897782769E-2</v>
      </c>
      <c r="O7" s="224">
        <v>2.2622125337181231E-2</v>
      </c>
      <c r="P7" s="224">
        <v>1.9563778756935921E-2</v>
      </c>
      <c r="Q7" s="224">
        <v>2.0162862228820209E-2</v>
      </c>
      <c r="R7" s="224">
        <v>2.41264822148161E-2</v>
      </c>
      <c r="S7" s="224">
        <v>2.5705941450148401E-2</v>
      </c>
      <c r="T7" s="224">
        <v>2.5703615961381009E-2</v>
      </c>
      <c r="U7" s="224">
        <v>2.6922222590528479E-2</v>
      </c>
      <c r="V7" s="224">
        <v>2.5589742826551489E-2</v>
      </c>
      <c r="W7" s="224">
        <v>2.8735051091453051E-2</v>
      </c>
      <c r="X7" s="224">
        <v>2.3884529178900781E-2</v>
      </c>
      <c r="Y7" s="224">
        <v>2.093489339505792E-2</v>
      </c>
      <c r="DA7" s="177" t="s">
        <v>1581</v>
      </c>
    </row>
    <row r="8" spans="1:105" ht="12" customHeight="1" x14ac:dyDescent="0.25">
      <c r="A8" s="173" t="s">
        <v>93</v>
      </c>
      <c r="B8" s="224">
        <v>0.64854774505226509</v>
      </c>
      <c r="C8" s="224">
        <v>0.69165302151155406</v>
      </c>
      <c r="D8" s="224">
        <v>0.63438590412018192</v>
      </c>
      <c r="E8" s="224">
        <v>0.71595633772354572</v>
      </c>
      <c r="F8" s="224">
        <v>0.62251546951102277</v>
      </c>
      <c r="G8" s="224">
        <v>0.69047458267369866</v>
      </c>
      <c r="H8" s="224">
        <v>0.89891128956453292</v>
      </c>
      <c r="I8" s="224">
        <v>0.85144705559790979</v>
      </c>
      <c r="J8" s="224">
        <v>0.80834248391546826</v>
      </c>
      <c r="K8" s="224">
        <v>0.58348812175447717</v>
      </c>
      <c r="L8" s="224">
        <v>0.64974053103756968</v>
      </c>
      <c r="M8" s="224">
        <v>0.79682718982811263</v>
      </c>
      <c r="N8" s="224">
        <v>0.63930283860638581</v>
      </c>
      <c r="O8" s="224">
        <v>0.74740951339732298</v>
      </c>
      <c r="P8" s="224">
        <v>0.60919846680557221</v>
      </c>
      <c r="Q8" s="224">
        <v>0.59933332384512761</v>
      </c>
      <c r="R8" s="224">
        <v>0.77203076772134882</v>
      </c>
      <c r="S8" s="224">
        <v>0.98944144916417387</v>
      </c>
      <c r="T8" s="224">
        <v>1.0138616924917621</v>
      </c>
      <c r="U8" s="224">
        <v>1.085500845042255</v>
      </c>
      <c r="V8" s="224">
        <v>1.0149159771618239</v>
      </c>
      <c r="W8" s="224">
        <v>1.157708395173868</v>
      </c>
      <c r="X8" s="224">
        <v>0.90742039825216303</v>
      </c>
      <c r="Y8" s="224">
        <v>0.85610971091576926</v>
      </c>
      <c r="DA8" s="177" t="s">
        <v>1582</v>
      </c>
    </row>
    <row r="9" spans="1:105" ht="12" customHeight="1" x14ac:dyDescent="0.25">
      <c r="A9" s="173" t="s">
        <v>94</v>
      </c>
      <c r="B9" s="224">
        <v>4.9051082647738692E-2</v>
      </c>
      <c r="C9" s="224">
        <v>4.9949283482585691E-2</v>
      </c>
      <c r="D9" s="224">
        <v>4.5344712507376192E-2</v>
      </c>
      <c r="E9" s="224">
        <v>4.9368580526324167E-2</v>
      </c>
      <c r="F9" s="224">
        <v>4.4941605621364233E-2</v>
      </c>
      <c r="G9" s="224">
        <v>4.7159888924771368E-2</v>
      </c>
      <c r="H9" s="224">
        <v>5.8771416352367913E-2</v>
      </c>
      <c r="I9" s="224">
        <v>5.7861645157269437E-2</v>
      </c>
      <c r="J9" s="224">
        <v>5.4774352135123702E-2</v>
      </c>
      <c r="K9" s="224">
        <v>3.5919329839658863E-2</v>
      </c>
      <c r="L9" s="224">
        <v>3.9174379349673688E-2</v>
      </c>
      <c r="M9" s="224">
        <v>4.5590775642106333E-2</v>
      </c>
      <c r="N9" s="224">
        <v>3.6932774962512543E-2</v>
      </c>
      <c r="O9" s="224">
        <v>4.3072490989016943E-2</v>
      </c>
      <c r="P9" s="224">
        <v>3.7249403920252562E-2</v>
      </c>
      <c r="Q9" s="224">
        <v>3.8390057906551291E-2</v>
      </c>
      <c r="R9" s="224">
        <v>4.5936784113133601E-2</v>
      </c>
      <c r="S9" s="224">
        <v>4.8944072007943158E-2</v>
      </c>
      <c r="T9" s="224">
        <v>4.8939644280995072E-2</v>
      </c>
      <c r="U9" s="224">
        <v>5.1259869382340527E-2</v>
      </c>
      <c r="V9" s="224">
        <v>4.8722830011746293E-2</v>
      </c>
      <c r="W9" s="224">
        <v>5.4711491991042617E-2</v>
      </c>
      <c r="X9" s="224">
        <v>4.5476105914074243E-2</v>
      </c>
      <c r="Y9" s="224">
        <v>3.9860004030329493E-2</v>
      </c>
      <c r="DA9" s="177" t="s">
        <v>1583</v>
      </c>
    </row>
    <row r="10" spans="1:105" ht="12" customHeight="1" x14ac:dyDescent="0.25">
      <c r="A10" s="56" t="s">
        <v>95</v>
      </c>
      <c r="B10" s="260">
        <v>0.33525507026771612</v>
      </c>
      <c r="C10" s="260">
        <v>0.35453213272503042</v>
      </c>
      <c r="D10" s="260">
        <v>0.32506123514163682</v>
      </c>
      <c r="E10" s="260">
        <v>0.36044647007241443</v>
      </c>
      <c r="F10" s="260">
        <v>0.31930651843278368</v>
      </c>
      <c r="G10" s="260">
        <v>0.34988770221066612</v>
      </c>
      <c r="H10" s="260">
        <v>0.44869614431163662</v>
      </c>
      <c r="I10" s="260">
        <v>0.42483202536857301</v>
      </c>
      <c r="J10" s="260">
        <v>0.40526854199732287</v>
      </c>
      <c r="K10" s="260">
        <v>0.2846866550634044</v>
      </c>
      <c r="L10" s="260">
        <v>0.32473815196462402</v>
      </c>
      <c r="M10" s="260">
        <v>0.39582118045123083</v>
      </c>
      <c r="N10" s="260">
        <v>0.32592141216365911</v>
      </c>
      <c r="O10" s="260">
        <v>0.38218270305950519</v>
      </c>
      <c r="P10" s="260">
        <v>0.31163533271633531</v>
      </c>
      <c r="Q10" s="260">
        <v>0.30425183123558902</v>
      </c>
      <c r="R10" s="260">
        <v>0.39514165209543128</v>
      </c>
      <c r="S10" s="260">
        <v>0.52093163300179957</v>
      </c>
      <c r="T10" s="260">
        <v>0.51871995758974965</v>
      </c>
      <c r="U10" s="260">
        <v>0.56087361000431646</v>
      </c>
      <c r="V10" s="260">
        <v>0.51942174234859229</v>
      </c>
      <c r="W10" s="260">
        <v>0.58729577658262311</v>
      </c>
      <c r="X10" s="260">
        <v>0.46307213619194731</v>
      </c>
      <c r="Y10" s="260">
        <v>0.44627179956954188</v>
      </c>
      <c r="DA10" s="68" t="s">
        <v>1584</v>
      </c>
    </row>
    <row r="11" spans="1:105" ht="12" customHeight="1" x14ac:dyDescent="0.25">
      <c r="A11" s="37" t="s">
        <v>159</v>
      </c>
      <c r="B11" s="226">
        <v>2.9625896968620481E-2</v>
      </c>
      <c r="C11" s="226">
        <v>2.7784152556815801E-2</v>
      </c>
      <c r="D11" s="226">
        <v>2.3373814048483869E-2</v>
      </c>
      <c r="E11" s="226">
        <v>2.6362907866339678E-2</v>
      </c>
      <c r="F11" s="226">
        <v>2.2877546603560839E-2</v>
      </c>
      <c r="G11" s="226">
        <v>2.228139014013638E-2</v>
      </c>
      <c r="H11" s="226">
        <v>2.6290981595492841E-2</v>
      </c>
      <c r="I11" s="226">
        <v>2.9949912081651889E-2</v>
      </c>
      <c r="J11" s="226">
        <v>2.3397592528437899E-2</v>
      </c>
      <c r="K11" s="226">
        <v>1.8620547120462069E-2</v>
      </c>
      <c r="L11" s="226">
        <v>1.7673521434990781E-2</v>
      </c>
      <c r="M11" s="226">
        <v>1.8644786769373738E-2</v>
      </c>
      <c r="N11" s="226">
        <v>1.5594797078441761E-2</v>
      </c>
      <c r="O11" s="226">
        <v>1.3744642425253801E-2</v>
      </c>
      <c r="P11" s="226">
        <v>1.4520683151602241E-2</v>
      </c>
      <c r="Q11" s="226">
        <v>1.3532640171445291E-2</v>
      </c>
      <c r="R11" s="226">
        <v>1.4351363434132699E-2</v>
      </c>
      <c r="S11" s="226">
        <v>8.412494127868821E-3</v>
      </c>
      <c r="T11" s="226">
        <v>1.150708741166449E-2</v>
      </c>
      <c r="U11" s="226">
        <v>8.5215998897956793E-3</v>
      </c>
      <c r="V11" s="226">
        <v>8.5262858546461626E-3</v>
      </c>
      <c r="W11" s="226">
        <v>9.2217686581320488E-3</v>
      </c>
      <c r="X11" s="226">
        <v>8.63899141074158E-3</v>
      </c>
      <c r="Y11" s="226">
        <v>5.3686284819639742E-3</v>
      </c>
      <c r="DA11" s="69" t="s">
        <v>1585</v>
      </c>
    </row>
    <row r="12" spans="1:105" ht="12" customHeight="1" x14ac:dyDescent="0.25">
      <c r="A12" s="37" t="s">
        <v>35</v>
      </c>
      <c r="B12" s="226">
        <v>0.1020094969509277</v>
      </c>
      <c r="C12" s="226">
        <v>0.1067736669794464</v>
      </c>
      <c r="D12" s="226">
        <v>8.9553710858051236E-2</v>
      </c>
      <c r="E12" s="226">
        <v>9.607955975296778E-2</v>
      </c>
      <c r="F12" s="226">
        <v>8.8515313605460624E-2</v>
      </c>
      <c r="G12" s="226">
        <v>8.8694231010833638E-2</v>
      </c>
      <c r="H12" s="226">
        <v>0.1096114191210202</v>
      </c>
      <c r="I12" s="226">
        <v>0.107651867921261</v>
      </c>
      <c r="J12" s="226">
        <v>0.1046304884123429</v>
      </c>
      <c r="K12" s="226">
        <v>5.5453226119318411E-2</v>
      </c>
      <c r="L12" s="226">
        <v>5.0964494421642782E-2</v>
      </c>
      <c r="M12" s="226">
        <v>5.3471493606478522E-2</v>
      </c>
      <c r="N12" s="226">
        <v>3.2270182760430942E-2</v>
      </c>
      <c r="O12" s="226">
        <v>3.9674084443473423E-2</v>
      </c>
      <c r="P12" s="226">
        <v>3.4402261490843758E-2</v>
      </c>
      <c r="Q12" s="226">
        <v>3.5523308961246218E-2</v>
      </c>
      <c r="R12" s="226">
        <v>3.5457494510993948E-2</v>
      </c>
      <c r="S12" s="226">
        <v>3.0476182644705231E-2</v>
      </c>
      <c r="T12" s="226">
        <v>3.4472894164439841E-2</v>
      </c>
      <c r="U12" s="226">
        <v>3.7917817658818201E-2</v>
      </c>
      <c r="V12" s="226">
        <v>3.4777634022901467E-2</v>
      </c>
      <c r="W12" s="226">
        <v>4.0694231662296347E-2</v>
      </c>
      <c r="X12" s="226">
        <v>3.5602087218053607E-2</v>
      </c>
      <c r="Y12" s="226">
        <v>2.458998982771857E-2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0.20361967634816791</v>
      </c>
      <c r="C15" s="226">
        <v>0.21997431318876809</v>
      </c>
      <c r="D15" s="226">
        <v>0.21213371023510169</v>
      </c>
      <c r="E15" s="226">
        <v>0.23800400245310691</v>
      </c>
      <c r="F15" s="226">
        <v>0.2079136582237622</v>
      </c>
      <c r="G15" s="226">
        <v>0.23891208105969611</v>
      </c>
      <c r="H15" s="226">
        <v>0.31279374359512357</v>
      </c>
      <c r="I15" s="226">
        <v>0.28723024536566011</v>
      </c>
      <c r="J15" s="226">
        <v>0.27724046105654199</v>
      </c>
      <c r="K15" s="226">
        <v>0.21061288182362389</v>
      </c>
      <c r="L15" s="226">
        <v>0.25610013610799037</v>
      </c>
      <c r="M15" s="226">
        <v>0.32370490007537861</v>
      </c>
      <c r="N15" s="226">
        <v>0.27805643232478627</v>
      </c>
      <c r="O15" s="226">
        <v>0.32876397619077802</v>
      </c>
      <c r="P15" s="226">
        <v>0.2627123880738893</v>
      </c>
      <c r="Q15" s="226">
        <v>0.25519588210289751</v>
      </c>
      <c r="R15" s="226">
        <v>0.34533279415030471</v>
      </c>
      <c r="S15" s="226">
        <v>0.48204295622922549</v>
      </c>
      <c r="T15" s="226">
        <v>0.47273997601364531</v>
      </c>
      <c r="U15" s="226">
        <v>0.51443419245570254</v>
      </c>
      <c r="V15" s="226">
        <v>0.47611782247104473</v>
      </c>
      <c r="W15" s="226">
        <v>0.53737977626219469</v>
      </c>
      <c r="X15" s="226">
        <v>0.41883105756315209</v>
      </c>
      <c r="Y15" s="226">
        <v>0.41631318125985928</v>
      </c>
      <c r="DA15" s="69" t="s">
        <v>1589</v>
      </c>
    </row>
    <row r="16" spans="1:105" ht="12" customHeight="1" x14ac:dyDescent="0.25">
      <c r="A16" s="57" t="s">
        <v>1450</v>
      </c>
      <c r="B16" s="261">
        <v>2.5273887603438689</v>
      </c>
      <c r="C16" s="261">
        <v>2.6953699029287419</v>
      </c>
      <c r="D16" s="261">
        <v>2.4722001055831631</v>
      </c>
      <c r="E16" s="261">
        <v>2.7900798586750541</v>
      </c>
      <c r="F16" s="261">
        <v>2.4259410548957399</v>
      </c>
      <c r="G16" s="261">
        <v>2.690777530052157</v>
      </c>
      <c r="H16" s="261">
        <v>3.503054797620992</v>
      </c>
      <c r="I16" s="261">
        <v>3.3180868097423102</v>
      </c>
      <c r="J16" s="261">
        <v>3.1501084136708521</v>
      </c>
      <c r="K16" s="261">
        <v>2.2738515891340851</v>
      </c>
      <c r="L16" s="261">
        <v>2.532037044014197</v>
      </c>
      <c r="M16" s="261">
        <v>3.1052333446100659</v>
      </c>
      <c r="N16" s="261">
        <v>2.491361385613172</v>
      </c>
      <c r="O16" s="261">
        <v>2.9126527968765741</v>
      </c>
      <c r="P16" s="261">
        <v>2.3740447323566611</v>
      </c>
      <c r="Q16" s="261">
        <v>2.3356002976521588</v>
      </c>
      <c r="R16" s="261">
        <v>3.0086017565620251</v>
      </c>
      <c r="S16" s="261">
        <v>3.8558505780239138</v>
      </c>
      <c r="T16" s="261">
        <v>3.9510161984148011</v>
      </c>
      <c r="U16" s="261">
        <v>4.2402405837311683</v>
      </c>
      <c r="V16" s="261">
        <v>3.9569016626833462</v>
      </c>
      <c r="W16" s="261">
        <v>4.5115863990589844</v>
      </c>
      <c r="X16" s="261">
        <v>3.5362147705323599</v>
      </c>
      <c r="Y16" s="261">
        <v>3.3440012903937979</v>
      </c>
      <c r="DA16" s="70" t="s">
        <v>1590</v>
      </c>
    </row>
    <row r="17" spans="1:105" ht="12" customHeight="1" x14ac:dyDescent="0.25">
      <c r="A17" s="57" t="s">
        <v>1452</v>
      </c>
      <c r="B17" s="261">
        <v>20.1089959600043</v>
      </c>
      <c r="C17" s="261">
        <v>20.359557844719369</v>
      </c>
      <c r="D17" s="261">
        <v>18.64784083406791</v>
      </c>
      <c r="E17" s="261">
        <v>20.316274782691188</v>
      </c>
      <c r="F17" s="261">
        <v>18.72544916875982</v>
      </c>
      <c r="G17" s="261">
        <v>19.462904100494551</v>
      </c>
      <c r="H17" s="261">
        <v>24.108152317012959</v>
      </c>
      <c r="I17" s="261">
        <v>23.403764225979419</v>
      </c>
      <c r="J17" s="261">
        <v>21.91402745019488</v>
      </c>
      <c r="K17" s="261">
        <v>14.166344273298151</v>
      </c>
      <c r="L17" s="261">
        <v>15.183795357460481</v>
      </c>
      <c r="M17" s="261">
        <v>17.561899930135471</v>
      </c>
      <c r="N17" s="261">
        <v>14.239558518197921</v>
      </c>
      <c r="O17" s="261">
        <v>16.566850687756741</v>
      </c>
      <c r="P17" s="261">
        <v>14.34707591510047</v>
      </c>
      <c r="Q17" s="261">
        <v>14.325870955366501</v>
      </c>
      <c r="R17" s="261">
        <v>16.88263226221876</v>
      </c>
      <c r="S17" s="261">
        <v>17.663904759426359</v>
      </c>
      <c r="T17" s="261">
        <v>17.95152653235958</v>
      </c>
      <c r="U17" s="261">
        <v>18.845422747225609</v>
      </c>
      <c r="V17" s="261">
        <v>17.884615326540381</v>
      </c>
      <c r="W17" s="261">
        <v>19.665821304341438</v>
      </c>
      <c r="X17" s="261">
        <v>16.73933820639245</v>
      </c>
      <c r="Y17" s="261">
        <v>14.029485465056389</v>
      </c>
      <c r="DA17" s="70" t="s">
        <v>1591</v>
      </c>
    </row>
    <row r="18" spans="1:105" ht="12" customHeight="1" x14ac:dyDescent="0.25">
      <c r="A18" s="18" t="s">
        <v>28</v>
      </c>
      <c r="B18" s="230">
        <v>7.1226342528805908</v>
      </c>
      <c r="C18" s="230">
        <v>8.3691159111595077</v>
      </c>
      <c r="D18" s="230">
        <v>6.4740610703294799</v>
      </c>
      <c r="E18" s="230">
        <v>6.4983251853094206</v>
      </c>
      <c r="F18" s="230">
        <v>5.5543580588678463</v>
      </c>
      <c r="G18" s="230">
        <v>6.1491497587877344</v>
      </c>
      <c r="H18" s="230">
        <v>7.3908092322841901</v>
      </c>
      <c r="I18" s="230">
        <v>7.1371976647996878</v>
      </c>
      <c r="J18" s="230">
        <v>7.2378529960699991</v>
      </c>
      <c r="K18" s="230">
        <v>3.8394065583257349</v>
      </c>
      <c r="L18" s="230">
        <v>4.7480692158903892</v>
      </c>
      <c r="M18" s="230">
        <v>4.6700944934217263</v>
      </c>
      <c r="N18" s="230">
        <v>2.7314456571662871</v>
      </c>
      <c r="O18" s="230">
        <v>2.6643904835752799</v>
      </c>
      <c r="P18" s="230">
        <v>2.4631186456476422</v>
      </c>
      <c r="Q18" s="230">
        <v>1.9938600657406049</v>
      </c>
      <c r="R18" s="230">
        <v>2.398897736036655</v>
      </c>
      <c r="S18" s="230">
        <v>2.966151780361785</v>
      </c>
      <c r="T18" s="230">
        <v>2.8251164968689162</v>
      </c>
      <c r="U18" s="230">
        <v>2.6681168148344852</v>
      </c>
      <c r="V18" s="230">
        <v>2.0512699761612501</v>
      </c>
      <c r="W18" s="230">
        <v>2.426657390567375</v>
      </c>
      <c r="X18" s="230">
        <v>2.0525581161221629</v>
      </c>
      <c r="Y18" s="230">
        <v>1.0701558544719521</v>
      </c>
      <c r="DA18" s="71" t="s">
        <v>1592</v>
      </c>
    </row>
    <row r="19" spans="1:105" ht="12" customHeight="1" x14ac:dyDescent="0.25">
      <c r="A19" s="18" t="s">
        <v>31</v>
      </c>
      <c r="B19" s="230">
        <v>1.803402258857455</v>
      </c>
      <c r="C19" s="230">
        <v>1.9351879491725059</v>
      </c>
      <c r="D19" s="230">
        <v>1.662943108599483</v>
      </c>
      <c r="E19" s="230">
        <v>1.777407300855083</v>
      </c>
      <c r="F19" s="230">
        <v>1.9741383621202659</v>
      </c>
      <c r="G19" s="230">
        <v>1.841203676658149</v>
      </c>
      <c r="H19" s="230">
        <v>2.2879390721533381</v>
      </c>
      <c r="I19" s="230">
        <v>2.4276800785707522</v>
      </c>
      <c r="J19" s="230">
        <v>1.969298667530212</v>
      </c>
      <c r="K19" s="230">
        <v>1.0595849868198259</v>
      </c>
      <c r="L19" s="230">
        <v>0.99473803126890636</v>
      </c>
      <c r="M19" s="230">
        <v>1.061066319698577</v>
      </c>
      <c r="N19" s="230">
        <v>1.1299301438766141</v>
      </c>
      <c r="O19" s="230">
        <v>1.0725648899073039</v>
      </c>
      <c r="P19" s="230">
        <v>0.83430570043672447</v>
      </c>
      <c r="Q19" s="230">
        <v>0.91666966628737723</v>
      </c>
      <c r="R19" s="230">
        <v>0.95184030474409709</v>
      </c>
      <c r="S19" s="230">
        <v>1.373921542398775</v>
      </c>
      <c r="T19" s="230">
        <v>1.357138997411363</v>
      </c>
      <c r="U19" s="230">
        <v>1.4618029292714509</v>
      </c>
      <c r="V19" s="230">
        <v>1.3943760120117541</v>
      </c>
      <c r="W19" s="230">
        <v>1.790856808440886</v>
      </c>
      <c r="X19" s="230">
        <v>1.5819987099779509</v>
      </c>
      <c r="Y19" s="230">
        <v>1.404291605515128</v>
      </c>
      <c r="DA19" s="71" t="s">
        <v>1593</v>
      </c>
    </row>
    <row r="20" spans="1:105" ht="12" customHeight="1" x14ac:dyDescent="0.25">
      <c r="A20" s="18" t="s">
        <v>159</v>
      </c>
      <c r="B20" s="295">
        <v>1.384853610074338</v>
      </c>
      <c r="C20" s="295">
        <v>1.359046225253671</v>
      </c>
      <c r="D20" s="295">
        <v>1.109285877368156</v>
      </c>
      <c r="E20" s="295">
        <v>1.311597651468557</v>
      </c>
      <c r="F20" s="295">
        <v>1.0448702641693961</v>
      </c>
      <c r="G20" s="295">
        <v>1.092218822425024</v>
      </c>
      <c r="H20" s="295">
        <v>1.380131393798075</v>
      </c>
      <c r="I20" s="295">
        <v>1.5753093007185071</v>
      </c>
      <c r="J20" s="295">
        <v>1.1918476461470771</v>
      </c>
      <c r="K20" s="295">
        <v>1.1137536867417099</v>
      </c>
      <c r="L20" s="295">
        <v>0.99547079711617947</v>
      </c>
      <c r="M20" s="295">
        <v>1.1294066045429201</v>
      </c>
      <c r="N20" s="295">
        <v>0.88015155063593009</v>
      </c>
      <c r="O20" s="295">
        <v>0.75801134394699832</v>
      </c>
      <c r="P20" s="295">
        <v>0.73640248116615359</v>
      </c>
      <c r="Q20" s="295">
        <v>0.69299621572538372</v>
      </c>
      <c r="R20" s="295">
        <v>0.77488132060748571</v>
      </c>
      <c r="S20" s="295">
        <v>0.56938953377693147</v>
      </c>
      <c r="T20" s="295">
        <v>0.82160606272860059</v>
      </c>
      <c r="U20" s="295">
        <v>0.64419855001086135</v>
      </c>
      <c r="V20" s="295">
        <v>0.61444178590410914</v>
      </c>
      <c r="W20" s="295">
        <v>0.70182905623029301</v>
      </c>
      <c r="X20" s="295">
        <v>0.58683142127482479</v>
      </c>
      <c r="Y20" s="295">
        <v>0.46445315584312719</v>
      </c>
      <c r="DA20" s="122" t="s">
        <v>1594</v>
      </c>
    </row>
    <row r="21" spans="1:105" ht="12" customHeight="1" x14ac:dyDescent="0.25">
      <c r="A21" s="18" t="s">
        <v>32</v>
      </c>
      <c r="B21" s="295">
        <v>1.131775837003999</v>
      </c>
      <c r="C21" s="295">
        <v>0.98181384132488492</v>
      </c>
      <c r="D21" s="295">
        <v>0.94915058794006346</v>
      </c>
      <c r="E21" s="295">
        <v>0.95812100091592745</v>
      </c>
      <c r="F21" s="295">
        <v>0.80618851205963948</v>
      </c>
      <c r="G21" s="295">
        <v>0.8340455352816244</v>
      </c>
      <c r="H21" s="295">
        <v>1.125753627278129</v>
      </c>
      <c r="I21" s="295">
        <v>1.0553659589559881</v>
      </c>
      <c r="J21" s="295">
        <v>1.0166327750467059</v>
      </c>
      <c r="K21" s="295">
        <v>0.89236284345447858</v>
      </c>
      <c r="L21" s="295">
        <v>0.67319189971094562</v>
      </c>
      <c r="M21" s="295">
        <v>0.71837973210804362</v>
      </c>
      <c r="N21" s="295">
        <v>0.5461502731819714</v>
      </c>
      <c r="O21" s="295">
        <v>0.77788677790454308</v>
      </c>
      <c r="P21" s="295">
        <v>0.4488545851622594</v>
      </c>
      <c r="Q21" s="295">
        <v>0.35599583691048919</v>
      </c>
      <c r="R21" s="295">
        <v>0.17078898480930041</v>
      </c>
      <c r="S21" s="295">
        <v>0.18852270179248751</v>
      </c>
      <c r="T21" s="295">
        <v>0.26380939278875992</v>
      </c>
      <c r="U21" s="295">
        <v>0.14207415488532929</v>
      </c>
      <c r="V21" s="295">
        <v>0.1355208623078073</v>
      </c>
      <c r="W21" s="295">
        <v>0.2320808045730052</v>
      </c>
      <c r="X21" s="295">
        <v>0.1294790268824898</v>
      </c>
      <c r="Y21" s="295">
        <v>0.1364845692063017</v>
      </c>
      <c r="DA21" s="122" t="s">
        <v>1595</v>
      </c>
    </row>
    <row r="22" spans="1:105" ht="12" customHeight="1" x14ac:dyDescent="0.25">
      <c r="A22" s="18" t="s">
        <v>33</v>
      </c>
      <c r="B22" s="295">
        <v>3.6773485769553012</v>
      </c>
      <c r="C22" s="295">
        <v>2.2020967806348608</v>
      </c>
      <c r="D22" s="295">
        <v>3.9950702593345091</v>
      </c>
      <c r="E22" s="295">
        <v>4.7589657009906636</v>
      </c>
      <c r="F22" s="295">
        <v>5.0903399258787276</v>
      </c>
      <c r="G22" s="295">
        <v>5.0226352675318058</v>
      </c>
      <c r="H22" s="295">
        <v>5.9400220594790696</v>
      </c>
      <c r="I22" s="295">
        <v>5.4631552022814924</v>
      </c>
      <c r="J22" s="295">
        <v>4.4331518841533182</v>
      </c>
      <c r="K22" s="295">
        <v>3.352284372766035</v>
      </c>
      <c r="L22" s="295">
        <v>3.9071823621581059</v>
      </c>
      <c r="M22" s="295">
        <v>5.3352087005438049</v>
      </c>
      <c r="N22" s="295">
        <v>5.4079626934007248</v>
      </c>
      <c r="O22" s="295">
        <v>6.0336086725553528</v>
      </c>
      <c r="P22" s="295">
        <v>5.2148503726824487</v>
      </c>
      <c r="Q22" s="295">
        <v>5.3743940342763947</v>
      </c>
      <c r="R22" s="295">
        <v>6.5294424302010237</v>
      </c>
      <c r="S22" s="295">
        <v>6.4088974041645237</v>
      </c>
      <c r="T22" s="295">
        <v>6.4068993972023316</v>
      </c>
      <c r="U22" s="295">
        <v>7.3224756621635807</v>
      </c>
      <c r="V22" s="295">
        <v>7.2277174079694451</v>
      </c>
      <c r="W22" s="295">
        <v>7.2848592364067866</v>
      </c>
      <c r="X22" s="295">
        <v>6.1599836409979067</v>
      </c>
      <c r="Y22" s="295">
        <v>5.1754514592563341</v>
      </c>
      <c r="DA22" s="122" t="s">
        <v>1596</v>
      </c>
    </row>
    <row r="23" spans="1:105" ht="12" customHeight="1" x14ac:dyDescent="0.25">
      <c r="A23" s="18" t="s">
        <v>35</v>
      </c>
      <c r="B23" s="295">
        <v>4.6542232161835324</v>
      </c>
      <c r="C23" s="295">
        <v>5.0977140995681944</v>
      </c>
      <c r="D23" s="295">
        <v>4.1483150173124619</v>
      </c>
      <c r="E23" s="295">
        <v>4.6656543976746034</v>
      </c>
      <c r="F23" s="295">
        <v>3.9458954715702301</v>
      </c>
      <c r="G23" s="295">
        <v>4.2436249008978058</v>
      </c>
      <c r="H23" s="295">
        <v>5.6162143802712867</v>
      </c>
      <c r="I23" s="295">
        <v>5.5267026369657923</v>
      </c>
      <c r="J23" s="295">
        <v>5.2021403530121466</v>
      </c>
      <c r="K23" s="295">
        <v>3.2374105477353701</v>
      </c>
      <c r="L23" s="295">
        <v>2.8018662274984671</v>
      </c>
      <c r="M23" s="295">
        <v>3.1614728780822432</v>
      </c>
      <c r="N23" s="295">
        <v>1.7776792304778199</v>
      </c>
      <c r="O23" s="295">
        <v>2.135617227082101</v>
      </c>
      <c r="P23" s="295">
        <v>1.7029011141663271</v>
      </c>
      <c r="Q23" s="295">
        <v>1.775562584797201</v>
      </c>
      <c r="R23" s="295">
        <v>1.868634300577692</v>
      </c>
      <c r="S23" s="295">
        <v>2.0133511004496198</v>
      </c>
      <c r="T23" s="295">
        <v>2.402427066624675</v>
      </c>
      <c r="U23" s="295">
        <v>2.797796873607687</v>
      </c>
      <c r="V23" s="295">
        <v>2.446217844032827</v>
      </c>
      <c r="W23" s="295">
        <v>3.0229030396020309</v>
      </c>
      <c r="X23" s="295">
        <v>2.3604783427468572</v>
      </c>
      <c r="Y23" s="295">
        <v>2.0764006639100132</v>
      </c>
      <c r="DA23" s="122" t="s">
        <v>1597</v>
      </c>
    </row>
    <row r="24" spans="1:105" ht="12" customHeight="1" x14ac:dyDescent="0.25">
      <c r="A24" s="18" t="s">
        <v>38</v>
      </c>
      <c r="B24" s="295">
        <v>0.33475820804907841</v>
      </c>
      <c r="C24" s="295">
        <v>0.41458303760574361</v>
      </c>
      <c r="D24" s="295">
        <v>0.30901491318375629</v>
      </c>
      <c r="E24" s="295">
        <v>0.34620354547693732</v>
      </c>
      <c r="F24" s="295">
        <v>0.30965857409371839</v>
      </c>
      <c r="G24" s="295">
        <v>0.2800261389124119</v>
      </c>
      <c r="H24" s="295">
        <v>0.36728255174887331</v>
      </c>
      <c r="I24" s="295">
        <v>0.21835338368719731</v>
      </c>
      <c r="J24" s="295">
        <v>0.86310312823541857</v>
      </c>
      <c r="K24" s="295">
        <v>0.67154127745499737</v>
      </c>
      <c r="L24" s="295">
        <v>1.063276823817491</v>
      </c>
      <c r="M24" s="295">
        <v>1.486271201738151</v>
      </c>
      <c r="N24" s="295">
        <v>1.7662389694585721</v>
      </c>
      <c r="O24" s="295">
        <v>3.124771292785165</v>
      </c>
      <c r="P24" s="295">
        <v>2.9466430158389172</v>
      </c>
      <c r="Q24" s="295">
        <v>3.2163925516290499</v>
      </c>
      <c r="R24" s="295">
        <v>4.1881471852425038</v>
      </c>
      <c r="S24" s="295">
        <v>4.1436706964822347</v>
      </c>
      <c r="T24" s="295">
        <v>3.8745291187349289</v>
      </c>
      <c r="U24" s="295">
        <v>3.808957762452212</v>
      </c>
      <c r="V24" s="295">
        <v>4.0150714381531838</v>
      </c>
      <c r="W24" s="295">
        <v>4.2066349685210609</v>
      </c>
      <c r="X24" s="295">
        <v>3.8680089483902602</v>
      </c>
      <c r="Y24" s="295">
        <v>3.7022481568535381</v>
      </c>
      <c r="DA24" s="122" t="s">
        <v>1598</v>
      </c>
    </row>
    <row r="25" spans="1:105" ht="12" customHeight="1" x14ac:dyDescent="0.25">
      <c r="A25" s="57" t="s">
        <v>1461</v>
      </c>
      <c r="B25" s="261">
        <v>28.618013486990471</v>
      </c>
      <c r="C25" s="261">
        <v>29.363727800536651</v>
      </c>
      <c r="D25" s="261">
        <v>26.46107675944668</v>
      </c>
      <c r="E25" s="261">
        <v>28.649849550311771</v>
      </c>
      <c r="F25" s="261">
        <v>26.24870645660134</v>
      </c>
      <c r="G25" s="261">
        <v>27.381430858806851</v>
      </c>
      <c r="H25" s="261">
        <v>33.862528217158989</v>
      </c>
      <c r="I25" s="261">
        <v>32.849756018258773</v>
      </c>
      <c r="J25" s="261">
        <v>31.116908572274831</v>
      </c>
      <c r="K25" s="261">
        <v>19.93525036816364</v>
      </c>
      <c r="L25" s="261">
        <v>21.628796054009449</v>
      </c>
      <c r="M25" s="261">
        <v>24.816717665963552</v>
      </c>
      <c r="N25" s="261">
        <v>19.970102076642</v>
      </c>
      <c r="O25" s="261">
        <v>23.396341647616531</v>
      </c>
      <c r="P25" s="261">
        <v>20.373250199901719</v>
      </c>
      <c r="Q25" s="261">
        <v>20.26997609507411</v>
      </c>
      <c r="R25" s="261">
        <v>23.997650238877789</v>
      </c>
      <c r="S25" s="261">
        <v>25.169863802606759</v>
      </c>
      <c r="T25" s="261">
        <v>25.43895839851616</v>
      </c>
      <c r="U25" s="261">
        <v>26.47810134000191</v>
      </c>
      <c r="V25" s="261">
        <v>25.105744737865791</v>
      </c>
      <c r="W25" s="261">
        <v>27.618352287181779</v>
      </c>
      <c r="X25" s="261">
        <v>23.595639256916382</v>
      </c>
      <c r="Y25" s="261">
        <v>19.72010693966314</v>
      </c>
      <c r="DA25" s="70" t="s">
        <v>1599</v>
      </c>
    </row>
    <row r="26" spans="1:105" ht="12" customHeight="1" x14ac:dyDescent="0.25">
      <c r="A26" s="18" t="s">
        <v>28</v>
      </c>
      <c r="B26" s="230">
        <v>11.480340988769949</v>
      </c>
      <c r="C26" s="230">
        <v>13.489433968309379</v>
      </c>
      <c r="D26" s="230">
        <v>10.43496353044444</v>
      </c>
      <c r="E26" s="230">
        <v>10.47407270043275</v>
      </c>
      <c r="F26" s="230">
        <v>8.952576002865305</v>
      </c>
      <c r="G26" s="230">
        <v>9.9112678702188592</v>
      </c>
      <c r="H26" s="230">
        <v>11.91258839877343</v>
      </c>
      <c r="I26" s="230">
        <v>11.503814457834221</v>
      </c>
      <c r="J26" s="230">
        <v>11.6660518385973</v>
      </c>
      <c r="K26" s="230">
        <v>6.1883981290030272</v>
      </c>
      <c r="L26" s="230">
        <v>7.6529906915630397</v>
      </c>
      <c r="M26" s="230">
        <v>7.5273101679445604</v>
      </c>
      <c r="N26" s="230">
        <v>4.4025744441225232</v>
      </c>
      <c r="O26" s="230">
        <v>4.2944941706514266</v>
      </c>
      <c r="P26" s="230">
        <v>3.9700819870676312</v>
      </c>
      <c r="Q26" s="230">
        <v>3.2137257966511461</v>
      </c>
      <c r="R26" s="230">
        <v>3.8665700117552779</v>
      </c>
      <c r="S26" s="230">
        <v>4.7808763800034546</v>
      </c>
      <c r="T26" s="230">
        <v>4.5535541438109739</v>
      </c>
      <c r="U26" s="230">
        <v>4.3005003127575563</v>
      </c>
      <c r="V26" s="230">
        <v>3.3062597278293748</v>
      </c>
      <c r="W26" s="230">
        <v>3.91131333121103</v>
      </c>
      <c r="X26" s="230">
        <v>3.3083359661237361</v>
      </c>
      <c r="Y26" s="230">
        <v>1.724742739156137</v>
      </c>
      <c r="DA26" s="71" t="s">
        <v>1600</v>
      </c>
    </row>
    <row r="27" spans="1:105" ht="12" customHeight="1" x14ac:dyDescent="0.25">
      <c r="A27" s="18" t="s">
        <v>31</v>
      </c>
      <c r="B27" s="295">
        <v>2.4066839436982228</v>
      </c>
      <c r="C27" s="295">
        <v>2.5825551356814032</v>
      </c>
      <c r="D27" s="295">
        <v>2.2192378095863989</v>
      </c>
      <c r="E27" s="295">
        <v>2.3719930433546379</v>
      </c>
      <c r="F27" s="295">
        <v>2.6345354040776359</v>
      </c>
      <c r="G27" s="295">
        <v>2.4571308502733489</v>
      </c>
      <c r="H27" s="295">
        <v>3.0533100433176732</v>
      </c>
      <c r="I27" s="295">
        <v>3.2397977971003979</v>
      </c>
      <c r="J27" s="295">
        <v>2.6280767145617059</v>
      </c>
      <c r="K27" s="295">
        <v>1.414041799181605</v>
      </c>
      <c r="L27" s="295">
        <v>1.3275019681729729</v>
      </c>
      <c r="M27" s="295">
        <v>1.4160186737458089</v>
      </c>
      <c r="N27" s="295">
        <v>1.507919113116412</v>
      </c>
      <c r="O27" s="295">
        <v>1.431363793871345</v>
      </c>
      <c r="P27" s="295">
        <v>1.113401141378781</v>
      </c>
      <c r="Q27" s="295">
        <v>1.22331784641699</v>
      </c>
      <c r="R27" s="295">
        <v>1.270253914311809</v>
      </c>
      <c r="S27" s="295">
        <v>1.8335315372661889</v>
      </c>
      <c r="T27" s="295">
        <v>1.811134824964638</v>
      </c>
      <c r="U27" s="295">
        <v>1.9508113741398549</v>
      </c>
      <c r="V27" s="295">
        <v>1.8608285218145</v>
      </c>
      <c r="W27" s="295">
        <v>2.3899417366084128</v>
      </c>
      <c r="X27" s="295">
        <v>2.1112155513586819</v>
      </c>
      <c r="Y27" s="295">
        <v>1.874061121230187</v>
      </c>
      <c r="DA27" s="122" t="s">
        <v>1601</v>
      </c>
    </row>
    <row r="28" spans="1:105" ht="12" customHeight="1" x14ac:dyDescent="0.25">
      <c r="A28" s="18" t="s">
        <v>159</v>
      </c>
      <c r="B28" s="295">
        <v>1.9461181939393919</v>
      </c>
      <c r="C28" s="295">
        <v>1.9098513851069401</v>
      </c>
      <c r="D28" s="295">
        <v>1.558866159225526</v>
      </c>
      <c r="E28" s="295">
        <v>1.8431724725865539</v>
      </c>
      <c r="F28" s="295">
        <v>1.468343669405725</v>
      </c>
      <c r="G28" s="295">
        <v>1.5348820313002589</v>
      </c>
      <c r="H28" s="295">
        <v>1.9394821199572041</v>
      </c>
      <c r="I28" s="295">
        <v>2.213763295201765</v>
      </c>
      <c r="J28" s="295">
        <v>1.6748892241730551</v>
      </c>
      <c r="K28" s="295">
        <v>1.565144718233983</v>
      </c>
      <c r="L28" s="295">
        <v>1.398923189938575</v>
      </c>
      <c r="M28" s="295">
        <v>1.5871415761686909</v>
      </c>
      <c r="N28" s="295">
        <v>1.236866433864158</v>
      </c>
      <c r="O28" s="295">
        <v>1.065224264092806</v>
      </c>
      <c r="P28" s="295">
        <v>1.034857588003566</v>
      </c>
      <c r="Q28" s="295">
        <v>0.97385928299087221</v>
      </c>
      <c r="R28" s="295">
        <v>1.088931440267582</v>
      </c>
      <c r="S28" s="295">
        <v>0.80015629309907499</v>
      </c>
      <c r="T28" s="295">
        <v>1.1545931608187869</v>
      </c>
      <c r="U28" s="295">
        <v>0.90528450773812497</v>
      </c>
      <c r="V28" s="295">
        <v>0.86346768349068359</v>
      </c>
      <c r="W28" s="295">
        <v>0.98627196797484429</v>
      </c>
      <c r="X28" s="295">
        <v>0.82466716872474644</v>
      </c>
      <c r="Y28" s="295">
        <v>0.65269045785305568</v>
      </c>
      <c r="DA28" s="122" t="s">
        <v>1602</v>
      </c>
    </row>
    <row r="29" spans="1:105" ht="12" customHeight="1" x14ac:dyDescent="0.25">
      <c r="A29" s="18" t="s">
        <v>32</v>
      </c>
      <c r="B29" s="295">
        <v>1.582335016158201</v>
      </c>
      <c r="C29" s="295">
        <v>1.372673253556719</v>
      </c>
      <c r="D29" s="295">
        <v>1.3270067815552771</v>
      </c>
      <c r="E29" s="295">
        <v>1.3395483097422389</v>
      </c>
      <c r="F29" s="295">
        <v>1.12713160199049</v>
      </c>
      <c r="G29" s="295">
        <v>1.1660784869202521</v>
      </c>
      <c r="H29" s="295">
        <v>1.5739153688991501</v>
      </c>
      <c r="I29" s="295">
        <v>1.4755064184247451</v>
      </c>
      <c r="J29" s="295">
        <v>1.4213535807486961</v>
      </c>
      <c r="K29" s="295">
        <v>1.247611875205225</v>
      </c>
      <c r="L29" s="295">
        <v>0.94118913010768335</v>
      </c>
      <c r="M29" s="295">
        <v>1.0043662073772379</v>
      </c>
      <c r="N29" s="295">
        <v>0.76357231978716233</v>
      </c>
      <c r="O29" s="295">
        <v>1.0875629670122451</v>
      </c>
      <c r="P29" s="295">
        <v>0.6275432855551385</v>
      </c>
      <c r="Q29" s="295">
        <v>0.49771753374870881</v>
      </c>
      <c r="R29" s="295">
        <v>0.2387799617221481</v>
      </c>
      <c r="S29" s="295">
        <v>0.26357345919017833</v>
      </c>
      <c r="T29" s="295">
        <v>0.36883172988222462</v>
      </c>
      <c r="U29" s="295">
        <v>0.19863377783470559</v>
      </c>
      <c r="V29" s="295">
        <v>0.18947162400750209</v>
      </c>
      <c r="W29" s="295">
        <v>0.32447201260821501</v>
      </c>
      <c r="X29" s="295">
        <v>0.18102453807160471</v>
      </c>
      <c r="Y29" s="295">
        <v>0.19081898195679139</v>
      </c>
      <c r="DA29" s="122" t="s">
        <v>1603</v>
      </c>
    </row>
    <row r="30" spans="1:105" ht="12" customHeight="1" x14ac:dyDescent="0.25">
      <c r="A30" s="18" t="s">
        <v>33</v>
      </c>
      <c r="B30" s="295">
        <v>4.7101077542651071</v>
      </c>
      <c r="C30" s="295">
        <v>2.820541187503685</v>
      </c>
      <c r="D30" s="295">
        <v>5.1170594828150007</v>
      </c>
      <c r="E30" s="295">
        <v>6.0954899383176562</v>
      </c>
      <c r="F30" s="295">
        <v>6.5199284362044008</v>
      </c>
      <c r="G30" s="295">
        <v>6.4332093695708714</v>
      </c>
      <c r="H30" s="295">
        <v>7.6082382122238039</v>
      </c>
      <c r="I30" s="295">
        <v>6.9974464325394274</v>
      </c>
      <c r="J30" s="295">
        <v>5.6781734525351508</v>
      </c>
      <c r="K30" s="295">
        <v>4.2937514049158256</v>
      </c>
      <c r="L30" s="295">
        <v>5.0044888473874032</v>
      </c>
      <c r="M30" s="295">
        <v>6.8335669967572654</v>
      </c>
      <c r="N30" s="295">
        <v>6.926753470309591</v>
      </c>
      <c r="O30" s="295">
        <v>7.72810801045516</v>
      </c>
      <c r="P30" s="295">
        <v>6.6794068236089448</v>
      </c>
      <c r="Q30" s="295">
        <v>6.8837572739107404</v>
      </c>
      <c r="R30" s="295">
        <v>8.363193419912573</v>
      </c>
      <c r="S30" s="295">
        <v>8.2087941156337578</v>
      </c>
      <c r="T30" s="295">
        <v>8.2062349815487554</v>
      </c>
      <c r="U30" s="295">
        <v>9.3789448226119134</v>
      </c>
      <c r="V30" s="295">
        <v>9.2575743355557307</v>
      </c>
      <c r="W30" s="295">
        <v>9.3307640709270903</v>
      </c>
      <c r="X30" s="295">
        <v>7.8899745581456537</v>
      </c>
      <c r="Y30" s="295">
        <v>6.6289429843088321</v>
      </c>
      <c r="DA30" s="122" t="s">
        <v>1604</v>
      </c>
    </row>
    <row r="31" spans="1:105" ht="12" customHeight="1" x14ac:dyDescent="0.25">
      <c r="A31" s="18" t="s">
        <v>35</v>
      </c>
      <c r="B31" s="295">
        <v>5.9504333788568564</v>
      </c>
      <c r="C31" s="295">
        <v>6.5174373305656346</v>
      </c>
      <c r="D31" s="295">
        <v>5.3036287686413006</v>
      </c>
      <c r="E31" s="295">
        <v>5.9650481664905266</v>
      </c>
      <c r="F31" s="295">
        <v>5.0448349881175343</v>
      </c>
      <c r="G31" s="295">
        <v>5.4254826390463924</v>
      </c>
      <c r="H31" s="295">
        <v>7.1803409417448796</v>
      </c>
      <c r="I31" s="295">
        <v>7.0659000048958198</v>
      </c>
      <c r="J31" s="295">
        <v>6.6509464974575891</v>
      </c>
      <c r="K31" s="295">
        <v>4.1390356434396161</v>
      </c>
      <c r="L31" s="295">
        <v>3.582191388076553</v>
      </c>
      <c r="M31" s="295">
        <v>4.0419491859948211</v>
      </c>
      <c r="N31" s="295">
        <v>2.2727663325545722</v>
      </c>
      <c r="O31" s="295">
        <v>2.73039075313442</v>
      </c>
      <c r="P31" s="295">
        <v>2.1771623662985609</v>
      </c>
      <c r="Q31" s="295">
        <v>2.2700601969602618</v>
      </c>
      <c r="R31" s="295">
        <v>2.3890525655003021</v>
      </c>
      <c r="S31" s="295">
        <v>2.5740732738851042</v>
      </c>
      <c r="T31" s="295">
        <v>3.0715076487532409</v>
      </c>
      <c r="U31" s="295">
        <v>3.5769887112608232</v>
      </c>
      <c r="V31" s="295">
        <v>3.127494242320457</v>
      </c>
      <c r="W31" s="295">
        <v>3.864787379631871</v>
      </c>
      <c r="X31" s="295">
        <v>3.017876124185388</v>
      </c>
      <c r="Y31" s="295">
        <v>2.6546822626488011</v>
      </c>
      <c r="DA31" s="122" t="s">
        <v>1605</v>
      </c>
    </row>
    <row r="32" spans="1:105" ht="12" customHeight="1" x14ac:dyDescent="0.25">
      <c r="A32" s="18" t="s">
        <v>38</v>
      </c>
      <c r="B32" s="295">
        <v>0.54199421130273839</v>
      </c>
      <c r="C32" s="295">
        <v>0.67123553981288897</v>
      </c>
      <c r="D32" s="295">
        <v>0.50031422717873908</v>
      </c>
      <c r="E32" s="295">
        <v>0.56052491938741222</v>
      </c>
      <c r="F32" s="295">
        <v>0.50135635394024347</v>
      </c>
      <c r="G32" s="295">
        <v>0.45337961147686812</v>
      </c>
      <c r="H32" s="295">
        <v>0.59465313224284932</v>
      </c>
      <c r="I32" s="295">
        <v>0.35352761226238888</v>
      </c>
      <c r="J32" s="295">
        <v>1.3974172642013269</v>
      </c>
      <c r="K32" s="295">
        <v>1.0872667981843589</v>
      </c>
      <c r="L32" s="295">
        <v>1.721510838763219</v>
      </c>
      <c r="M32" s="295">
        <v>2.4063648579751669</v>
      </c>
      <c r="N32" s="295">
        <v>2.8596499628875809</v>
      </c>
      <c r="O32" s="295">
        <v>5.0591976883991308</v>
      </c>
      <c r="P32" s="295">
        <v>4.7707970079890991</v>
      </c>
      <c r="Q32" s="295">
        <v>5.207538164395392</v>
      </c>
      <c r="R32" s="295">
        <v>6.7808689254080958</v>
      </c>
      <c r="S32" s="295">
        <v>6.7088587435289941</v>
      </c>
      <c r="T32" s="295">
        <v>6.273101908737539</v>
      </c>
      <c r="U32" s="295">
        <v>6.1669378336589338</v>
      </c>
      <c r="V32" s="295">
        <v>6.500648602847539</v>
      </c>
      <c r="W32" s="295">
        <v>6.8108017882203162</v>
      </c>
      <c r="X32" s="295">
        <v>6.2625453503065689</v>
      </c>
      <c r="Y32" s="295">
        <v>5.9941683925093354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6.6814774517239606</v>
      </c>
      <c r="C33" s="261">
        <f t="shared" si="0"/>
        <v>6.693363079968047</v>
      </c>
      <c r="D33" s="261">
        <f t="shared" si="0"/>
        <v>5.8659915229120116</v>
      </c>
      <c r="E33" s="261">
        <f t="shared" si="0"/>
        <v>6.4554937071697012</v>
      </c>
      <c r="F33" s="261">
        <f t="shared" si="0"/>
        <v>5.4619326545459277</v>
      </c>
      <c r="G33" s="261">
        <f t="shared" si="0"/>
        <v>6.0079239716247717</v>
      </c>
      <c r="H33" s="261">
        <f t="shared" si="0"/>
        <v>7.866225035095713</v>
      </c>
      <c r="I33" s="261">
        <f t="shared" si="0"/>
        <v>9.2407088888078803</v>
      </c>
      <c r="J33" s="261">
        <f t="shared" si="0"/>
        <v>9.0303586323906302</v>
      </c>
      <c r="K33" s="261">
        <f t="shared" si="0"/>
        <v>6.3918751989490508</v>
      </c>
      <c r="L33" s="261">
        <f t="shared" si="0"/>
        <v>7.2874119436088538</v>
      </c>
      <c r="M33" s="261">
        <f t="shared" si="0"/>
        <v>8.7725549579349007</v>
      </c>
      <c r="N33" s="261">
        <f t="shared" si="0"/>
        <v>7.0902413917738372</v>
      </c>
      <c r="O33" s="261">
        <f t="shared" si="0"/>
        <v>7.9959151805210809</v>
      </c>
      <c r="P33" s="261">
        <f t="shared" si="0"/>
        <v>6.8775750669480962</v>
      </c>
      <c r="Q33" s="261">
        <f t="shared" si="0"/>
        <v>8.7778496720701451</v>
      </c>
      <c r="R33" s="261">
        <f t="shared" si="0"/>
        <v>10.807835038155941</v>
      </c>
      <c r="S33" s="261">
        <f t="shared" si="0"/>
        <v>11.6521314599213</v>
      </c>
      <c r="T33" s="261">
        <f t="shared" si="0"/>
        <v>10.926476053422</v>
      </c>
      <c r="U33" s="261">
        <f t="shared" si="0"/>
        <v>11.354414967093179</v>
      </c>
      <c r="V33" s="261">
        <f t="shared" si="0"/>
        <v>11.037573405855355</v>
      </c>
      <c r="W33" s="261">
        <f t="shared" si="0"/>
        <v>13.758435071579669</v>
      </c>
      <c r="X33" s="261">
        <f t="shared" si="0"/>
        <v>10.353083515185727</v>
      </c>
      <c r="Y33" s="261">
        <f t="shared" si="0"/>
        <v>10.62259162864067</v>
      </c>
      <c r="DA33" s="70"/>
    </row>
    <row r="34" spans="1:105" ht="12" customHeight="1" x14ac:dyDescent="0.25">
      <c r="A34" s="60" t="s">
        <v>1471</v>
      </c>
      <c r="B34" s="262">
        <v>3.239133029775032</v>
      </c>
      <c r="C34" s="262">
        <v>3.454419762019572</v>
      </c>
      <c r="D34" s="262">
        <v>3.1684025599283872</v>
      </c>
      <c r="E34" s="262">
        <v>3.5758012252593918</v>
      </c>
      <c r="F34" s="262">
        <v>3.1091163822897392</v>
      </c>
      <c r="G34" s="262">
        <v>3.4485341195323582</v>
      </c>
      <c r="H34" s="262">
        <v>4.4895588198082468</v>
      </c>
      <c r="I34" s="262">
        <v>4.2525015342850834</v>
      </c>
      <c r="J34" s="262">
        <v>4.0372183220064723</v>
      </c>
      <c r="K34" s="262">
        <v>2.91419662172137</v>
      </c>
      <c r="L34" s="262">
        <v>3.2450903282344412</v>
      </c>
      <c r="M34" s="262">
        <v>3.9797058725214738</v>
      </c>
      <c r="N34" s="262">
        <v>3.1929598959472139</v>
      </c>
      <c r="O34" s="262">
        <v>3.732892235124885</v>
      </c>
      <c r="P34" s="262">
        <v>3.0426054065752952</v>
      </c>
      <c r="Q34" s="262">
        <v>2.9933345384697341</v>
      </c>
      <c r="R34" s="262">
        <v>3.8558616213017132</v>
      </c>
      <c r="S34" s="262">
        <v>4.9417063022212364</v>
      </c>
      <c r="T34" s="262">
        <v>5.0636717509657387</v>
      </c>
      <c r="U34" s="262">
        <v>5.4343453387390568</v>
      </c>
      <c r="V34" s="262">
        <v>5.071214635545636</v>
      </c>
      <c r="W34" s="262">
        <v>5.7821055277176523</v>
      </c>
      <c r="X34" s="262">
        <v>4.5320570556194424</v>
      </c>
      <c r="Y34" s="262">
        <v>4.2857138566411743</v>
      </c>
      <c r="DA34" s="72" t="s">
        <v>1607</v>
      </c>
    </row>
    <row r="35" spans="1:105" ht="12" customHeight="1" x14ac:dyDescent="0.25">
      <c r="A35" s="60" t="s">
        <v>1473</v>
      </c>
      <c r="B35" s="262">
        <v>3.4423444219489281</v>
      </c>
      <c r="C35" s="262">
        <v>3.238943317948475</v>
      </c>
      <c r="D35" s="262">
        <v>2.6975889629836241</v>
      </c>
      <c r="E35" s="262">
        <v>2.8796924819103089</v>
      </c>
      <c r="F35" s="262">
        <v>2.3528162722561889</v>
      </c>
      <c r="G35" s="262">
        <v>2.559389852092413</v>
      </c>
      <c r="H35" s="262">
        <v>3.3766662152874658</v>
      </c>
      <c r="I35" s="262">
        <v>4.988207354522797</v>
      </c>
      <c r="J35" s="262">
        <v>4.9931403103841578</v>
      </c>
      <c r="K35" s="262">
        <v>3.4776785772276808</v>
      </c>
      <c r="L35" s="262">
        <v>4.0423216153744121</v>
      </c>
      <c r="M35" s="262">
        <v>4.7928490854134278</v>
      </c>
      <c r="N35" s="262">
        <v>3.8972814958266229</v>
      </c>
      <c r="O35" s="262">
        <v>4.2630229453961963</v>
      </c>
      <c r="P35" s="262">
        <v>3.834969660372801</v>
      </c>
      <c r="Q35" s="262">
        <v>5.7845151336004106</v>
      </c>
      <c r="R35" s="262">
        <v>6.9519734168542282</v>
      </c>
      <c r="S35" s="262">
        <v>6.7104251577000644</v>
      </c>
      <c r="T35" s="262">
        <v>5.8628043024562606</v>
      </c>
      <c r="U35" s="262">
        <v>5.9200696283541223</v>
      </c>
      <c r="V35" s="262">
        <v>5.9663587703097196</v>
      </c>
      <c r="W35" s="262">
        <v>7.9763295438620174</v>
      </c>
      <c r="X35" s="262">
        <v>5.8210264595662853</v>
      </c>
      <c r="Y35" s="262">
        <v>6.3368777719994966</v>
      </c>
      <c r="DA35" s="72" t="s">
        <v>1608</v>
      </c>
    </row>
    <row r="36" spans="1:105" ht="12" customHeight="1" x14ac:dyDescent="0.25">
      <c r="A36" s="64" t="s">
        <v>28</v>
      </c>
      <c r="B36" s="229">
        <v>4.9283730737522631E-2</v>
      </c>
      <c r="C36" s="229">
        <v>6.2742976168981002E-2</v>
      </c>
      <c r="D36" s="229">
        <v>5.308160410942217E-2</v>
      </c>
      <c r="E36" s="229">
        <v>5.4150903596183173E-2</v>
      </c>
      <c r="F36" s="229">
        <v>5.2306340530725998E-2</v>
      </c>
      <c r="G36" s="229">
        <v>5.534849487241876E-2</v>
      </c>
      <c r="H36" s="229">
        <v>6.2349287389189843E-2</v>
      </c>
      <c r="I36" s="229">
        <v>4.0061454159824837E-2</v>
      </c>
      <c r="J36" s="229">
        <v>3.8560961528192057E-2</v>
      </c>
      <c r="K36" s="229">
        <v>1.847025337229919E-2</v>
      </c>
      <c r="L36" s="229">
        <v>2.113603547479545E-2</v>
      </c>
      <c r="M36" s="229">
        <v>2.0154078184993041E-2</v>
      </c>
      <c r="N36" s="229">
        <v>1.1667947234228111E-2</v>
      </c>
      <c r="O36" s="229">
        <v>1.2345514352897871E-2</v>
      </c>
      <c r="P36" s="229">
        <v>1.0880558772264371E-2</v>
      </c>
      <c r="Q36" s="229">
        <v>5.4449953178891293E-3</v>
      </c>
      <c r="R36" s="229">
        <v>6.3917538459857884E-3</v>
      </c>
      <c r="S36" s="229">
        <v>8.5917378589515751E-3</v>
      </c>
      <c r="T36" s="229">
        <v>9.8202869150991346E-3</v>
      </c>
      <c r="U36" s="229">
        <v>9.6107633706228376E-3</v>
      </c>
      <c r="V36" s="229">
        <v>6.8995145797216984E-3</v>
      </c>
      <c r="W36" s="229">
        <v>6.5307196551869272E-3</v>
      </c>
      <c r="X36" s="229">
        <v>6.6166266250884493E-3</v>
      </c>
      <c r="Y36" s="229">
        <v>2.5153760653482452E-3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1.2602682300364029E-2</v>
      </c>
      <c r="C38" s="229">
        <v>1.465264845461464E-2</v>
      </c>
      <c r="D38" s="229">
        <v>1.3770575329250551E-2</v>
      </c>
      <c r="E38" s="229">
        <v>1.495886608106385E-2</v>
      </c>
      <c r="F38" s="229">
        <v>1.8776104716131791E-2</v>
      </c>
      <c r="G38" s="229">
        <v>1.6737863638862389E-2</v>
      </c>
      <c r="H38" s="229">
        <v>1.9493570958638511E-2</v>
      </c>
      <c r="I38" s="229">
        <v>1.376251755500954E-2</v>
      </c>
      <c r="J38" s="229">
        <v>1.0596370387096141E-2</v>
      </c>
      <c r="K38" s="229">
        <v>5.1481594987615167E-3</v>
      </c>
      <c r="L38" s="229">
        <v>4.4722148259982927E-3</v>
      </c>
      <c r="M38" s="229">
        <v>4.6247392028358194E-3</v>
      </c>
      <c r="N38" s="229">
        <v>4.8748463689877019E-3</v>
      </c>
      <c r="O38" s="229">
        <v>5.0192905703513374E-3</v>
      </c>
      <c r="P38" s="229">
        <v>3.722189888939716E-3</v>
      </c>
      <c r="Q38" s="229">
        <v>2.5282682017374282E-3</v>
      </c>
      <c r="R38" s="229">
        <v>2.5614143852429301E-3</v>
      </c>
      <c r="S38" s="229">
        <v>4.0193611209502463E-3</v>
      </c>
      <c r="T38" s="229">
        <v>4.7645248051633414E-3</v>
      </c>
      <c r="U38" s="229">
        <v>5.3180120768228896E-3</v>
      </c>
      <c r="V38" s="229">
        <v>4.7367783477972507E-3</v>
      </c>
      <c r="W38" s="229">
        <v>4.8676672866916574E-3</v>
      </c>
      <c r="X38" s="229">
        <v>5.1505633997872774E-3</v>
      </c>
      <c r="Y38" s="229">
        <v>3.333654894691286E-3</v>
      </c>
      <c r="DA38" s="73" t="s">
        <v>1611</v>
      </c>
    </row>
    <row r="39" spans="1:105" ht="12" customHeight="1" x14ac:dyDescent="0.25">
      <c r="A39" s="64" t="s">
        <v>159</v>
      </c>
      <c r="B39" s="229">
        <v>9.8617868042360363E-3</v>
      </c>
      <c r="C39" s="229">
        <v>1.0485969036571679E-2</v>
      </c>
      <c r="D39" s="229">
        <v>9.3605106247162308E-3</v>
      </c>
      <c r="E39" s="229">
        <v>1.1248476565730289E-2</v>
      </c>
      <c r="F39" s="229">
        <v>1.0126786259249419E-2</v>
      </c>
      <c r="G39" s="229">
        <v>1.0117872714493331E-2</v>
      </c>
      <c r="H39" s="229">
        <v>1.198253610412426E-2</v>
      </c>
      <c r="I39" s="229">
        <v>9.100256459850898E-3</v>
      </c>
      <c r="J39" s="229">
        <v>6.5350309600334753E-3</v>
      </c>
      <c r="K39" s="229">
        <v>5.5142533432069596E-3</v>
      </c>
      <c r="L39" s="229">
        <v>4.5606193114732917E-3</v>
      </c>
      <c r="M39" s="229">
        <v>5.01621801886553E-3</v>
      </c>
      <c r="N39" s="229">
        <v>3.86944038653285E-3</v>
      </c>
      <c r="O39" s="229">
        <v>3.6147297198106621E-3</v>
      </c>
      <c r="P39" s="229">
        <v>3.3478802881367091E-3</v>
      </c>
      <c r="Q39" s="229">
        <v>1.9477019918895161E-3</v>
      </c>
      <c r="R39" s="229">
        <v>2.1248697240051819E-3</v>
      </c>
      <c r="S39" s="229">
        <v>1.697406798026776E-3</v>
      </c>
      <c r="T39" s="229">
        <v>2.9392752693739089E-3</v>
      </c>
      <c r="U39" s="229">
        <v>2.388149978318212E-3</v>
      </c>
      <c r="V39" s="229">
        <v>2.1269891078182449E-3</v>
      </c>
      <c r="W39" s="229">
        <v>1.943894678636171E-3</v>
      </c>
      <c r="X39" s="229">
        <v>1.9468986101810601E-3</v>
      </c>
      <c r="Y39" s="229">
        <v>1.1235350374019799E-3</v>
      </c>
      <c r="DA39" s="73" t="s">
        <v>1612</v>
      </c>
    </row>
    <row r="40" spans="1:105" ht="12" customHeight="1" x14ac:dyDescent="0.25">
      <c r="A40" s="64" t="s">
        <v>32</v>
      </c>
      <c r="B40" s="229">
        <v>7.8135707605931637E-3</v>
      </c>
      <c r="C40" s="229">
        <v>7.3441389063040154E-3</v>
      </c>
      <c r="D40" s="229">
        <v>7.7647694904628651E-3</v>
      </c>
      <c r="E40" s="229">
        <v>7.9661930512201756E-3</v>
      </c>
      <c r="F40" s="229">
        <v>7.5750110187231736E-3</v>
      </c>
      <c r="G40" s="229">
        <v>7.4904292567960834E-3</v>
      </c>
      <c r="H40" s="229">
        <v>9.4756509861648602E-3</v>
      </c>
      <c r="I40" s="229">
        <v>5.9105550424549498E-3</v>
      </c>
      <c r="J40" s="229">
        <v>5.4041625410923234E-3</v>
      </c>
      <c r="K40" s="229">
        <v>4.2832796411176443E-3</v>
      </c>
      <c r="L40" s="229">
        <v>2.9900026215191949E-3</v>
      </c>
      <c r="M40" s="229">
        <v>3.093267948156112E-3</v>
      </c>
      <c r="N40" s="229">
        <v>2.3277709648334209E-3</v>
      </c>
      <c r="O40" s="229">
        <v>3.59628336531621E-3</v>
      </c>
      <c r="P40" s="229">
        <v>1.9783254271206019E-3</v>
      </c>
      <c r="Q40" s="229">
        <v>9.7000495872153533E-4</v>
      </c>
      <c r="R40" s="229">
        <v>4.5404025981757008E-4</v>
      </c>
      <c r="S40" s="229">
        <v>5.448506862285443E-4</v>
      </c>
      <c r="T40" s="229">
        <v>9.1496455327227618E-4</v>
      </c>
      <c r="U40" s="229">
        <v>5.1061589004569856E-4</v>
      </c>
      <c r="V40" s="229">
        <v>4.5480797280450351E-4</v>
      </c>
      <c r="W40" s="229">
        <v>6.2318644405419789E-4</v>
      </c>
      <c r="X40" s="229">
        <v>4.1645376427795999E-4</v>
      </c>
      <c r="Y40" s="229">
        <v>3.2008523797391191E-4</v>
      </c>
      <c r="DA40" s="73" t="s">
        <v>1613</v>
      </c>
    </row>
    <row r="41" spans="1:105" ht="12" customHeight="1" x14ac:dyDescent="0.25">
      <c r="A41" s="64" t="s">
        <v>33</v>
      </c>
      <c r="B41" s="229">
        <v>2.383975465688605E-2</v>
      </c>
      <c r="C41" s="229">
        <v>1.5467708722899969E-2</v>
      </c>
      <c r="D41" s="229">
        <v>3.0689917355092342E-2</v>
      </c>
      <c r="E41" s="229">
        <v>3.7155310338631502E-2</v>
      </c>
      <c r="F41" s="229">
        <v>4.4912920830890463E-2</v>
      </c>
      <c r="G41" s="229">
        <v>4.2357121397510883E-2</v>
      </c>
      <c r="H41" s="229">
        <v>4.6949569024699538E-2</v>
      </c>
      <c r="I41" s="229">
        <v>2.8730724244933829E-2</v>
      </c>
      <c r="J41" s="229">
        <v>2.212864175895321E-2</v>
      </c>
      <c r="K41" s="229">
        <v>1.5109623886008399E-2</v>
      </c>
      <c r="L41" s="229">
        <v>1.629574500745613E-2</v>
      </c>
      <c r="M41" s="229">
        <v>2.1572115370183501E-2</v>
      </c>
      <c r="N41" s="229">
        <v>2.1644104872912701E-2</v>
      </c>
      <c r="O41" s="229">
        <v>2.6193437982711811E-2</v>
      </c>
      <c r="P41" s="229">
        <v>2.1582997973398479E-2</v>
      </c>
      <c r="Q41" s="229">
        <v>1.375106676210691E-2</v>
      </c>
      <c r="R41" s="229">
        <v>1.6300031909592599E-2</v>
      </c>
      <c r="S41" s="229">
        <v>1.7393020842583411E-2</v>
      </c>
      <c r="T41" s="229">
        <v>2.086602727468078E-2</v>
      </c>
      <c r="U41" s="229">
        <v>2.4712406104432282E-2</v>
      </c>
      <c r="V41" s="229">
        <v>2.2777231086828061E-2</v>
      </c>
      <c r="W41" s="229">
        <v>1.836867337575844E-2</v>
      </c>
      <c r="X41" s="229">
        <v>1.860479011849547E-2</v>
      </c>
      <c r="Y41" s="229">
        <v>1.139746278387223E-2</v>
      </c>
      <c r="DA41" s="73" t="s">
        <v>1614</v>
      </c>
    </row>
    <row r="42" spans="1:105" ht="12" customHeight="1" x14ac:dyDescent="0.25">
      <c r="A42" s="64" t="s">
        <v>35</v>
      </c>
      <c r="B42" s="229">
        <v>3.244688389367327E-2</v>
      </c>
      <c r="C42" s="229">
        <v>3.8505597039669999E-2</v>
      </c>
      <c r="D42" s="229">
        <v>3.4269031430183929E-2</v>
      </c>
      <c r="E42" s="229">
        <v>3.9172355558905442E-2</v>
      </c>
      <c r="F42" s="229">
        <v>3.7439401256022679E-2</v>
      </c>
      <c r="G42" s="229">
        <v>3.8484920044394681E-2</v>
      </c>
      <c r="H42" s="229">
        <v>4.7736000898987052E-2</v>
      </c>
      <c r="I42" s="229">
        <v>3.1255606965517782E-2</v>
      </c>
      <c r="J42" s="229">
        <v>2.7924346351520309E-2</v>
      </c>
      <c r="K42" s="229">
        <v>1.5691677808782799E-2</v>
      </c>
      <c r="L42" s="229">
        <v>1.256656953384482E-2</v>
      </c>
      <c r="M42" s="229">
        <v>1.3746419263713569E-2</v>
      </c>
      <c r="N42" s="229">
        <v>7.6509989895874684E-3</v>
      </c>
      <c r="O42" s="229">
        <v>9.9700557019794453E-3</v>
      </c>
      <c r="P42" s="229">
        <v>7.5791089709680501E-3</v>
      </c>
      <c r="Q42" s="229">
        <v>4.8854173981235354E-3</v>
      </c>
      <c r="R42" s="229">
        <v>5.0164383308976901E-3</v>
      </c>
      <c r="S42" s="229">
        <v>5.8758407682154568E-3</v>
      </c>
      <c r="T42" s="229">
        <v>8.4139685019612269E-3</v>
      </c>
      <c r="U42" s="229">
        <v>1.0153881238586109E-2</v>
      </c>
      <c r="V42" s="229">
        <v>8.2899840971387053E-3</v>
      </c>
      <c r="W42" s="229">
        <v>8.1967114780296634E-3</v>
      </c>
      <c r="X42" s="229">
        <v>7.6666218064925743E-3</v>
      </c>
      <c r="Y42" s="229">
        <v>4.9173362413680926E-3</v>
      </c>
      <c r="DA42" s="73" t="s">
        <v>1615</v>
      </c>
    </row>
    <row r="43" spans="1:105" ht="12" customHeight="1" x14ac:dyDescent="0.25">
      <c r="A43" s="64" t="s">
        <v>36</v>
      </c>
      <c r="B43" s="229">
        <v>3.3040566714077881</v>
      </c>
      <c r="C43" s="229">
        <v>3.0864710574836249</v>
      </c>
      <c r="D43" s="229">
        <v>2.5459843133340079</v>
      </c>
      <c r="E43" s="229">
        <v>2.7120021918485682</v>
      </c>
      <c r="F43" s="229">
        <v>2.1786086922647558</v>
      </c>
      <c r="G43" s="229">
        <v>2.3861987418156838</v>
      </c>
      <c r="H43" s="229">
        <v>3.1754165913409271</v>
      </c>
      <c r="I43" s="229">
        <v>3.0462277769501038</v>
      </c>
      <c r="J43" s="229">
        <v>2.3295323351941128</v>
      </c>
      <c r="K43" s="229">
        <v>1.918422840391292</v>
      </c>
      <c r="L43" s="229">
        <v>2.020441717492568</v>
      </c>
      <c r="M43" s="229">
        <v>2.4574366629894029</v>
      </c>
      <c r="N43" s="229">
        <v>1.9650413109035509</v>
      </c>
      <c r="O43" s="229">
        <v>2.2823077931208791</v>
      </c>
      <c r="P43" s="229">
        <v>2.2111789148275349</v>
      </c>
      <c r="Q43" s="229">
        <v>3.8370013861391201</v>
      </c>
      <c r="R43" s="229">
        <v>4.792038797669524</v>
      </c>
      <c r="S43" s="229">
        <v>4.5782264759609212</v>
      </c>
      <c r="T43" s="229">
        <v>3.5557714443753512</v>
      </c>
      <c r="U43" s="229">
        <v>3.6318884351082188</v>
      </c>
      <c r="V43" s="229">
        <v>3.8286502646392542</v>
      </c>
      <c r="W43" s="229">
        <v>5.0936861612685318</v>
      </c>
      <c r="X43" s="229">
        <v>3.4580083370563308</v>
      </c>
      <c r="Y43" s="229">
        <v>3.9142978637810368</v>
      </c>
      <c r="DA43" s="73" t="s">
        <v>1616</v>
      </c>
    </row>
    <row r="44" spans="1:105" ht="12" customHeight="1" x14ac:dyDescent="0.25">
      <c r="A44" s="64" t="s">
        <v>38</v>
      </c>
      <c r="B44" s="229">
        <v>2.4393413878652918E-3</v>
      </c>
      <c r="C44" s="229">
        <v>3.273222135808503E-3</v>
      </c>
      <c r="D44" s="229">
        <v>2.6682413104872388E-3</v>
      </c>
      <c r="E44" s="229">
        <v>3.038184870006606E-3</v>
      </c>
      <c r="F44" s="229">
        <v>3.071015379689276E-3</v>
      </c>
      <c r="G44" s="229">
        <v>2.6544083522524451E-3</v>
      </c>
      <c r="H44" s="229">
        <v>3.2630085847347961E-3</v>
      </c>
      <c r="I44" s="229">
        <v>1.2907357193785031E-3</v>
      </c>
      <c r="J44" s="229">
        <v>4.8426067709519656E-3</v>
      </c>
      <c r="K44" s="229">
        <v>3.4022003189229412E-3</v>
      </c>
      <c r="L44" s="229">
        <v>4.9846107909241452E-3</v>
      </c>
      <c r="M44" s="229">
        <v>6.7548195499720918E-3</v>
      </c>
      <c r="N44" s="229">
        <v>7.9456562482643038E-3</v>
      </c>
      <c r="O44" s="229">
        <v>1.524782745387222E-2</v>
      </c>
      <c r="P44" s="229">
        <v>1.3707927841728701E-2</v>
      </c>
      <c r="Q44" s="229">
        <v>9.2501824969696816E-3</v>
      </c>
      <c r="R44" s="229">
        <v>1.1751915510091519E-2</v>
      </c>
      <c r="S44" s="229">
        <v>1.26401229781301E-2</v>
      </c>
      <c r="T44" s="229">
        <v>1.418355713138522E-2</v>
      </c>
      <c r="U44" s="229">
        <v>1.444899428317218E-2</v>
      </c>
      <c r="V44" s="229">
        <v>1.422222051046825E-2</v>
      </c>
      <c r="W44" s="229">
        <v>1.1922458575406339E-2</v>
      </c>
      <c r="X44" s="229">
        <v>1.313127974509844E-2</v>
      </c>
      <c r="Y44" s="229">
        <v>9.1643113549234913E-3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1.8118677274257231</v>
      </c>
      <c r="J45" s="325">
        <v>2.547615854892205</v>
      </c>
      <c r="K45" s="325">
        <v>1.4916362889672901</v>
      </c>
      <c r="L45" s="325">
        <v>1.954874100315833</v>
      </c>
      <c r="M45" s="325">
        <v>2.2604507648853049</v>
      </c>
      <c r="N45" s="325">
        <v>1.8722594198577249</v>
      </c>
      <c r="O45" s="325">
        <v>1.904728013128377</v>
      </c>
      <c r="P45" s="325">
        <v>1.560991756382708</v>
      </c>
      <c r="Q45" s="325">
        <v>1.908736110333854</v>
      </c>
      <c r="R45" s="325">
        <v>2.1153341552190712</v>
      </c>
      <c r="S45" s="325">
        <v>2.0814363406860572</v>
      </c>
      <c r="T45" s="325">
        <v>2.245130253629974</v>
      </c>
      <c r="U45" s="325">
        <v>2.2210383703039032</v>
      </c>
      <c r="V45" s="325">
        <v>2.0782009799678889</v>
      </c>
      <c r="W45" s="325">
        <v>2.8301900710997221</v>
      </c>
      <c r="X45" s="325">
        <v>2.309484888440533</v>
      </c>
      <c r="Y45" s="325">
        <v>2.38980814660288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69.986036258018729</v>
      </c>
      <c r="C48" s="223">
        <v>77.195376107206357</v>
      </c>
      <c r="D48" s="223">
        <v>88.631276763104239</v>
      </c>
      <c r="E48" s="223">
        <v>92.143272194872722</v>
      </c>
      <c r="F48" s="223">
        <v>105.1163981694295</v>
      </c>
      <c r="G48" s="223">
        <v>98.383012261305254</v>
      </c>
      <c r="H48" s="223">
        <v>92.450403658451762</v>
      </c>
      <c r="I48" s="223">
        <v>94.740990176901775</v>
      </c>
      <c r="J48" s="223">
        <v>105.4114549105705</v>
      </c>
      <c r="K48" s="223">
        <v>79.682742435374323</v>
      </c>
      <c r="L48" s="223">
        <v>90.151857161138281</v>
      </c>
      <c r="M48" s="223">
        <v>92.355794915388927</v>
      </c>
      <c r="N48" s="223">
        <v>94.13804023607797</v>
      </c>
      <c r="O48" s="223">
        <v>81.252541522213136</v>
      </c>
      <c r="P48" s="223">
        <v>80.952962305606917</v>
      </c>
      <c r="Q48" s="223">
        <v>75.652995336561304</v>
      </c>
      <c r="R48" s="223">
        <v>80.693928750358026</v>
      </c>
      <c r="S48" s="223">
        <v>94.186531589115987</v>
      </c>
      <c r="T48" s="223">
        <v>90.755193508814742</v>
      </c>
      <c r="U48" s="223">
        <v>83.38291890057485</v>
      </c>
      <c r="V48" s="223">
        <v>81.383430594889234</v>
      </c>
      <c r="W48" s="223">
        <v>81.177469469686926</v>
      </c>
      <c r="X48" s="223">
        <v>85.782975385002885</v>
      </c>
      <c r="Y48" s="223">
        <v>67.393899027355175</v>
      </c>
      <c r="DA48" s="89" t="s">
        <v>1619</v>
      </c>
    </row>
    <row r="49" spans="1:105" ht="12" customHeight="1" x14ac:dyDescent="0.25">
      <c r="A49" s="55" t="s">
        <v>91</v>
      </c>
      <c r="B49" s="259">
        <v>0.45083560355308477</v>
      </c>
      <c r="C49" s="259">
        <v>0.4948262917248768</v>
      </c>
      <c r="D49" s="259">
        <v>0.5705764454061143</v>
      </c>
      <c r="E49" s="259">
        <v>0.59323710537369989</v>
      </c>
      <c r="F49" s="259">
        <v>0.67800306522800047</v>
      </c>
      <c r="G49" s="259">
        <v>0.63355683706525667</v>
      </c>
      <c r="H49" s="259">
        <v>0.5948026514095186</v>
      </c>
      <c r="I49" s="259">
        <v>0.60761294213287864</v>
      </c>
      <c r="J49" s="259">
        <v>0.67357268258295189</v>
      </c>
      <c r="K49" s="259">
        <v>0.51001262080249488</v>
      </c>
      <c r="L49" s="259">
        <v>0.57597539597364966</v>
      </c>
      <c r="M49" s="259">
        <v>0.59034463687185623</v>
      </c>
      <c r="N49" s="259">
        <v>0.60294280534734446</v>
      </c>
      <c r="O49" s="259">
        <v>0.52008166627224528</v>
      </c>
      <c r="P49" s="259">
        <v>0.51862363038366666</v>
      </c>
      <c r="Q49" s="259">
        <v>0.48557675436632342</v>
      </c>
      <c r="R49" s="259">
        <v>0.51731011353147327</v>
      </c>
      <c r="S49" s="259">
        <v>0.60108722414119697</v>
      </c>
      <c r="T49" s="259">
        <v>0.57806097150985858</v>
      </c>
      <c r="U49" s="259">
        <v>0.53089045469949658</v>
      </c>
      <c r="V49" s="259">
        <v>0.51877387083329318</v>
      </c>
      <c r="W49" s="259">
        <v>0.51716755533793635</v>
      </c>
      <c r="X49" s="259">
        <v>0.54631557577837564</v>
      </c>
      <c r="Y49" s="259">
        <v>0.42787377921950398</v>
      </c>
      <c r="DA49" s="67" t="s">
        <v>1620</v>
      </c>
    </row>
    <row r="50" spans="1:105" ht="12" customHeight="1" x14ac:dyDescent="0.25">
      <c r="A50" s="173" t="s">
        <v>92</v>
      </c>
      <c r="B50" s="224">
        <v>0.1310339109583824</v>
      </c>
      <c r="C50" s="224">
        <v>0.14381966228651991</v>
      </c>
      <c r="D50" s="224">
        <v>0.1658361996103791</v>
      </c>
      <c r="E50" s="224">
        <v>0.17242244718499239</v>
      </c>
      <c r="F50" s="224">
        <v>0.19705939943169379</v>
      </c>
      <c r="G50" s="224">
        <v>0.18414124687760619</v>
      </c>
      <c r="H50" s="224">
        <v>0.17287746808006349</v>
      </c>
      <c r="I50" s="224">
        <v>0.17660073767271919</v>
      </c>
      <c r="J50" s="224">
        <v>0.19577172303602419</v>
      </c>
      <c r="K50" s="224">
        <v>0.1482335197468857</v>
      </c>
      <c r="L50" s="224">
        <v>0.16740538714206399</v>
      </c>
      <c r="M50" s="224">
        <v>0.17158176056411881</v>
      </c>
      <c r="N50" s="224">
        <v>0.175243377511063</v>
      </c>
      <c r="O50" s="224">
        <v>0.1511600552669754</v>
      </c>
      <c r="P50" s="224">
        <v>0.15073628184869961</v>
      </c>
      <c r="Q50" s="224">
        <v>0.14113131415009289</v>
      </c>
      <c r="R50" s="224">
        <v>0.15035451242122719</v>
      </c>
      <c r="S50" s="224">
        <v>0.17470405883120249</v>
      </c>
      <c r="T50" s="224">
        <v>0.16801155293055731</v>
      </c>
      <c r="U50" s="224">
        <v>0.1543015946866271</v>
      </c>
      <c r="V50" s="224">
        <v>0.15077994874976849</v>
      </c>
      <c r="W50" s="224">
        <v>0.15031307834305971</v>
      </c>
      <c r="X50" s="224">
        <v>0.15878485627032349</v>
      </c>
      <c r="Y50" s="224">
        <v>0.1243601309342318</v>
      </c>
      <c r="DA50" s="177" t="s">
        <v>1621</v>
      </c>
    </row>
    <row r="51" spans="1:105" ht="12" customHeight="1" x14ac:dyDescent="0.25">
      <c r="A51" s="173" t="s">
        <v>93</v>
      </c>
      <c r="B51" s="224">
        <v>0.92269257935541127</v>
      </c>
      <c r="C51" s="224">
        <v>1.058644365228389</v>
      </c>
      <c r="D51" s="224">
        <v>1.2434958567721599</v>
      </c>
      <c r="E51" s="224">
        <v>1.338195975270942</v>
      </c>
      <c r="F51" s="224">
        <v>1.4775297624398249</v>
      </c>
      <c r="G51" s="224">
        <v>1.44859878689703</v>
      </c>
      <c r="H51" s="224">
        <v>1.4101765644410631</v>
      </c>
      <c r="I51" s="224">
        <v>1.35768781826202</v>
      </c>
      <c r="J51" s="224">
        <v>1.503826932783443</v>
      </c>
      <c r="K51" s="224">
        <v>1.2377727964356651</v>
      </c>
      <c r="L51" s="224">
        <v>1.4187727801212999</v>
      </c>
      <c r="M51" s="224">
        <v>1.5253559700480031</v>
      </c>
      <c r="N51" s="224">
        <v>1.552402499625499</v>
      </c>
      <c r="O51" s="224">
        <v>1.353356002389799</v>
      </c>
      <c r="P51" s="224">
        <v>1.2762535489481599</v>
      </c>
      <c r="Q51" s="224">
        <v>1.1012256076408591</v>
      </c>
      <c r="R51" s="224">
        <v>1.253260576653475</v>
      </c>
      <c r="S51" s="224">
        <v>1.7298625089124731</v>
      </c>
      <c r="T51" s="224">
        <v>1.7242340823235081</v>
      </c>
      <c r="U51" s="224">
        <v>1.638497884387411</v>
      </c>
      <c r="V51" s="224">
        <v>1.5560197578436239</v>
      </c>
      <c r="W51" s="224">
        <v>1.537459544894491</v>
      </c>
      <c r="X51" s="224">
        <v>1.5686548968046179</v>
      </c>
      <c r="Y51" s="224">
        <v>1.3016475868022921</v>
      </c>
      <c r="DA51" s="177" t="s">
        <v>1622</v>
      </c>
    </row>
    <row r="52" spans="1:105" ht="12" customHeight="1" x14ac:dyDescent="0.25">
      <c r="A52" s="173" t="s">
        <v>94</v>
      </c>
      <c r="B52" s="224">
        <v>0.36772209832319253</v>
      </c>
      <c r="C52" s="224">
        <v>0.40360291171442669</v>
      </c>
      <c r="D52" s="224">
        <v>0.46538819495390588</v>
      </c>
      <c r="E52" s="224">
        <v>0.48387126365344318</v>
      </c>
      <c r="F52" s="224">
        <v>0.55301024996762549</v>
      </c>
      <c r="G52" s="224">
        <v>0.5167578773649566</v>
      </c>
      <c r="H52" s="224">
        <v>0.48514819446541929</v>
      </c>
      <c r="I52" s="224">
        <v>0.49559685235268269</v>
      </c>
      <c r="J52" s="224">
        <v>0.54939662764105612</v>
      </c>
      <c r="K52" s="224">
        <v>0.41598957494651689</v>
      </c>
      <c r="L52" s="224">
        <v>0.46979182549193549</v>
      </c>
      <c r="M52" s="224">
        <v>0.48151203430587353</v>
      </c>
      <c r="N52" s="224">
        <v>0.49178767560466491</v>
      </c>
      <c r="O52" s="224">
        <v>0.42420234807061702</v>
      </c>
      <c r="P52" s="224">
        <v>0.42301310744242993</v>
      </c>
      <c r="Q52" s="224">
        <v>0.39605856681530982</v>
      </c>
      <c r="R52" s="224">
        <v>0.42194174313742649</v>
      </c>
      <c r="S52" s="224">
        <v>0.49027417886803631</v>
      </c>
      <c r="T52" s="224">
        <v>0.47149291610310762</v>
      </c>
      <c r="U52" s="224">
        <v>0.43301848931916948</v>
      </c>
      <c r="V52" s="224">
        <v>0.42313565041142848</v>
      </c>
      <c r="W52" s="224">
        <v>0.42182546616717959</v>
      </c>
      <c r="X52" s="224">
        <v>0.44559992220803601</v>
      </c>
      <c r="Y52" s="224">
        <v>0.34899338621898418</v>
      </c>
      <c r="DA52" s="177" t="s">
        <v>1623</v>
      </c>
    </row>
    <row r="53" spans="1:105" ht="12" customHeight="1" x14ac:dyDescent="0.25">
      <c r="A53" s="56" t="s">
        <v>95</v>
      </c>
      <c r="B53" s="260">
        <v>0.77405581751896979</v>
      </c>
      <c r="C53" s="260">
        <v>0.88064173820817848</v>
      </c>
      <c r="D53" s="260">
        <v>1.034041215251043</v>
      </c>
      <c r="E53" s="260">
        <v>1.093341438114904</v>
      </c>
      <c r="F53" s="260">
        <v>1.229916773035902</v>
      </c>
      <c r="G53" s="260">
        <v>1.1912720416518601</v>
      </c>
      <c r="H53" s="260">
        <v>1.1423280624401111</v>
      </c>
      <c r="I53" s="260">
        <v>1.09936364587275</v>
      </c>
      <c r="J53" s="260">
        <v>1.22356542988285</v>
      </c>
      <c r="K53" s="260">
        <v>0.98007175658203338</v>
      </c>
      <c r="L53" s="260">
        <v>1.1507687337000789</v>
      </c>
      <c r="M53" s="260">
        <v>1.2296681970313741</v>
      </c>
      <c r="N53" s="260">
        <v>1.2843767759764579</v>
      </c>
      <c r="O53" s="260">
        <v>1.123068664431216</v>
      </c>
      <c r="P53" s="260">
        <v>1.0595140071794671</v>
      </c>
      <c r="Q53" s="260">
        <v>0.90724153972915622</v>
      </c>
      <c r="R53" s="260">
        <v>1.040977712420601</v>
      </c>
      <c r="S53" s="260">
        <v>1.478032783812919</v>
      </c>
      <c r="T53" s="260">
        <v>1.4316350388354271</v>
      </c>
      <c r="U53" s="260">
        <v>1.3570381526206621</v>
      </c>
      <c r="V53" s="260">
        <v>1.291790007817011</v>
      </c>
      <c r="W53" s="260">
        <v>1.2657363199662151</v>
      </c>
      <c r="X53" s="260">
        <v>1.299120307273844</v>
      </c>
      <c r="Y53" s="260">
        <v>1.0802948547235121</v>
      </c>
      <c r="DA53" s="68" t="s">
        <v>1624</v>
      </c>
    </row>
    <row r="54" spans="1:105" ht="12" customHeight="1" x14ac:dyDescent="0.25">
      <c r="A54" s="37" t="s">
        <v>159</v>
      </c>
      <c r="B54" s="226">
        <v>6.840194207791099E-2</v>
      </c>
      <c r="C54" s="226">
        <v>6.9014574826289102E-2</v>
      </c>
      <c r="D54" s="226">
        <v>7.4353643162695021E-2</v>
      </c>
      <c r="E54" s="226">
        <v>7.9966547026202831E-2</v>
      </c>
      <c r="F54" s="226">
        <v>8.812058842936886E-2</v>
      </c>
      <c r="G54" s="226">
        <v>7.5862046466269678E-2</v>
      </c>
      <c r="H54" s="226">
        <v>6.6933773437484564E-2</v>
      </c>
      <c r="I54" s="226">
        <v>7.7503207323147472E-2</v>
      </c>
      <c r="J54" s="226">
        <v>7.0640778628386622E-2</v>
      </c>
      <c r="K54" s="226">
        <v>6.4103715436908446E-2</v>
      </c>
      <c r="L54" s="226">
        <v>6.2629339234464607E-2</v>
      </c>
      <c r="M54" s="226">
        <v>5.7922371169207912E-2</v>
      </c>
      <c r="N54" s="226">
        <v>6.1455290895580668E-2</v>
      </c>
      <c r="O54" s="226">
        <v>4.0389523356348808E-2</v>
      </c>
      <c r="P54" s="226">
        <v>4.9368173559900752E-2</v>
      </c>
      <c r="Q54" s="226">
        <v>4.035266856368077E-2</v>
      </c>
      <c r="R54" s="226">
        <v>3.7807832706464643E-2</v>
      </c>
      <c r="S54" s="226">
        <v>2.3868663999102611E-2</v>
      </c>
      <c r="T54" s="226">
        <v>3.1758850401722979E-2</v>
      </c>
      <c r="U54" s="226">
        <v>2.061807859302164E-2</v>
      </c>
      <c r="V54" s="226">
        <v>2.1204678150402969E-2</v>
      </c>
      <c r="W54" s="226">
        <v>1.9874700262350241E-2</v>
      </c>
      <c r="X54" s="226">
        <v>2.4236157390836038E-2</v>
      </c>
      <c r="Y54" s="226">
        <v>1.2995895621417199E-2</v>
      </c>
      <c r="DA54" s="69" t="s">
        <v>1625</v>
      </c>
    </row>
    <row r="55" spans="1:105" ht="12" customHeight="1" x14ac:dyDescent="0.25">
      <c r="A55" s="37" t="s">
        <v>35</v>
      </c>
      <c r="B55" s="226">
        <v>0.23552528077799181</v>
      </c>
      <c r="C55" s="226">
        <v>0.26522094615488229</v>
      </c>
      <c r="D55" s="226">
        <v>0.28487625713213949</v>
      </c>
      <c r="E55" s="226">
        <v>0.29143790480914489</v>
      </c>
      <c r="F55" s="226">
        <v>0.34094659078125322</v>
      </c>
      <c r="G55" s="226">
        <v>0.30197962658144689</v>
      </c>
      <c r="H55" s="226">
        <v>0.2790578916560989</v>
      </c>
      <c r="I55" s="226">
        <v>0.2785772798090097</v>
      </c>
      <c r="J55" s="226">
        <v>0.31589485801724682</v>
      </c>
      <c r="K55" s="226">
        <v>0.19090512240131821</v>
      </c>
      <c r="L55" s="226">
        <v>0.18060195993123601</v>
      </c>
      <c r="M55" s="226">
        <v>0.16611590885736929</v>
      </c>
      <c r="N55" s="226">
        <v>0.12716891786539331</v>
      </c>
      <c r="O55" s="226">
        <v>0.11658487072222511</v>
      </c>
      <c r="P55" s="226">
        <v>0.1169625973104208</v>
      </c>
      <c r="Q55" s="226">
        <v>0.1059261381842613</v>
      </c>
      <c r="R55" s="226">
        <v>9.3410708105523085E-2</v>
      </c>
      <c r="S55" s="226">
        <v>8.646969049427837E-2</v>
      </c>
      <c r="T55" s="226">
        <v>9.5143058318395812E-2</v>
      </c>
      <c r="U55" s="226">
        <v>9.1742460884786103E-2</v>
      </c>
      <c r="V55" s="226">
        <v>8.6491181372517295E-2</v>
      </c>
      <c r="W55" s="226">
        <v>8.7703962946584016E-2</v>
      </c>
      <c r="X55" s="226">
        <v>9.9879459098217896E-2</v>
      </c>
      <c r="Y55" s="226">
        <v>5.9525247874078098E-2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0.47012859466306711</v>
      </c>
      <c r="C58" s="226">
        <v>0.54640621722700711</v>
      </c>
      <c r="D58" s="226">
        <v>0.6748113149562085</v>
      </c>
      <c r="E58" s="226">
        <v>0.72193698627955605</v>
      </c>
      <c r="F58" s="226">
        <v>0.80084959382527987</v>
      </c>
      <c r="G58" s="226">
        <v>0.81343036860414308</v>
      </c>
      <c r="H58" s="226">
        <v>0.79633639734652795</v>
      </c>
      <c r="I58" s="226">
        <v>0.74328315874059336</v>
      </c>
      <c r="J58" s="226">
        <v>0.83702979323721693</v>
      </c>
      <c r="K58" s="226">
        <v>0.72506291874380668</v>
      </c>
      <c r="L58" s="226">
        <v>0.90753743453437874</v>
      </c>
      <c r="M58" s="226">
        <v>1.005629917004796</v>
      </c>
      <c r="N58" s="226">
        <v>1.095752567215484</v>
      </c>
      <c r="O58" s="226">
        <v>0.96609427035264239</v>
      </c>
      <c r="P58" s="226">
        <v>0.89318323630914576</v>
      </c>
      <c r="Q58" s="226">
        <v>0.76096273298121409</v>
      </c>
      <c r="R58" s="226">
        <v>0.9097591716086133</v>
      </c>
      <c r="S58" s="226">
        <v>1.3676944293195381</v>
      </c>
      <c r="T58" s="226">
        <v>1.304733130115308</v>
      </c>
      <c r="U58" s="226">
        <v>1.244677613142855</v>
      </c>
      <c r="V58" s="226">
        <v>1.184094148294091</v>
      </c>
      <c r="W58" s="226">
        <v>1.1581576567572811</v>
      </c>
      <c r="X58" s="226">
        <v>1.17500469078479</v>
      </c>
      <c r="Y58" s="226">
        <v>1.007773711228017</v>
      </c>
      <c r="DA58" s="69" t="s">
        <v>1629</v>
      </c>
    </row>
    <row r="59" spans="1:105" ht="12" customHeight="1" x14ac:dyDescent="0.25">
      <c r="A59" s="57" t="s">
        <v>1496</v>
      </c>
      <c r="B59" s="261">
        <v>3.3417098694380232</v>
      </c>
      <c r="C59" s="261">
        <v>3.8340855910861089</v>
      </c>
      <c r="D59" s="261">
        <v>4.5035610669848039</v>
      </c>
      <c r="E59" s="261">
        <v>4.8465358862311128</v>
      </c>
      <c r="F59" s="261">
        <v>5.3511601805477582</v>
      </c>
      <c r="G59" s="261">
        <v>5.2463810497007666</v>
      </c>
      <c r="H59" s="261">
        <v>5.1072275300349359</v>
      </c>
      <c r="I59" s="261">
        <v>4.9171293705120016</v>
      </c>
      <c r="J59" s="261">
        <v>5.4464004757899209</v>
      </c>
      <c r="K59" s="261">
        <v>4.4828338956194296</v>
      </c>
      <c r="L59" s="261">
        <v>5.1383603899074339</v>
      </c>
      <c r="M59" s="261">
        <v>5.5243720536655543</v>
      </c>
      <c r="N59" s="261">
        <v>5.6223262984978994</v>
      </c>
      <c r="O59" s="261">
        <v>4.9014408604094264</v>
      </c>
      <c r="P59" s="261">
        <v>4.6221993932202068</v>
      </c>
      <c r="Q59" s="261">
        <v>3.9883018069812119</v>
      </c>
      <c r="R59" s="261">
        <v>4.5389258911199253</v>
      </c>
      <c r="S59" s="261">
        <v>6.2650320899318386</v>
      </c>
      <c r="T59" s="261">
        <v>6.2446476530103947</v>
      </c>
      <c r="U59" s="261">
        <v>5.9341374080799563</v>
      </c>
      <c r="V59" s="261">
        <v>5.6354268996713204</v>
      </c>
      <c r="W59" s="261">
        <v>5.5682074940115092</v>
      </c>
      <c r="X59" s="261">
        <v>5.6811875024033514</v>
      </c>
      <c r="Y59" s="261">
        <v>4.7141688192464963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12.501243811153293</v>
      </c>
      <c r="C60" s="261">
        <f t="shared" si="1"/>
        <v>13.204928680371209</v>
      </c>
      <c r="D60" s="261">
        <f t="shared" si="1"/>
        <v>14.543638085064948</v>
      </c>
      <c r="E60" s="261">
        <f t="shared" si="1"/>
        <v>14.939283403576503</v>
      </c>
      <c r="F60" s="261">
        <f t="shared" si="1"/>
        <v>16.35664350287788</v>
      </c>
      <c r="G60" s="261">
        <f t="shared" si="1"/>
        <v>15.41105006153283</v>
      </c>
      <c r="H60" s="261">
        <f t="shared" si="1"/>
        <v>14.777398614017589</v>
      </c>
      <c r="I60" s="261">
        <f t="shared" si="1"/>
        <v>18.516598341761867</v>
      </c>
      <c r="J60" s="261">
        <f t="shared" si="1"/>
        <v>21.140008457729927</v>
      </c>
      <c r="K60" s="261">
        <f t="shared" si="1"/>
        <v>16.300591337853607</v>
      </c>
      <c r="L60" s="261">
        <f t="shared" si="1"/>
        <v>18.924251725043408</v>
      </c>
      <c r="M60" s="261">
        <f t="shared" si="1"/>
        <v>19.43505015447829</v>
      </c>
      <c r="N60" s="261">
        <f t="shared" si="1"/>
        <v>19.819575709524784</v>
      </c>
      <c r="O60" s="261">
        <f t="shared" si="1"/>
        <v>16.429620197440702</v>
      </c>
      <c r="P60" s="261">
        <f t="shared" si="1"/>
        <v>16.835862541498507</v>
      </c>
      <c r="Q60" s="261">
        <f t="shared" si="1"/>
        <v>19.829796792246555</v>
      </c>
      <c r="R60" s="261">
        <f t="shared" si="1"/>
        <v>20.968945553792</v>
      </c>
      <c r="S60" s="261">
        <f t="shared" si="1"/>
        <v>22.445804692315608</v>
      </c>
      <c r="T60" s="261">
        <f t="shared" si="1"/>
        <v>19.928844240156614</v>
      </c>
      <c r="U60" s="261">
        <f t="shared" si="1"/>
        <v>17.888901032702346</v>
      </c>
      <c r="V60" s="261">
        <f t="shared" si="1"/>
        <v>18.105960099489884</v>
      </c>
      <c r="W60" s="261">
        <f t="shared" si="1"/>
        <v>20.053064934850603</v>
      </c>
      <c r="X60" s="261">
        <f t="shared" si="1"/>
        <v>19.743518690903723</v>
      </c>
      <c r="Y60" s="261">
        <f t="shared" si="1"/>
        <v>17.486308241667786</v>
      </c>
      <c r="DA60" s="70"/>
    </row>
    <row r="61" spans="1:105" ht="12" customHeight="1" x14ac:dyDescent="0.25">
      <c r="A61" s="60" t="s">
        <v>1499</v>
      </c>
      <c r="B61" s="262">
        <v>5.4801964916723724</v>
      </c>
      <c r="C61" s="262">
        <v>6.0977429617980086</v>
      </c>
      <c r="D61" s="262">
        <v>6.9631163257077446</v>
      </c>
      <c r="E61" s="262">
        <v>7.2229355284665511</v>
      </c>
      <c r="F61" s="262">
        <v>8.3508089764731128</v>
      </c>
      <c r="G61" s="262">
        <v>7.7132013913653843</v>
      </c>
      <c r="H61" s="262">
        <v>7.18328141546775</v>
      </c>
      <c r="I61" s="262">
        <v>7.1117043657007768</v>
      </c>
      <c r="J61" s="262">
        <v>7.8198365809175172</v>
      </c>
      <c r="K61" s="262">
        <v>5.7222920599077067</v>
      </c>
      <c r="L61" s="262">
        <v>6.2672137600598683</v>
      </c>
      <c r="M61" s="262">
        <v>6.2789620319388586</v>
      </c>
      <c r="N61" s="262">
        <v>6.2493468457322949</v>
      </c>
      <c r="O61" s="262">
        <v>5.3610342601409036</v>
      </c>
      <c r="P61" s="262">
        <v>5.3158419663641254</v>
      </c>
      <c r="Q61" s="262">
        <v>4.5902262459997933</v>
      </c>
      <c r="R61" s="262">
        <v>4.7878593214294396</v>
      </c>
      <c r="S61" s="262">
        <v>5.6242747593195581</v>
      </c>
      <c r="T61" s="262">
        <v>5.6322926446838562</v>
      </c>
      <c r="U61" s="262">
        <v>5.1707472464118274</v>
      </c>
      <c r="V61" s="262">
        <v>4.9875867199896824</v>
      </c>
      <c r="W61" s="262">
        <v>4.8647211777160742</v>
      </c>
      <c r="X61" s="262">
        <v>5.3147401724048837</v>
      </c>
      <c r="Y61" s="262">
        <v>3.8305834460611341</v>
      </c>
      <c r="DA61" s="72" t="s">
        <v>1631</v>
      </c>
    </row>
    <row r="62" spans="1:105" ht="12" customHeight="1" x14ac:dyDescent="0.25">
      <c r="A62" s="59" t="s">
        <v>28</v>
      </c>
      <c r="B62" s="230">
        <v>2.4249055093654079</v>
      </c>
      <c r="C62" s="230">
        <v>2.876236739472898</v>
      </c>
      <c r="D62" s="230">
        <v>3.1428059286649841</v>
      </c>
      <c r="E62" s="230">
        <v>3.0857049637007039</v>
      </c>
      <c r="F62" s="230">
        <v>3.4808115904991221</v>
      </c>
      <c r="G62" s="230">
        <v>3.3494927664710179</v>
      </c>
      <c r="H62" s="230">
        <v>2.9824569863760431</v>
      </c>
      <c r="I62" s="230">
        <v>2.8640620484579919</v>
      </c>
      <c r="J62" s="230">
        <v>3.4059214517348231</v>
      </c>
      <c r="K62" s="230">
        <v>2.1661489103383511</v>
      </c>
      <c r="L62" s="230">
        <v>2.9135597050673212</v>
      </c>
      <c r="M62" s="230">
        <v>2.7301861504220959</v>
      </c>
      <c r="N62" s="230">
        <v>2.4159786478447041</v>
      </c>
      <c r="O62" s="230">
        <v>1.928048203203516</v>
      </c>
      <c r="P62" s="230">
        <v>2.1167851869093082</v>
      </c>
      <c r="Q62" s="230">
        <v>1.5958385640058981</v>
      </c>
      <c r="R62" s="230">
        <v>1.8630179132089031</v>
      </c>
      <c r="S62" s="230">
        <v>2.3458954892823889</v>
      </c>
      <c r="T62" s="230">
        <v>2.0745344885581849</v>
      </c>
      <c r="U62" s="230">
        <v>1.7884595241756129</v>
      </c>
      <c r="V62" s="230">
        <v>1.540372504819173</v>
      </c>
      <c r="W62" s="230">
        <v>1.444156987527597</v>
      </c>
      <c r="X62" s="230">
        <v>1.625428594872375</v>
      </c>
      <c r="Y62" s="230">
        <v>0.79570879323020205</v>
      </c>
      <c r="DA62" s="71" t="s">
        <v>1632</v>
      </c>
    </row>
    <row r="63" spans="1:105" ht="12" customHeight="1" x14ac:dyDescent="0.25">
      <c r="A63" s="59" t="s">
        <v>31</v>
      </c>
      <c r="B63" s="295">
        <v>0.61396948345857716</v>
      </c>
      <c r="C63" s="295">
        <v>0.66507128545959127</v>
      </c>
      <c r="D63" s="295">
        <v>0.80726879217916503</v>
      </c>
      <c r="E63" s="295">
        <v>0.8439950870980083</v>
      </c>
      <c r="F63" s="295">
        <v>1.237155332675443</v>
      </c>
      <c r="G63" s="295">
        <v>1.002918881224665</v>
      </c>
      <c r="H63" s="295">
        <v>0.92326559320995016</v>
      </c>
      <c r="I63" s="295">
        <v>0.97419557442327731</v>
      </c>
      <c r="J63" s="295">
        <v>0.92669422551906788</v>
      </c>
      <c r="K63" s="295">
        <v>0.59780563213173388</v>
      </c>
      <c r="L63" s="295">
        <v>0.61040151548413957</v>
      </c>
      <c r="M63" s="295">
        <v>0.62031048296795122</v>
      </c>
      <c r="N63" s="295">
        <v>0.99942940252162593</v>
      </c>
      <c r="O63" s="295">
        <v>0.77614629745637576</v>
      </c>
      <c r="P63" s="295">
        <v>0.71699589102582439</v>
      </c>
      <c r="Q63" s="295">
        <v>0.733680777829534</v>
      </c>
      <c r="R63" s="295">
        <v>0.73921264404635645</v>
      </c>
      <c r="S63" s="295">
        <v>1.086618820479937</v>
      </c>
      <c r="T63" s="295">
        <v>0.99657187907737654</v>
      </c>
      <c r="U63" s="295">
        <v>0.97985791206278916</v>
      </c>
      <c r="V63" s="295">
        <v>1.04708716806835</v>
      </c>
      <c r="W63" s="295">
        <v>1.065778129052896</v>
      </c>
      <c r="X63" s="295">
        <v>1.252790807749449</v>
      </c>
      <c r="Y63" s="295">
        <v>1.0441536848098709</v>
      </c>
      <c r="DA63" s="122" t="s">
        <v>1633</v>
      </c>
    </row>
    <row r="64" spans="1:105" ht="12" customHeight="1" x14ac:dyDescent="0.25">
      <c r="A64" s="59" t="s">
        <v>159</v>
      </c>
      <c r="B64" s="295">
        <v>0.47147432108783521</v>
      </c>
      <c r="C64" s="295">
        <v>0.46706709827071807</v>
      </c>
      <c r="D64" s="295">
        <v>0.53849819983232794</v>
      </c>
      <c r="E64" s="295">
        <v>0.62280714924271696</v>
      </c>
      <c r="F64" s="295">
        <v>0.65480051655691207</v>
      </c>
      <c r="G64" s="295">
        <v>0.59494063222121585</v>
      </c>
      <c r="H64" s="295">
        <v>0.55693258859528638</v>
      </c>
      <c r="I64" s="295">
        <v>0.63215057150829268</v>
      </c>
      <c r="J64" s="295">
        <v>0.56084856481834044</v>
      </c>
      <c r="K64" s="295">
        <v>0.62836698804122659</v>
      </c>
      <c r="L64" s="295">
        <v>0.61085116289844432</v>
      </c>
      <c r="M64" s="295">
        <v>0.66026292921090068</v>
      </c>
      <c r="N64" s="295">
        <v>0.77849886840137794</v>
      </c>
      <c r="O64" s="295">
        <v>0.54852410662560458</v>
      </c>
      <c r="P64" s="295">
        <v>0.63285861868253923</v>
      </c>
      <c r="Q64" s="295">
        <v>0.5546578241707929</v>
      </c>
      <c r="R64" s="295">
        <v>0.60178379395521586</v>
      </c>
      <c r="S64" s="295">
        <v>0.45032366441105942</v>
      </c>
      <c r="T64" s="295">
        <v>0.60332029317305247</v>
      </c>
      <c r="U64" s="295">
        <v>0.43181131568953313</v>
      </c>
      <c r="V64" s="295">
        <v>0.46140646712428501</v>
      </c>
      <c r="W64" s="295">
        <v>0.41767385027018539</v>
      </c>
      <c r="X64" s="295">
        <v>0.46471403904108821</v>
      </c>
      <c r="Y64" s="295">
        <v>0.34534171691304771</v>
      </c>
      <c r="DA64" s="122" t="s">
        <v>1634</v>
      </c>
    </row>
    <row r="65" spans="1:105" ht="12" customHeight="1" x14ac:dyDescent="0.25">
      <c r="A65" s="59" t="s">
        <v>32</v>
      </c>
      <c r="B65" s="295">
        <v>0.38531382703073808</v>
      </c>
      <c r="C65" s="295">
        <v>0.33742262285747288</v>
      </c>
      <c r="D65" s="295">
        <v>0.46076119186532122</v>
      </c>
      <c r="E65" s="295">
        <v>0.45496010803457348</v>
      </c>
      <c r="F65" s="295">
        <v>0.50522315759319714</v>
      </c>
      <c r="G65" s="295">
        <v>0.45431150596728909</v>
      </c>
      <c r="H65" s="295">
        <v>0.45428202313052579</v>
      </c>
      <c r="I65" s="295">
        <v>0.42350425646578382</v>
      </c>
      <c r="J65" s="295">
        <v>0.47839758267381</v>
      </c>
      <c r="K65" s="295">
        <v>0.50346082698214634</v>
      </c>
      <c r="L65" s="295">
        <v>0.41309102786693919</v>
      </c>
      <c r="M65" s="295">
        <v>0.41997231493024612</v>
      </c>
      <c r="N65" s="295">
        <v>0.48307290868495079</v>
      </c>
      <c r="O65" s="295">
        <v>0.56290668116412046</v>
      </c>
      <c r="P65" s="295">
        <v>0.38574217227687407</v>
      </c>
      <c r="Q65" s="295">
        <v>0.28493067037595321</v>
      </c>
      <c r="R65" s="295">
        <v>0.1326371413414964</v>
      </c>
      <c r="S65" s="295">
        <v>0.1491004468113844</v>
      </c>
      <c r="T65" s="295">
        <v>0.19372004105049451</v>
      </c>
      <c r="U65" s="295">
        <v>9.5233414830688701E-2</v>
      </c>
      <c r="V65" s="295">
        <v>0.10176749650428341</v>
      </c>
      <c r="W65" s="295">
        <v>0.13811637229793219</v>
      </c>
      <c r="X65" s="295">
        <v>0.1025349348590731</v>
      </c>
      <c r="Y65" s="295">
        <v>0.1014823881996869</v>
      </c>
      <c r="DA65" s="122" t="s">
        <v>1635</v>
      </c>
    </row>
    <row r="66" spans="1:105" ht="12" customHeight="1" x14ac:dyDescent="0.25">
      <c r="A66" s="59" t="s">
        <v>35</v>
      </c>
      <c r="B66" s="295">
        <v>1.584533350729814</v>
      </c>
      <c r="C66" s="295">
        <v>1.751945215737327</v>
      </c>
      <c r="D66" s="295">
        <v>2.0137822131659462</v>
      </c>
      <c r="E66" s="295">
        <v>2.2154682203905489</v>
      </c>
      <c r="F66" s="295">
        <v>2.472818379148439</v>
      </c>
      <c r="G66" s="295">
        <v>2.311537605481198</v>
      </c>
      <c r="H66" s="295">
        <v>2.2663442241559442</v>
      </c>
      <c r="I66" s="295">
        <v>2.217791914845431</v>
      </c>
      <c r="J66" s="295">
        <v>2.447974756171476</v>
      </c>
      <c r="K66" s="295">
        <v>1.8265097024142489</v>
      </c>
      <c r="L66" s="295">
        <v>1.7193103487430239</v>
      </c>
      <c r="M66" s="295">
        <v>1.8482301544076649</v>
      </c>
      <c r="N66" s="295">
        <v>1.5723670182796361</v>
      </c>
      <c r="O66" s="295">
        <v>1.545408971691286</v>
      </c>
      <c r="P66" s="295">
        <v>1.4634600974695791</v>
      </c>
      <c r="Q66" s="295">
        <v>1.4211184096176159</v>
      </c>
      <c r="R66" s="295">
        <v>1.451207828877469</v>
      </c>
      <c r="S66" s="295">
        <v>1.5923363383347879</v>
      </c>
      <c r="T66" s="295">
        <v>1.764145942824747</v>
      </c>
      <c r="U66" s="295">
        <v>1.875385079653203</v>
      </c>
      <c r="V66" s="295">
        <v>1.836953083473591</v>
      </c>
      <c r="W66" s="295">
        <v>1.798995838567464</v>
      </c>
      <c r="X66" s="295">
        <v>1.869271795882899</v>
      </c>
      <c r="Y66" s="295">
        <v>1.543896862908327</v>
      </c>
      <c r="DA66" s="122" t="s">
        <v>1636</v>
      </c>
    </row>
    <row r="67" spans="1:105" ht="12" customHeight="1" x14ac:dyDescent="0.25">
      <c r="A67" s="60" t="s">
        <v>1506</v>
      </c>
      <c r="B67" s="262">
        <v>7.0210473194809202</v>
      </c>
      <c r="C67" s="262">
        <v>7.1071857185732004</v>
      </c>
      <c r="D67" s="262">
        <v>7.580521759357203</v>
      </c>
      <c r="E67" s="262">
        <v>7.7163478751099523</v>
      </c>
      <c r="F67" s="262">
        <v>8.0058345264047688</v>
      </c>
      <c r="G67" s="262">
        <v>7.6978486701674456</v>
      </c>
      <c r="H67" s="262">
        <v>7.5941171985498386</v>
      </c>
      <c r="I67" s="262">
        <v>11.404893976061089</v>
      </c>
      <c r="J67" s="262">
        <v>13.32017187681241</v>
      </c>
      <c r="K67" s="262">
        <v>10.5782992779459</v>
      </c>
      <c r="L67" s="262">
        <v>12.657037964983539</v>
      </c>
      <c r="M67" s="262">
        <v>13.15608812253943</v>
      </c>
      <c r="N67" s="262">
        <v>13.57022886379249</v>
      </c>
      <c r="O67" s="262">
        <v>11.068585937299799</v>
      </c>
      <c r="P67" s="262">
        <v>11.52002057513438</v>
      </c>
      <c r="Q67" s="262">
        <v>15.23957054624676</v>
      </c>
      <c r="R67" s="262">
        <v>16.18108623236256</v>
      </c>
      <c r="S67" s="262">
        <v>16.82152993299605</v>
      </c>
      <c r="T67" s="262">
        <v>14.29655159547276</v>
      </c>
      <c r="U67" s="262">
        <v>12.71815378629052</v>
      </c>
      <c r="V67" s="262">
        <v>13.1183733795002</v>
      </c>
      <c r="W67" s="262">
        <v>15.188343757134531</v>
      </c>
      <c r="X67" s="262">
        <v>14.42877851849884</v>
      </c>
      <c r="Y67" s="262">
        <v>13.65572479560665</v>
      </c>
      <c r="DA67" s="72" t="s">
        <v>1637</v>
      </c>
    </row>
    <row r="68" spans="1:105" ht="12" customHeight="1" x14ac:dyDescent="0.25">
      <c r="A68" s="147" t="s">
        <v>28</v>
      </c>
      <c r="B68" s="229">
        <v>0.1005196933178456</v>
      </c>
      <c r="C68" s="229">
        <v>0.13767637787851339</v>
      </c>
      <c r="D68" s="229">
        <v>0.14916514728322691</v>
      </c>
      <c r="E68" s="229">
        <v>0.14510133027207939</v>
      </c>
      <c r="F68" s="229">
        <v>0.17798070844231839</v>
      </c>
      <c r="G68" s="229">
        <v>0.16647105844429769</v>
      </c>
      <c r="H68" s="229">
        <v>0.14022345280558429</v>
      </c>
      <c r="I68" s="229">
        <v>9.1580178842697993E-2</v>
      </c>
      <c r="J68" s="229">
        <v>0.1028449125450774</v>
      </c>
      <c r="K68" s="229">
        <v>5.617127371375126E-2</v>
      </c>
      <c r="L68" s="229">
        <v>6.6165092263773498E-2</v>
      </c>
      <c r="M68" s="229">
        <v>5.5309853076362353E-2</v>
      </c>
      <c r="N68" s="229">
        <v>4.0618572979085318E-2</v>
      </c>
      <c r="O68" s="229">
        <v>3.2047571510478927E-2</v>
      </c>
      <c r="P68" s="229">
        <v>3.2678481294603469E-2</v>
      </c>
      <c r="Q68" s="229">
        <v>1.434293040854377E-2</v>
      </c>
      <c r="R68" s="229">
        <v>1.487508019693759E-2</v>
      </c>
      <c r="S68" s="229">
        <v>2.1534510742314779E-2</v>
      </c>
      <c r="T68" s="229">
        <v>2.3942758909509351E-2</v>
      </c>
      <c r="U68" s="229">
        <v>2.054166255180263E-2</v>
      </c>
      <c r="V68" s="229">
        <v>1.5157968051362099E-2</v>
      </c>
      <c r="W68" s="229">
        <v>1.2433633454569959E-2</v>
      </c>
      <c r="X68" s="229">
        <v>1.6397891353183119E-2</v>
      </c>
      <c r="Y68" s="229">
        <v>5.3789368065640152E-3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2.5704583254090571E-2</v>
      </c>
      <c r="C70" s="229">
        <v>3.2152181626281667E-2</v>
      </c>
      <c r="D70" s="229">
        <v>3.8696831635459582E-2</v>
      </c>
      <c r="E70" s="229">
        <v>4.0083382244377623E-2</v>
      </c>
      <c r="F70" s="229">
        <v>6.3888706134990411E-2</v>
      </c>
      <c r="G70" s="229">
        <v>5.0342288123290023E-2</v>
      </c>
      <c r="H70" s="229">
        <v>4.384101153022775E-2</v>
      </c>
      <c r="I70" s="229">
        <v>3.146101022657076E-2</v>
      </c>
      <c r="J70" s="229">
        <v>2.826129698450091E-2</v>
      </c>
      <c r="K70" s="229">
        <v>1.565645421847207E-2</v>
      </c>
      <c r="L70" s="229">
        <v>1.4000000470213851E-2</v>
      </c>
      <c r="M70" s="229">
        <v>1.269190500688883E-2</v>
      </c>
      <c r="N70" s="229">
        <v>1.69703632546171E-2</v>
      </c>
      <c r="O70" s="229">
        <v>1.3029515732363901E-2</v>
      </c>
      <c r="P70" s="229">
        <v>1.117916048307553E-2</v>
      </c>
      <c r="Q70" s="229">
        <v>6.6598358225424658E-3</v>
      </c>
      <c r="R70" s="229">
        <v>5.9609999565310053E-3</v>
      </c>
      <c r="S70" s="229">
        <v>1.007421043999444E-2</v>
      </c>
      <c r="T70" s="229">
        <v>1.1616347843463321E-2</v>
      </c>
      <c r="U70" s="229">
        <v>1.136650704172185E-2</v>
      </c>
      <c r="V70" s="229">
        <v>1.040651976782845E-2</v>
      </c>
      <c r="W70" s="229">
        <v>9.2673999217614284E-3</v>
      </c>
      <c r="X70" s="229">
        <v>1.276456778098224E-2</v>
      </c>
      <c r="Y70" s="229">
        <v>7.128762677065025E-3</v>
      </c>
      <c r="DA70" s="73" t="s">
        <v>1640</v>
      </c>
    </row>
    <row r="71" spans="1:105" ht="12" customHeight="1" x14ac:dyDescent="0.25">
      <c r="A71" s="147" t="s">
        <v>159</v>
      </c>
      <c r="B71" s="229">
        <v>2.0114219648007369E-2</v>
      </c>
      <c r="C71" s="229">
        <v>2.300927248993263E-2</v>
      </c>
      <c r="D71" s="229">
        <v>2.6304064645517461E-2</v>
      </c>
      <c r="E71" s="229">
        <v>3.0141120550697901E-2</v>
      </c>
      <c r="F71" s="229">
        <v>3.4458013586448268E-2</v>
      </c>
      <c r="G71" s="229">
        <v>3.043141432967348E-2</v>
      </c>
      <c r="H71" s="229">
        <v>2.6948705530501351E-2</v>
      </c>
      <c r="I71" s="229">
        <v>2.080311690091699E-2</v>
      </c>
      <c r="J71" s="229">
        <v>1.7429406864573251E-2</v>
      </c>
      <c r="K71" s="229">
        <v>1.6769809683974519E-2</v>
      </c>
      <c r="L71" s="229">
        <v>1.4276745413463011E-2</v>
      </c>
      <c r="M71" s="229">
        <v>1.3766260062891059E-2</v>
      </c>
      <c r="N71" s="229">
        <v>1.3470334033354269E-2</v>
      </c>
      <c r="O71" s="229">
        <v>9.3834331948667443E-3</v>
      </c>
      <c r="P71" s="229">
        <v>1.0054965527260229E-2</v>
      </c>
      <c r="Q71" s="229">
        <v>5.1305377682277428E-3</v>
      </c>
      <c r="R71" s="229">
        <v>4.9450602001002023E-3</v>
      </c>
      <c r="S71" s="229">
        <v>4.2544157568892771E-3</v>
      </c>
      <c r="T71" s="229">
        <v>7.1662223061017601E-3</v>
      </c>
      <c r="U71" s="229">
        <v>5.1043365741017437E-3</v>
      </c>
      <c r="V71" s="229">
        <v>4.6729132273541224E-3</v>
      </c>
      <c r="W71" s="229">
        <v>3.7009204474509642E-3</v>
      </c>
      <c r="X71" s="229">
        <v>4.8249710455719524E-3</v>
      </c>
      <c r="Y71" s="229">
        <v>2.4025926180183711E-3</v>
      </c>
      <c r="DA71" s="73" t="s">
        <v>1641</v>
      </c>
    </row>
    <row r="72" spans="1:105" ht="12" customHeight="1" x14ac:dyDescent="0.25">
      <c r="A72" s="147" t="s">
        <v>32</v>
      </c>
      <c r="B72" s="229">
        <v>1.5936653431436042E-2</v>
      </c>
      <c r="C72" s="229">
        <v>1.6115181411437099E-2</v>
      </c>
      <c r="D72" s="229">
        <v>2.181985650391469E-2</v>
      </c>
      <c r="E72" s="229">
        <v>2.134600038359686E-2</v>
      </c>
      <c r="F72" s="229">
        <v>2.577518927707723E-2</v>
      </c>
      <c r="G72" s="229">
        <v>2.252888157944025E-2</v>
      </c>
      <c r="H72" s="229">
        <v>2.1310724701098169E-2</v>
      </c>
      <c r="I72" s="229">
        <v>1.351148377410775E-2</v>
      </c>
      <c r="J72" s="229">
        <v>1.4413297850772781E-2</v>
      </c>
      <c r="K72" s="229">
        <v>1.302620317459174E-2</v>
      </c>
      <c r="L72" s="229">
        <v>9.3600240006058554E-3</v>
      </c>
      <c r="M72" s="229">
        <v>8.4890112148979114E-3</v>
      </c>
      <c r="N72" s="229">
        <v>8.1034592388553196E-3</v>
      </c>
      <c r="O72" s="229">
        <v>9.3355485261627704E-3</v>
      </c>
      <c r="P72" s="229">
        <v>5.9416682376271816E-3</v>
      </c>
      <c r="Q72" s="229">
        <v>2.5551378479933971E-3</v>
      </c>
      <c r="R72" s="229">
        <v>1.056656035286211E-3</v>
      </c>
      <c r="S72" s="229">
        <v>1.3656251096303711E-3</v>
      </c>
      <c r="T72" s="229">
        <v>2.2307673797251661E-3</v>
      </c>
      <c r="U72" s="229">
        <v>1.0913700506838459E-3</v>
      </c>
      <c r="V72" s="229">
        <v>9.991956160999235E-4</v>
      </c>
      <c r="W72" s="229">
        <v>1.1864652332875219E-3</v>
      </c>
      <c r="X72" s="229">
        <v>1.0320914216861729E-3</v>
      </c>
      <c r="Y72" s="229">
        <v>6.8447747893208568E-4</v>
      </c>
      <c r="DA72" s="73" t="s">
        <v>1642</v>
      </c>
    </row>
    <row r="73" spans="1:105" ht="12" customHeight="1" x14ac:dyDescent="0.25">
      <c r="A73" s="147" t="s">
        <v>33</v>
      </c>
      <c r="B73" s="229">
        <v>4.8623851949145813E-2</v>
      </c>
      <c r="C73" s="229">
        <v>3.3940661426602188E-2</v>
      </c>
      <c r="D73" s="229">
        <v>8.624204409771824E-2</v>
      </c>
      <c r="E73" s="229">
        <v>9.9560387708606646E-2</v>
      </c>
      <c r="F73" s="229">
        <v>0.15282341273712299</v>
      </c>
      <c r="G73" s="229">
        <v>0.1273970475249728</v>
      </c>
      <c r="H73" s="229">
        <v>0.10558950955258101</v>
      </c>
      <c r="I73" s="229">
        <v>6.5678216625244548E-2</v>
      </c>
      <c r="J73" s="229">
        <v>5.9018710536484671E-2</v>
      </c>
      <c r="K73" s="229">
        <v>4.5951011169434827E-2</v>
      </c>
      <c r="L73" s="229">
        <v>5.1012853058986257E-2</v>
      </c>
      <c r="M73" s="229">
        <v>5.9201444031293897E-2</v>
      </c>
      <c r="N73" s="229">
        <v>7.5347671334026312E-2</v>
      </c>
      <c r="O73" s="229">
        <v>6.7995229105963534E-2</v>
      </c>
      <c r="P73" s="229">
        <v>6.4822001362011494E-2</v>
      </c>
      <c r="Q73" s="229">
        <v>3.6222362389211303E-2</v>
      </c>
      <c r="R73" s="229">
        <v>3.7933920440335243E-2</v>
      </c>
      <c r="S73" s="229">
        <v>4.3594229750117452E-2</v>
      </c>
      <c r="T73" s="229">
        <v>5.0873285552256703E-2</v>
      </c>
      <c r="U73" s="229">
        <v>5.2819311792863081E-2</v>
      </c>
      <c r="V73" s="229">
        <v>5.0040700272939748E-2</v>
      </c>
      <c r="W73" s="229">
        <v>3.4971544310511589E-2</v>
      </c>
      <c r="X73" s="229">
        <v>4.6107985881368281E-2</v>
      </c>
      <c r="Y73" s="229">
        <v>2.437259100703348E-2</v>
      </c>
      <c r="DA73" s="73" t="s">
        <v>1643</v>
      </c>
    </row>
    <row r="74" spans="1:105" ht="12" customHeight="1" x14ac:dyDescent="0.25">
      <c r="A74" s="147" t="s">
        <v>35</v>
      </c>
      <c r="B74" s="229">
        <v>6.617905684702087E-2</v>
      </c>
      <c r="C74" s="229">
        <v>8.4492503418928486E-2</v>
      </c>
      <c r="D74" s="229">
        <v>9.6299748402470825E-2</v>
      </c>
      <c r="E74" s="229">
        <v>0.1049652087779511</v>
      </c>
      <c r="F74" s="229">
        <v>0.1273935643669977</v>
      </c>
      <c r="G74" s="229">
        <v>0.11575067016189269</v>
      </c>
      <c r="H74" s="229">
        <v>0.1073581936454818</v>
      </c>
      <c r="I74" s="229">
        <v>7.1450079278692666E-2</v>
      </c>
      <c r="J74" s="229">
        <v>7.4476279755133074E-2</v>
      </c>
      <c r="K74" s="229">
        <v>4.7721139036839083E-2</v>
      </c>
      <c r="L74" s="229">
        <v>3.933889274729345E-2</v>
      </c>
      <c r="M74" s="229">
        <v>3.7724991578538779E-2</v>
      </c>
      <c r="N74" s="229">
        <v>2.6634733135389058E-2</v>
      </c>
      <c r="O74" s="229">
        <v>2.58811471064909E-2</v>
      </c>
      <c r="P74" s="229">
        <v>2.276296428533487E-2</v>
      </c>
      <c r="Q74" s="229">
        <v>1.286891864309986E-2</v>
      </c>
      <c r="R74" s="229">
        <v>1.167440490874949E-2</v>
      </c>
      <c r="S74" s="229">
        <v>1.472732969982715E-2</v>
      </c>
      <c r="T74" s="229">
        <v>2.051402581781182E-2</v>
      </c>
      <c r="U74" s="229">
        <v>2.170250103458728E-2</v>
      </c>
      <c r="V74" s="229">
        <v>1.8212776078487109E-2</v>
      </c>
      <c r="W74" s="229">
        <v>1.5605463322827339E-2</v>
      </c>
      <c r="X74" s="229">
        <v>1.900007942901406E-2</v>
      </c>
      <c r="Y74" s="229">
        <v>1.0515342522066999E-2</v>
      </c>
      <c r="DA74" s="73" t="s">
        <v>1644</v>
      </c>
    </row>
    <row r="75" spans="1:105" ht="12" customHeight="1" x14ac:dyDescent="0.25">
      <c r="A75" s="147" t="s">
        <v>36</v>
      </c>
      <c r="B75" s="229">
        <v>6.7389939508339154</v>
      </c>
      <c r="C75" s="229">
        <v>6.7726171368850432</v>
      </c>
      <c r="D75" s="229">
        <v>7.1544960151617154</v>
      </c>
      <c r="E75" s="229">
        <v>7.2670094052827467</v>
      </c>
      <c r="F75" s="229">
        <v>7.4130653097419499</v>
      </c>
      <c r="G75" s="229">
        <v>7.1769436752372719</v>
      </c>
      <c r="H75" s="229">
        <v>7.1415070994246026</v>
      </c>
      <c r="I75" s="229">
        <v>6.9636534783715076</v>
      </c>
      <c r="J75" s="229">
        <v>6.2130335912088226</v>
      </c>
      <c r="K75" s="229">
        <v>5.8342596765859813</v>
      </c>
      <c r="L75" s="229">
        <v>6.3248717012652804</v>
      </c>
      <c r="M75" s="229">
        <v>6.7440673558375854</v>
      </c>
      <c r="N75" s="229">
        <v>6.8407211904171481</v>
      </c>
      <c r="O75" s="229">
        <v>5.9246152179796363</v>
      </c>
      <c r="P75" s="229">
        <v>6.6410163595095888</v>
      </c>
      <c r="Q75" s="229">
        <v>10.107234376872601</v>
      </c>
      <c r="R75" s="229">
        <v>11.15217562186594</v>
      </c>
      <c r="S75" s="229">
        <v>11.47496220739689</v>
      </c>
      <c r="T75" s="229">
        <v>8.6692964437829207</v>
      </c>
      <c r="U75" s="229">
        <v>7.7626535773248042</v>
      </c>
      <c r="V75" s="229">
        <v>8.4113973121833396</v>
      </c>
      <c r="W75" s="229">
        <v>9.6977102074083223</v>
      </c>
      <c r="X75" s="229">
        <v>8.5699327198613293</v>
      </c>
      <c r="Y75" s="229">
        <v>8.3704226741267629</v>
      </c>
      <c r="DA75" s="73" t="s">
        <v>1645</v>
      </c>
    </row>
    <row r="76" spans="1:105" ht="12" customHeight="1" x14ac:dyDescent="0.25">
      <c r="A76" s="147" t="s">
        <v>38</v>
      </c>
      <c r="B76" s="229">
        <v>4.975310199458181E-3</v>
      </c>
      <c r="C76" s="229">
        <v>7.1824034364611012E-3</v>
      </c>
      <c r="D76" s="229">
        <v>7.4980516271807868E-3</v>
      </c>
      <c r="E76" s="229">
        <v>8.1410398898964301E-3</v>
      </c>
      <c r="F76" s="229">
        <v>1.044962211786309E-2</v>
      </c>
      <c r="G76" s="229">
        <v>7.9836347666076713E-3</v>
      </c>
      <c r="H76" s="229">
        <v>7.3385013597622381E-3</v>
      </c>
      <c r="I76" s="229">
        <v>2.9506120159233538E-3</v>
      </c>
      <c r="J76" s="229">
        <v>1.2915587426019901E-2</v>
      </c>
      <c r="K76" s="229">
        <v>1.0346686723304179E-2</v>
      </c>
      <c r="L76" s="229">
        <v>1.560402532791874E-2</v>
      </c>
      <c r="M76" s="229">
        <v>1.8537591917475501E-2</v>
      </c>
      <c r="N76" s="229">
        <v>2.766049689015411E-2</v>
      </c>
      <c r="O76" s="229">
        <v>3.9581651014217289E-2</v>
      </c>
      <c r="P76" s="229">
        <v>4.117015246547686E-2</v>
      </c>
      <c r="Q76" s="229">
        <v>2.4366361415311559E-2</v>
      </c>
      <c r="R76" s="229">
        <v>2.734940829894951E-2</v>
      </c>
      <c r="S76" s="229">
        <v>3.1681467536061228E-2</v>
      </c>
      <c r="T76" s="229">
        <v>3.4580811315590793E-2</v>
      </c>
      <c r="U76" s="229">
        <v>3.0882704456661011E-2</v>
      </c>
      <c r="V76" s="229">
        <v>3.12456712173221E-2</v>
      </c>
      <c r="W76" s="229">
        <v>2.2698797013306141E-2</v>
      </c>
      <c r="X76" s="229">
        <v>3.25430632237768E-2</v>
      </c>
      <c r="Y76" s="229">
        <v>1.9597169716642701E-2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4.1438058000254232</v>
      </c>
      <c r="J77" s="229">
        <v>6.7977787936410197</v>
      </c>
      <c r="K77" s="229">
        <v>4.5383970236395479</v>
      </c>
      <c r="L77" s="229">
        <v>6.1224086304360057</v>
      </c>
      <c r="M77" s="229">
        <v>6.2062997098134973</v>
      </c>
      <c r="N77" s="229">
        <v>6.5207020425098561</v>
      </c>
      <c r="O77" s="229">
        <v>4.9467166231296167</v>
      </c>
      <c r="P77" s="229">
        <v>4.6903948219694023</v>
      </c>
      <c r="Q77" s="229">
        <v>5.0301900850792309</v>
      </c>
      <c r="R77" s="229">
        <v>4.9251150804597303</v>
      </c>
      <c r="S77" s="229">
        <v>5.2193359365643346</v>
      </c>
      <c r="T77" s="229">
        <v>5.4763309325653839</v>
      </c>
      <c r="U77" s="229">
        <v>4.811991815463295</v>
      </c>
      <c r="V77" s="229">
        <v>4.5762403230854707</v>
      </c>
      <c r="W77" s="229">
        <v>5.3907693260224896</v>
      </c>
      <c r="X77" s="229">
        <v>5.7261751485019303</v>
      </c>
      <c r="Y77" s="229">
        <v>5.2152222486535598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45.050840925632656</v>
      </c>
      <c r="C79" s="261">
        <f t="shared" si="2"/>
        <v>49.886306576566838</v>
      </c>
      <c r="D79" s="261">
        <f t="shared" si="2"/>
        <v>57.656023468834057</v>
      </c>
      <c r="E79" s="261">
        <f t="shared" si="2"/>
        <v>59.736819227545915</v>
      </c>
      <c r="F79" s="261">
        <f t="shared" si="2"/>
        <v>69.190712601530137</v>
      </c>
      <c r="G79" s="261">
        <f t="shared" si="2"/>
        <v>64.133754220894133</v>
      </c>
      <c r="H79" s="261">
        <f t="shared" si="2"/>
        <v>59.581564009732872</v>
      </c>
      <c r="I79" s="261">
        <f t="shared" si="2"/>
        <v>58.622719860002078</v>
      </c>
      <c r="J79" s="261">
        <f t="shared" si="2"/>
        <v>64.800476593045161</v>
      </c>
      <c r="K79" s="261">
        <f t="shared" si="2"/>
        <v>47.87929491074965</v>
      </c>
      <c r="L79" s="261">
        <f t="shared" si="2"/>
        <v>53.613166794897346</v>
      </c>
      <c r="M79" s="261">
        <f t="shared" si="2"/>
        <v>54.310436625424281</v>
      </c>
      <c r="N79" s="261">
        <f t="shared" si="2"/>
        <v>55.420290643631269</v>
      </c>
      <c r="O79" s="261">
        <f t="shared" si="2"/>
        <v>48.405259367684053</v>
      </c>
      <c r="P79" s="261">
        <f t="shared" si="2"/>
        <v>48.428206195338909</v>
      </c>
      <c r="Q79" s="261">
        <f t="shared" si="2"/>
        <v>42.210752449995496</v>
      </c>
      <c r="R79" s="261">
        <f t="shared" si="2"/>
        <v>44.545092881562944</v>
      </c>
      <c r="S79" s="261">
        <f t="shared" si="2"/>
        <v>51.540098554558092</v>
      </c>
      <c r="T79" s="261">
        <f t="shared" si="2"/>
        <v>50.762570624281523</v>
      </c>
      <c r="U79" s="261">
        <f t="shared" si="2"/>
        <v>46.572495296087283</v>
      </c>
      <c r="V79" s="261">
        <f t="shared" si="2"/>
        <v>45.231077736760014</v>
      </c>
      <c r="W79" s="261">
        <f t="shared" si="2"/>
        <v>43.330014241076945</v>
      </c>
      <c r="X79" s="261">
        <f t="shared" si="2"/>
        <v>47.638839802995513</v>
      </c>
      <c r="Y79" s="261">
        <f t="shared" si="2"/>
        <v>35.017236109549415</v>
      </c>
      <c r="DA79" s="70"/>
    </row>
    <row r="80" spans="1:105" ht="12" customHeight="1" x14ac:dyDescent="0.25">
      <c r="A80" s="60" t="s">
        <v>1521</v>
      </c>
      <c r="B80" s="262">
        <v>41.462803101520542</v>
      </c>
      <c r="C80" s="262">
        <v>45.76959846629223</v>
      </c>
      <c r="D80" s="262">
        <v>52.820490737724263</v>
      </c>
      <c r="E80" s="262">
        <v>54.533029923527621</v>
      </c>
      <c r="F80" s="262">
        <v>63.445101557829062</v>
      </c>
      <c r="G80" s="262">
        <v>58.500645907635018</v>
      </c>
      <c r="H80" s="262">
        <v>54.097866660150054</v>
      </c>
      <c r="I80" s="262">
        <v>53.343133403737802</v>
      </c>
      <c r="J80" s="262">
        <v>58.952604792109071</v>
      </c>
      <c r="K80" s="262">
        <v>43.066017216058782</v>
      </c>
      <c r="L80" s="262">
        <v>48.096041684329968</v>
      </c>
      <c r="M80" s="262">
        <v>48.378845716141257</v>
      </c>
      <c r="N80" s="262">
        <v>49.383524973754838</v>
      </c>
      <c r="O80" s="262">
        <v>43.142517870991767</v>
      </c>
      <c r="P80" s="262">
        <v>43.465289933475873</v>
      </c>
      <c r="Q80" s="262">
        <v>37.928460361056658</v>
      </c>
      <c r="R80" s="262">
        <v>39.671588473797328</v>
      </c>
      <c r="S80" s="262">
        <v>44.813251226028058</v>
      </c>
      <c r="T80" s="262">
        <v>44.057610333691642</v>
      </c>
      <c r="U80" s="262">
        <v>40.200933938113927</v>
      </c>
      <c r="V80" s="262">
        <v>39.18024577915503</v>
      </c>
      <c r="W80" s="262">
        <v>37.35135664313961</v>
      </c>
      <c r="X80" s="262">
        <v>41.538874084569969</v>
      </c>
      <c r="Y80" s="262">
        <v>29.955571065734311</v>
      </c>
      <c r="DA80" s="72" t="s">
        <v>1649</v>
      </c>
    </row>
    <row r="81" spans="1:105" ht="12" customHeight="1" x14ac:dyDescent="0.25">
      <c r="A81" s="59" t="s">
        <v>28</v>
      </c>
      <c r="B81" s="230">
        <v>16.63312927614886</v>
      </c>
      <c r="C81" s="230">
        <v>21.02614424370871</v>
      </c>
      <c r="D81" s="230">
        <v>20.829836197484219</v>
      </c>
      <c r="E81" s="230">
        <v>19.93668130755287</v>
      </c>
      <c r="F81" s="230">
        <v>21.63905084789905</v>
      </c>
      <c r="G81" s="230">
        <v>21.175503032008411</v>
      </c>
      <c r="H81" s="230">
        <v>19.031231650551678</v>
      </c>
      <c r="I81" s="230">
        <v>18.68048910119807</v>
      </c>
      <c r="J81" s="230">
        <v>22.101943126119679</v>
      </c>
      <c r="K81" s="230">
        <v>13.368764146001549</v>
      </c>
      <c r="L81" s="230">
        <v>17.017986502442071</v>
      </c>
      <c r="M81" s="230">
        <v>14.674083098909771</v>
      </c>
      <c r="N81" s="230">
        <v>10.887007195843941</v>
      </c>
      <c r="O81" s="230">
        <v>7.918985553156932</v>
      </c>
      <c r="P81" s="230">
        <v>8.4699673804819327</v>
      </c>
      <c r="Q81" s="230">
        <v>6.0134097306217171</v>
      </c>
      <c r="R81" s="230">
        <v>6.3919997493327179</v>
      </c>
      <c r="S81" s="230">
        <v>8.5120291463591347</v>
      </c>
      <c r="T81" s="230">
        <v>7.8862786344700631</v>
      </c>
      <c r="U81" s="230">
        <v>6.5293249978169463</v>
      </c>
      <c r="V81" s="230">
        <v>5.1597779750663229</v>
      </c>
      <c r="W81" s="230">
        <v>5.2897022117041423</v>
      </c>
      <c r="X81" s="230">
        <v>5.824150370750643</v>
      </c>
      <c r="Y81" s="230">
        <v>2.6201508153253519</v>
      </c>
      <c r="DA81" s="71" t="s">
        <v>1650</v>
      </c>
    </row>
    <row r="82" spans="1:105" ht="12" customHeight="1" x14ac:dyDescent="0.25">
      <c r="A82" s="59" t="s">
        <v>31</v>
      </c>
      <c r="B82" s="295">
        <v>3.4868899104584292</v>
      </c>
      <c r="C82" s="295">
        <v>4.02545999541102</v>
      </c>
      <c r="D82" s="295">
        <v>4.4299493641813923</v>
      </c>
      <c r="E82" s="295">
        <v>4.5149265927035236</v>
      </c>
      <c r="F82" s="295">
        <v>6.3678706051956864</v>
      </c>
      <c r="G82" s="295">
        <v>5.2496797030727214</v>
      </c>
      <c r="H82" s="295">
        <v>4.8778862149990561</v>
      </c>
      <c r="I82" s="295">
        <v>5.2609512836504422</v>
      </c>
      <c r="J82" s="295">
        <v>4.9790282848002816</v>
      </c>
      <c r="K82" s="295">
        <v>3.054747110928377</v>
      </c>
      <c r="L82" s="295">
        <v>2.951971521569809</v>
      </c>
      <c r="M82" s="295">
        <v>2.760451638706412</v>
      </c>
      <c r="N82" s="295">
        <v>3.7288923659577118</v>
      </c>
      <c r="O82" s="295">
        <v>2.639414271986237</v>
      </c>
      <c r="P82" s="295">
        <v>2.3753845335156751</v>
      </c>
      <c r="Q82" s="295">
        <v>2.289028967235708</v>
      </c>
      <c r="R82" s="295">
        <v>2.099913535041372</v>
      </c>
      <c r="S82" s="295">
        <v>3.2644796990059799</v>
      </c>
      <c r="T82" s="295">
        <v>3.136695737696761</v>
      </c>
      <c r="U82" s="295">
        <v>2.9618603755034911</v>
      </c>
      <c r="V82" s="295">
        <v>2.904025337579037</v>
      </c>
      <c r="W82" s="295">
        <v>3.2321829062125511</v>
      </c>
      <c r="X82" s="295">
        <v>3.716683239576493</v>
      </c>
      <c r="Y82" s="295">
        <v>2.8467469595495301</v>
      </c>
      <c r="DA82" s="122" t="s">
        <v>1651</v>
      </c>
    </row>
    <row r="83" spans="1:105" ht="12" customHeight="1" x14ac:dyDescent="0.25">
      <c r="A83" s="59" t="s">
        <v>159</v>
      </c>
      <c r="B83" s="295">
        <v>2.8196057537074508</v>
      </c>
      <c r="C83" s="295">
        <v>2.976908504956211</v>
      </c>
      <c r="D83" s="295">
        <v>3.1117431944763192</v>
      </c>
      <c r="E83" s="295">
        <v>3.5083527899605009</v>
      </c>
      <c r="F83" s="295">
        <v>3.54909730051908</v>
      </c>
      <c r="G83" s="295">
        <v>3.279287729195052</v>
      </c>
      <c r="H83" s="295">
        <v>3.098464604955971</v>
      </c>
      <c r="I83" s="295">
        <v>3.5948233744752591</v>
      </c>
      <c r="J83" s="295">
        <v>3.1731649136641051</v>
      </c>
      <c r="K83" s="295">
        <v>3.3811739575005522</v>
      </c>
      <c r="L83" s="295">
        <v>3.1107911826645118</v>
      </c>
      <c r="M83" s="295">
        <v>3.09404645999776</v>
      </c>
      <c r="N83" s="295">
        <v>3.0586135309429801</v>
      </c>
      <c r="O83" s="295">
        <v>1.9642582392756129</v>
      </c>
      <c r="P83" s="295">
        <v>2.2078158693917929</v>
      </c>
      <c r="Q83" s="295">
        <v>1.8222509508110649</v>
      </c>
      <c r="R83" s="295">
        <v>1.800161246807767</v>
      </c>
      <c r="S83" s="295">
        <v>1.424624513821269</v>
      </c>
      <c r="T83" s="295">
        <v>1.99963437088944</v>
      </c>
      <c r="U83" s="295">
        <v>1.374467233260303</v>
      </c>
      <c r="V83" s="295">
        <v>1.3475352519814781</v>
      </c>
      <c r="W83" s="295">
        <v>1.333844815936289</v>
      </c>
      <c r="X83" s="295">
        <v>1.4517829040505861</v>
      </c>
      <c r="Y83" s="295">
        <v>0.99145356326505762</v>
      </c>
      <c r="DA83" s="122" t="s">
        <v>1652</v>
      </c>
    </row>
    <row r="84" spans="1:105" ht="12" customHeight="1" x14ac:dyDescent="0.25">
      <c r="A84" s="59" t="s">
        <v>32</v>
      </c>
      <c r="B84" s="295">
        <v>2.2925436542069471</v>
      </c>
      <c r="C84" s="295">
        <v>2.1396024396998312</v>
      </c>
      <c r="D84" s="295">
        <v>2.6489152369437998</v>
      </c>
      <c r="E84" s="295">
        <v>2.549738627105266</v>
      </c>
      <c r="F84" s="295">
        <v>2.7243620204888521</v>
      </c>
      <c r="G84" s="295">
        <v>2.4913360085377589</v>
      </c>
      <c r="H84" s="295">
        <v>2.5144449704119181</v>
      </c>
      <c r="I84" s="295">
        <v>2.3960036620166809</v>
      </c>
      <c r="J84" s="295">
        <v>2.6928284254556729</v>
      </c>
      <c r="K84" s="295">
        <v>2.695209415696791</v>
      </c>
      <c r="L84" s="295">
        <v>2.0929260935957612</v>
      </c>
      <c r="M84" s="295">
        <v>1.957957472186229</v>
      </c>
      <c r="N84" s="295">
        <v>1.8882173250171941</v>
      </c>
      <c r="O84" s="295">
        <v>2.0054504865265779</v>
      </c>
      <c r="P84" s="295">
        <v>1.338831584790124</v>
      </c>
      <c r="Q84" s="295">
        <v>0.93131139677951202</v>
      </c>
      <c r="R84" s="295">
        <v>0.39473782986817602</v>
      </c>
      <c r="S84" s="295">
        <v>0.46927483342120579</v>
      </c>
      <c r="T84" s="295">
        <v>0.63877790824958924</v>
      </c>
      <c r="U84" s="295">
        <v>0.30157990854681221</v>
      </c>
      <c r="V84" s="295">
        <v>0.29569108083828349</v>
      </c>
      <c r="W84" s="295">
        <v>0.43881943924915517</v>
      </c>
      <c r="X84" s="295">
        <v>0.31868411833638671</v>
      </c>
      <c r="Y84" s="295">
        <v>0.28985893285767111</v>
      </c>
      <c r="DA84" s="122" t="s">
        <v>1653</v>
      </c>
    </row>
    <row r="85" spans="1:105" ht="12" customHeight="1" x14ac:dyDescent="0.25">
      <c r="A85" s="59" t="s">
        <v>33</v>
      </c>
      <c r="B85" s="295">
        <v>6.8241728410261082</v>
      </c>
      <c r="C85" s="295">
        <v>4.3964117392248614</v>
      </c>
      <c r="D85" s="295">
        <v>10.214459353772179</v>
      </c>
      <c r="E85" s="295">
        <v>11.602348369093651</v>
      </c>
      <c r="F85" s="295">
        <v>15.7591583596202</v>
      </c>
      <c r="G85" s="295">
        <v>13.744603242963789</v>
      </c>
      <c r="H85" s="295">
        <v>12.15471726399268</v>
      </c>
      <c r="I85" s="295">
        <v>11.362815551171479</v>
      </c>
      <c r="J85" s="295">
        <v>10.75759549541519</v>
      </c>
      <c r="K85" s="295">
        <v>9.2757687267819975</v>
      </c>
      <c r="L85" s="295">
        <v>11.12850218808595</v>
      </c>
      <c r="M85" s="295">
        <v>13.321668396157669</v>
      </c>
      <c r="N85" s="295">
        <v>17.128981197756399</v>
      </c>
      <c r="O85" s="295">
        <v>14.25052014420306</v>
      </c>
      <c r="P85" s="295">
        <v>14.250173699491519</v>
      </c>
      <c r="Q85" s="295">
        <v>12.88064246716638</v>
      </c>
      <c r="R85" s="295">
        <v>13.825568936079989</v>
      </c>
      <c r="S85" s="295">
        <v>14.61520633768937</v>
      </c>
      <c r="T85" s="295">
        <v>14.212339100522019</v>
      </c>
      <c r="U85" s="295">
        <v>14.239780125526551</v>
      </c>
      <c r="V85" s="295">
        <v>14.447451831166241</v>
      </c>
      <c r="W85" s="295">
        <v>12.61902567330001</v>
      </c>
      <c r="X85" s="295">
        <v>13.889882623341309</v>
      </c>
      <c r="Y85" s="295">
        <v>10.069534590857391</v>
      </c>
      <c r="DA85" s="122" t="s">
        <v>1654</v>
      </c>
    </row>
    <row r="86" spans="1:105" ht="12" customHeight="1" x14ac:dyDescent="0.25">
      <c r="A86" s="59" t="s">
        <v>35</v>
      </c>
      <c r="B86" s="295">
        <v>8.6212010371864274</v>
      </c>
      <c r="C86" s="295">
        <v>10.158808570748331</v>
      </c>
      <c r="D86" s="295">
        <v>10.58688113099309</v>
      </c>
      <c r="E86" s="295">
        <v>11.35406137429338</v>
      </c>
      <c r="F86" s="295">
        <v>12.193746335378419</v>
      </c>
      <c r="G86" s="295">
        <v>11.59158702777539</v>
      </c>
      <c r="H86" s="295">
        <v>11.47112006374344</v>
      </c>
      <c r="I86" s="295">
        <v>11.473974003616</v>
      </c>
      <c r="J86" s="295">
        <v>12.60056472021877</v>
      </c>
      <c r="K86" s="295">
        <v>8.9415370755973758</v>
      </c>
      <c r="L86" s="295">
        <v>7.9657335476257147</v>
      </c>
      <c r="M86" s="295">
        <v>7.8795608143585598</v>
      </c>
      <c r="N86" s="295">
        <v>5.6202623558192029</v>
      </c>
      <c r="O86" s="295">
        <v>5.034801322192723</v>
      </c>
      <c r="P86" s="295">
        <v>4.6448648377113546</v>
      </c>
      <c r="Q86" s="295">
        <v>4.2476561291329444</v>
      </c>
      <c r="R86" s="295">
        <v>3.9494496034970901</v>
      </c>
      <c r="S86" s="295">
        <v>4.5829645007801378</v>
      </c>
      <c r="T86" s="295">
        <v>5.3195294007641882</v>
      </c>
      <c r="U86" s="295">
        <v>5.4308383003856768</v>
      </c>
      <c r="V86" s="295">
        <v>4.8807949880169286</v>
      </c>
      <c r="W86" s="295">
        <v>5.2267800144447092</v>
      </c>
      <c r="X86" s="295">
        <v>5.3128111919502876</v>
      </c>
      <c r="Y86" s="295">
        <v>4.0325305157628888</v>
      </c>
      <c r="DA86" s="122" t="s">
        <v>1655</v>
      </c>
    </row>
    <row r="87" spans="1:105" ht="12" customHeight="1" x14ac:dyDescent="0.25">
      <c r="A87" s="59" t="s">
        <v>38</v>
      </c>
      <c r="B87" s="295">
        <v>0.78526062878631431</v>
      </c>
      <c r="C87" s="295">
        <v>1.0462629725432671</v>
      </c>
      <c r="D87" s="295">
        <v>0.99870625987326067</v>
      </c>
      <c r="E87" s="295">
        <v>1.066920862818423</v>
      </c>
      <c r="F87" s="295">
        <v>1.211816088727756</v>
      </c>
      <c r="G87" s="295">
        <v>0.96864916408189261</v>
      </c>
      <c r="H87" s="295">
        <v>0.95000189149530656</v>
      </c>
      <c r="I87" s="295">
        <v>0.57407642760986022</v>
      </c>
      <c r="J87" s="295">
        <v>2.647479826435359</v>
      </c>
      <c r="K87" s="295">
        <v>2.3488167835521381</v>
      </c>
      <c r="L87" s="295">
        <v>3.828130648346141</v>
      </c>
      <c r="M87" s="295">
        <v>4.6910778358248573</v>
      </c>
      <c r="N87" s="295">
        <v>7.0715510024174204</v>
      </c>
      <c r="O87" s="295">
        <v>9.3290878536506305</v>
      </c>
      <c r="P87" s="295">
        <v>10.178252028093469</v>
      </c>
      <c r="Q87" s="295">
        <v>9.7441607193093347</v>
      </c>
      <c r="R87" s="295">
        <v>11.20975757317022</v>
      </c>
      <c r="S87" s="295">
        <v>11.94467219495097</v>
      </c>
      <c r="T87" s="295">
        <v>10.86435518109958</v>
      </c>
      <c r="U87" s="295">
        <v>9.3630829970741551</v>
      </c>
      <c r="V87" s="295">
        <v>10.14496931450674</v>
      </c>
      <c r="W87" s="295">
        <v>9.211001582292754</v>
      </c>
      <c r="X87" s="295">
        <v>11.024879636564259</v>
      </c>
      <c r="Y87" s="295">
        <v>9.1052956881164206</v>
      </c>
      <c r="DA87" s="122" t="s">
        <v>1656</v>
      </c>
    </row>
    <row r="88" spans="1:105" ht="12" customHeight="1" x14ac:dyDescent="0.25">
      <c r="A88" s="60" t="s">
        <v>1530</v>
      </c>
      <c r="B88" s="262">
        <v>3.588037824112114</v>
      </c>
      <c r="C88" s="262">
        <v>4.1167081102746081</v>
      </c>
      <c r="D88" s="262">
        <v>4.8355327311097911</v>
      </c>
      <c r="E88" s="262">
        <v>5.2037893040182954</v>
      </c>
      <c r="F88" s="262">
        <v>5.7456110437010688</v>
      </c>
      <c r="G88" s="262">
        <v>5.6331083132591173</v>
      </c>
      <c r="H88" s="262">
        <v>5.4836973495828207</v>
      </c>
      <c r="I88" s="262">
        <v>5.2795864562642771</v>
      </c>
      <c r="J88" s="262">
        <v>5.8478718009360913</v>
      </c>
      <c r="K88" s="262">
        <v>4.8132776946908713</v>
      </c>
      <c r="L88" s="262">
        <v>5.5171251105673766</v>
      </c>
      <c r="M88" s="262">
        <v>5.9315909092830212</v>
      </c>
      <c r="N88" s="262">
        <v>6.0367656698764316</v>
      </c>
      <c r="O88" s="262">
        <v>5.2627414966922874</v>
      </c>
      <c r="P88" s="262">
        <v>4.9629162618630351</v>
      </c>
      <c r="Q88" s="262">
        <v>4.2822920889388367</v>
      </c>
      <c r="R88" s="262">
        <v>4.8735044077656182</v>
      </c>
      <c r="S88" s="262">
        <v>6.7268473285300319</v>
      </c>
      <c r="T88" s="262">
        <v>6.7049602905898791</v>
      </c>
      <c r="U88" s="262">
        <v>6.3715613579733583</v>
      </c>
      <c r="V88" s="262">
        <v>6.0508319576049834</v>
      </c>
      <c r="W88" s="262">
        <v>5.9786575979373371</v>
      </c>
      <c r="X88" s="262">
        <v>6.0999657184255467</v>
      </c>
      <c r="Y88" s="262">
        <v>5.0616650438151014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6.4459016420857269</v>
      </c>
      <c r="C89" s="261">
        <f t="shared" si="3"/>
        <v>7.2885202900198101</v>
      </c>
      <c r="D89" s="261">
        <f t="shared" si="3"/>
        <v>8.448716230226843</v>
      </c>
      <c r="E89" s="261">
        <f t="shared" si="3"/>
        <v>8.9395654479212219</v>
      </c>
      <c r="F89" s="261">
        <f t="shared" si="3"/>
        <v>10.082362634370678</v>
      </c>
      <c r="G89" s="261">
        <f t="shared" si="3"/>
        <v>9.6175001393208159</v>
      </c>
      <c r="H89" s="261">
        <f t="shared" si="3"/>
        <v>9.1788805638301909</v>
      </c>
      <c r="I89" s="261">
        <f t="shared" si="3"/>
        <v>8.9476806083327922</v>
      </c>
      <c r="J89" s="261">
        <f t="shared" si="3"/>
        <v>9.8784359880791754</v>
      </c>
      <c r="K89" s="261">
        <f t="shared" si="3"/>
        <v>7.7279420226380315</v>
      </c>
      <c r="L89" s="261">
        <f t="shared" si="3"/>
        <v>8.6933641288610737</v>
      </c>
      <c r="M89" s="261">
        <f t="shared" si="3"/>
        <v>9.0874734829995898</v>
      </c>
      <c r="N89" s="261">
        <f t="shared" si="3"/>
        <v>9.1690944503589957</v>
      </c>
      <c r="O89" s="261">
        <f t="shared" si="3"/>
        <v>7.9443523602480859</v>
      </c>
      <c r="P89" s="261">
        <f t="shared" si="3"/>
        <v>7.6385535997468708</v>
      </c>
      <c r="Q89" s="261">
        <f t="shared" si="3"/>
        <v>6.5929105046362881</v>
      </c>
      <c r="R89" s="261">
        <f t="shared" si="3"/>
        <v>7.257119765718965</v>
      </c>
      <c r="S89" s="261">
        <f t="shared" si="3"/>
        <v>9.4616354977446093</v>
      </c>
      <c r="T89" s="261">
        <f t="shared" si="3"/>
        <v>9.445696429663748</v>
      </c>
      <c r="U89" s="261">
        <f t="shared" si="3"/>
        <v>8.8736385879918842</v>
      </c>
      <c r="V89" s="261">
        <f t="shared" si="3"/>
        <v>8.4704666233128982</v>
      </c>
      <c r="W89" s="261">
        <f t="shared" si="3"/>
        <v>8.3336808350389902</v>
      </c>
      <c r="X89" s="261">
        <f t="shared" si="3"/>
        <v>8.7009538303650977</v>
      </c>
      <c r="Y89" s="261">
        <f t="shared" si="3"/>
        <v>6.8930161189929615</v>
      </c>
      <c r="DA89" s="70"/>
    </row>
    <row r="90" spans="1:105" ht="12" customHeight="1" x14ac:dyDescent="0.25">
      <c r="A90" s="60" t="s">
        <v>1533</v>
      </c>
      <c r="B90" s="262">
        <v>3.0914632796665589</v>
      </c>
      <c r="C90" s="262">
        <v>3.4398307586031609</v>
      </c>
      <c r="D90" s="262">
        <v>3.928001206833216</v>
      </c>
      <c r="E90" s="262">
        <v>4.0745692223964616</v>
      </c>
      <c r="F90" s="262">
        <v>4.7108200126594877</v>
      </c>
      <c r="G90" s="262">
        <v>4.3511357496603891</v>
      </c>
      <c r="H90" s="262">
        <v>4.0521997262643747</v>
      </c>
      <c r="I90" s="262">
        <v>4.0118220096336454</v>
      </c>
      <c r="J90" s="262">
        <v>4.4112903031187631</v>
      </c>
      <c r="K90" s="262">
        <v>3.2280331199098509</v>
      </c>
      <c r="L90" s="262">
        <v>3.5354318471039932</v>
      </c>
      <c r="M90" s="262">
        <v>3.5420592282879739</v>
      </c>
      <c r="N90" s="262">
        <v>3.5253528454388912</v>
      </c>
      <c r="O90" s="262">
        <v>3.0242420288113299</v>
      </c>
      <c r="P90" s="262">
        <v>2.9987483595702509</v>
      </c>
      <c r="Q90" s="262">
        <v>2.5894173514460208</v>
      </c>
      <c r="R90" s="262">
        <v>2.700905214420779</v>
      </c>
      <c r="S90" s="262">
        <v>3.1727400504002512</v>
      </c>
      <c r="T90" s="262">
        <v>3.1772630630736072</v>
      </c>
      <c r="U90" s="262">
        <v>2.9168981924297759</v>
      </c>
      <c r="V90" s="262">
        <v>2.813574517342778</v>
      </c>
      <c r="W90" s="262">
        <v>2.7442641718373979</v>
      </c>
      <c r="X90" s="262">
        <v>2.9981268206214322</v>
      </c>
      <c r="Y90" s="262">
        <v>2.1608911434456202</v>
      </c>
      <c r="DA90" s="72" t="s">
        <v>1658</v>
      </c>
    </row>
    <row r="91" spans="1:105" ht="12" customHeight="1" x14ac:dyDescent="0.25">
      <c r="A91" s="59" t="s">
        <v>28</v>
      </c>
      <c r="B91" s="230">
        <v>1.367926560709251</v>
      </c>
      <c r="C91" s="230">
        <v>1.62252946171185</v>
      </c>
      <c r="D91" s="230">
        <v>1.772905248625712</v>
      </c>
      <c r="E91" s="230">
        <v>1.74069371447929</v>
      </c>
      <c r="F91" s="230">
        <v>1.963579450448127</v>
      </c>
      <c r="G91" s="230">
        <v>1.889500478457107</v>
      </c>
      <c r="H91" s="230">
        <v>1.6824499396285051</v>
      </c>
      <c r="I91" s="230">
        <v>1.615661530923042</v>
      </c>
      <c r="J91" s="230">
        <v>1.921332769266024</v>
      </c>
      <c r="K91" s="230">
        <v>1.2219579762836521</v>
      </c>
      <c r="L91" s="230">
        <v>1.6435839216748731</v>
      </c>
      <c r="M91" s="230">
        <v>1.5401400740849021</v>
      </c>
      <c r="N91" s="230">
        <v>1.362890780580589</v>
      </c>
      <c r="O91" s="230">
        <v>1.0876416987398601</v>
      </c>
      <c r="P91" s="230">
        <v>1.1941111393024599</v>
      </c>
      <c r="Q91" s="230">
        <v>0.90023712259166</v>
      </c>
      <c r="R91" s="230">
        <v>1.0509571101690101</v>
      </c>
      <c r="S91" s="230">
        <v>1.323355790996241</v>
      </c>
      <c r="T91" s="230">
        <v>1.1702768693650141</v>
      </c>
      <c r="U91" s="230">
        <v>1.0088975741217601</v>
      </c>
      <c r="V91" s="230">
        <v>0.86894786398494051</v>
      </c>
      <c r="W91" s="230">
        <v>0.81467120819476524</v>
      </c>
      <c r="X91" s="230">
        <v>0.91692931492580732</v>
      </c>
      <c r="Y91" s="230">
        <v>0.44887159051997438</v>
      </c>
      <c r="DA91" s="71" t="s">
        <v>1659</v>
      </c>
    </row>
    <row r="92" spans="1:105" ht="12" customHeight="1" x14ac:dyDescent="0.25">
      <c r="A92" s="59" t="s">
        <v>31</v>
      </c>
      <c r="B92" s="295">
        <v>0.34634964564360199</v>
      </c>
      <c r="C92" s="295">
        <v>0.37517695952750918</v>
      </c>
      <c r="D92" s="295">
        <v>0.45539276404322487</v>
      </c>
      <c r="E92" s="295">
        <v>0.47611063288466832</v>
      </c>
      <c r="F92" s="295">
        <v>0.69789838521696057</v>
      </c>
      <c r="G92" s="295">
        <v>0.56576199384488735</v>
      </c>
      <c r="H92" s="295">
        <v>0.52082834678015466</v>
      </c>
      <c r="I92" s="295">
        <v>0.54955873391031729</v>
      </c>
      <c r="J92" s="295">
        <v>0.52276249109399842</v>
      </c>
      <c r="K92" s="295">
        <v>0.33723136805796072</v>
      </c>
      <c r="L92" s="295">
        <v>0.34433689993407091</v>
      </c>
      <c r="M92" s="295">
        <v>0.34992670116878272</v>
      </c>
      <c r="N92" s="295">
        <v>0.56379352514271297</v>
      </c>
      <c r="O92" s="295">
        <v>0.43783608523557171</v>
      </c>
      <c r="P92" s="295">
        <v>0.40446842958029061</v>
      </c>
      <c r="Q92" s="295">
        <v>0.41388063130653219</v>
      </c>
      <c r="R92" s="295">
        <v>0.41700124227428159</v>
      </c>
      <c r="S92" s="295">
        <v>0.61297841922510821</v>
      </c>
      <c r="T92" s="295">
        <v>0.56218155213917076</v>
      </c>
      <c r="U92" s="295">
        <v>0.55275294581790613</v>
      </c>
      <c r="V92" s="295">
        <v>0.59067800499713796</v>
      </c>
      <c r="W92" s="295">
        <v>0.60122186407832379</v>
      </c>
      <c r="X92" s="295">
        <v>0.70671859761716915</v>
      </c>
      <c r="Y92" s="295">
        <v>0.58902318189200187</v>
      </c>
      <c r="DA92" s="122" t="s">
        <v>1660</v>
      </c>
    </row>
    <row r="93" spans="1:105" ht="12" customHeight="1" x14ac:dyDescent="0.25">
      <c r="A93" s="59" t="s">
        <v>159</v>
      </c>
      <c r="B93" s="295">
        <v>0.2659659289887924</v>
      </c>
      <c r="C93" s="295">
        <v>0.26347974669129087</v>
      </c>
      <c r="D93" s="295">
        <v>0.30377513169060882</v>
      </c>
      <c r="E93" s="295">
        <v>0.35133510908294219</v>
      </c>
      <c r="F93" s="295">
        <v>0.36938306053778802</v>
      </c>
      <c r="G93" s="295">
        <v>0.33561517746459912</v>
      </c>
      <c r="H93" s="295">
        <v>0.31417425442833968</v>
      </c>
      <c r="I93" s="295">
        <v>0.35660587754614242</v>
      </c>
      <c r="J93" s="295">
        <v>0.31638331695301658</v>
      </c>
      <c r="K93" s="295">
        <v>0.35447149981502207</v>
      </c>
      <c r="L93" s="295">
        <v>0.344590552968635</v>
      </c>
      <c r="M93" s="295">
        <v>0.37246449168060403</v>
      </c>
      <c r="N93" s="295">
        <v>0.43916320675399428</v>
      </c>
      <c r="O93" s="295">
        <v>0.30943090019158742</v>
      </c>
      <c r="P93" s="295">
        <v>0.35700529786670598</v>
      </c>
      <c r="Q93" s="295">
        <v>0.31289102476697639</v>
      </c>
      <c r="R93" s="295">
        <v>0.33947551043799301</v>
      </c>
      <c r="S93" s="295">
        <v>0.25403451766869678</v>
      </c>
      <c r="T93" s="295">
        <v>0.34034227332111172</v>
      </c>
      <c r="U93" s="295">
        <v>0.24359141651713309</v>
      </c>
      <c r="V93" s="295">
        <v>0.26028649744274168</v>
      </c>
      <c r="W93" s="295">
        <v>0.23561625444440751</v>
      </c>
      <c r="X93" s="295">
        <v>0.26215234972398582</v>
      </c>
      <c r="Y93" s="295">
        <v>0.1948125835261596</v>
      </c>
      <c r="DA93" s="122" t="s">
        <v>1661</v>
      </c>
    </row>
    <row r="94" spans="1:105" ht="12" customHeight="1" x14ac:dyDescent="0.25">
      <c r="A94" s="59" t="s">
        <v>32</v>
      </c>
      <c r="B94" s="295">
        <v>0.21736146673270279</v>
      </c>
      <c r="C94" s="295">
        <v>0.19034530055223031</v>
      </c>
      <c r="D94" s="295">
        <v>0.25992248772677717</v>
      </c>
      <c r="E94" s="295">
        <v>0.25665000695491491</v>
      </c>
      <c r="F94" s="295">
        <v>0.28500416766259562</v>
      </c>
      <c r="G94" s="295">
        <v>0.25628412053511729</v>
      </c>
      <c r="H94" s="295">
        <v>0.2562674888126284</v>
      </c>
      <c r="I94" s="295">
        <v>0.23890527641407999</v>
      </c>
      <c r="J94" s="295">
        <v>0.26987144752286157</v>
      </c>
      <c r="K94" s="295">
        <v>0.28401000981096097</v>
      </c>
      <c r="L94" s="295">
        <v>0.233031013714737</v>
      </c>
      <c r="M94" s="295">
        <v>0.2369128537738269</v>
      </c>
      <c r="N94" s="295">
        <v>0.27250887096303827</v>
      </c>
      <c r="O94" s="295">
        <v>0.31754433209507021</v>
      </c>
      <c r="P94" s="295">
        <v>0.2176031028859797</v>
      </c>
      <c r="Q94" s="295">
        <v>0.16073378136287031</v>
      </c>
      <c r="R94" s="295">
        <v>7.4822655100099916E-2</v>
      </c>
      <c r="S94" s="295">
        <v>8.4109859381813631E-2</v>
      </c>
      <c r="T94" s="295">
        <v>0.10928045998955491</v>
      </c>
      <c r="U94" s="295">
        <v>5.3722636659781997E-2</v>
      </c>
      <c r="V94" s="295">
        <v>5.7408612808804292E-2</v>
      </c>
      <c r="W94" s="295">
        <v>7.7913573706462569E-2</v>
      </c>
      <c r="X94" s="295">
        <v>5.7841536609409883E-2</v>
      </c>
      <c r="Y94" s="295">
        <v>5.7247778821240672E-2</v>
      </c>
      <c r="DA94" s="122" t="s">
        <v>1662</v>
      </c>
    </row>
    <row r="95" spans="1:105" ht="12" customHeight="1" x14ac:dyDescent="0.25">
      <c r="A95" s="59" t="s">
        <v>35</v>
      </c>
      <c r="B95" s="295">
        <v>0.89385967759221119</v>
      </c>
      <c r="C95" s="295">
        <v>0.98829929012028084</v>
      </c>
      <c r="D95" s="295">
        <v>1.1360055747468929</v>
      </c>
      <c r="E95" s="295">
        <v>1.249779758994646</v>
      </c>
      <c r="F95" s="295">
        <v>1.394954948794016</v>
      </c>
      <c r="G95" s="295">
        <v>1.303973979358678</v>
      </c>
      <c r="H95" s="295">
        <v>1.278479696614748</v>
      </c>
      <c r="I95" s="295">
        <v>1.251090590840064</v>
      </c>
      <c r="J95" s="295">
        <v>1.380940278282863</v>
      </c>
      <c r="K95" s="295">
        <v>1.030362265942256</v>
      </c>
      <c r="L95" s="295">
        <v>0.96988945881167676</v>
      </c>
      <c r="M95" s="295">
        <v>1.042615107579858</v>
      </c>
      <c r="N95" s="295">
        <v>0.8869964619985562</v>
      </c>
      <c r="O95" s="295">
        <v>0.87178901254924013</v>
      </c>
      <c r="P95" s="295">
        <v>0.82556038993481495</v>
      </c>
      <c r="Q95" s="295">
        <v>0.80167479141798137</v>
      </c>
      <c r="R95" s="295">
        <v>0.81864869643939409</v>
      </c>
      <c r="S95" s="295">
        <v>0.89826146312839161</v>
      </c>
      <c r="T95" s="295">
        <v>0.99518190825875585</v>
      </c>
      <c r="U95" s="295">
        <v>1.057933619313195</v>
      </c>
      <c r="V95" s="295">
        <v>1.0362535381091531</v>
      </c>
      <c r="W95" s="295">
        <v>1.0148412714134389</v>
      </c>
      <c r="X95" s="295">
        <v>1.054485021745061</v>
      </c>
      <c r="Y95" s="295">
        <v>0.87093600868624321</v>
      </c>
      <c r="DA95" s="122" t="s">
        <v>1663</v>
      </c>
    </row>
    <row r="96" spans="1:105" ht="12" customHeight="1" x14ac:dyDescent="0.25">
      <c r="A96" s="61" t="s">
        <v>1540</v>
      </c>
      <c r="B96" s="263">
        <v>3.354438362419168</v>
      </c>
      <c r="C96" s="263">
        <v>3.8486895314166492</v>
      </c>
      <c r="D96" s="263">
        <v>4.5207150233936266</v>
      </c>
      <c r="E96" s="263">
        <v>4.8649962255247594</v>
      </c>
      <c r="F96" s="263">
        <v>5.3715426217111917</v>
      </c>
      <c r="G96" s="263">
        <v>5.2663643896604269</v>
      </c>
      <c r="H96" s="263">
        <v>5.1266808375658171</v>
      </c>
      <c r="I96" s="263">
        <v>4.9358585986991477</v>
      </c>
      <c r="J96" s="263">
        <v>5.4671456849604123</v>
      </c>
      <c r="K96" s="263">
        <v>4.4999089027281807</v>
      </c>
      <c r="L96" s="263">
        <v>5.1579322817570796</v>
      </c>
      <c r="M96" s="263">
        <v>5.5454142547116154</v>
      </c>
      <c r="N96" s="263">
        <v>5.6437416049201046</v>
      </c>
      <c r="O96" s="263">
        <v>4.9201103314367556</v>
      </c>
      <c r="P96" s="263">
        <v>4.6398052401766199</v>
      </c>
      <c r="Q96" s="263">
        <v>4.0034931531902673</v>
      </c>
      <c r="R96" s="263">
        <v>4.5562145512981864</v>
      </c>
      <c r="S96" s="263">
        <v>6.2888954473443581</v>
      </c>
      <c r="T96" s="263">
        <v>6.2684333665901413</v>
      </c>
      <c r="U96" s="263">
        <v>5.9567403955621083</v>
      </c>
      <c r="V96" s="263">
        <v>5.6568921059701198</v>
      </c>
      <c r="W96" s="263">
        <v>5.5894166632015914</v>
      </c>
      <c r="X96" s="263">
        <v>5.7028270097436664</v>
      </c>
      <c r="Y96" s="263">
        <v>4.7321249755473414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63.647989054151317</v>
      </c>
      <c r="C99" s="223">
        <v>59.887066880380992</v>
      </c>
      <c r="D99" s="223">
        <v>55.676964634191521</v>
      </c>
      <c r="E99" s="223">
        <v>50.929673748132792</v>
      </c>
      <c r="F99" s="223">
        <v>53.927642715811857</v>
      </c>
      <c r="G99" s="223">
        <v>52.03440023755104</v>
      </c>
      <c r="H99" s="223">
        <v>56.058179716415353</v>
      </c>
      <c r="I99" s="223">
        <v>57.458154347680669</v>
      </c>
      <c r="J99" s="223">
        <v>47.390500696104347</v>
      </c>
      <c r="K99" s="223">
        <v>29.883748757194759</v>
      </c>
      <c r="L99" s="223">
        <v>26.17591006562202</v>
      </c>
      <c r="M99" s="223">
        <v>27.18987768448882</v>
      </c>
      <c r="N99" s="223">
        <v>21.925503836221971</v>
      </c>
      <c r="O99" s="223">
        <v>24.83559670432113</v>
      </c>
      <c r="P99" s="223">
        <v>22.944069551785201</v>
      </c>
      <c r="Q99" s="223">
        <v>24.660938293608741</v>
      </c>
      <c r="R99" s="223">
        <v>21.008700494151881</v>
      </c>
      <c r="S99" s="223">
        <v>11.68422920716454</v>
      </c>
      <c r="T99" s="223">
        <v>11.393528106846849</v>
      </c>
      <c r="U99" s="223">
        <v>11.777724228781031</v>
      </c>
      <c r="V99" s="223">
        <v>11.30319879369898</v>
      </c>
      <c r="W99" s="223">
        <v>11.37716553397019</v>
      </c>
      <c r="X99" s="223">
        <v>11.9386645254174</v>
      </c>
      <c r="Y99" s="223">
        <v>11.637000547765879</v>
      </c>
      <c r="DA99" s="89" t="s">
        <v>1665</v>
      </c>
    </row>
    <row r="100" spans="1:105" ht="12" customHeight="1" x14ac:dyDescent="0.25">
      <c r="A100" s="55" t="s">
        <v>91</v>
      </c>
      <c r="B100" s="259">
        <v>0.54164325202272701</v>
      </c>
      <c r="C100" s="259">
        <v>0.50929229422991784</v>
      </c>
      <c r="D100" s="259">
        <v>0.47187286893730318</v>
      </c>
      <c r="E100" s="259">
        <v>0.42928927586120919</v>
      </c>
      <c r="F100" s="259">
        <v>0.45551365451402942</v>
      </c>
      <c r="G100" s="259">
        <v>0.43823876892050462</v>
      </c>
      <c r="H100" s="259">
        <v>0.46951799802203698</v>
      </c>
      <c r="I100" s="259">
        <v>0.48058792052711807</v>
      </c>
      <c r="J100" s="259">
        <v>0.3984365592971168</v>
      </c>
      <c r="K100" s="259">
        <v>0.24835526408833039</v>
      </c>
      <c r="L100" s="259">
        <v>0.21824560259827111</v>
      </c>
      <c r="M100" s="259">
        <v>0.22475433937988279</v>
      </c>
      <c r="N100" s="259">
        <v>0.1803498777072553</v>
      </c>
      <c r="O100" s="259">
        <v>0.2026306649320242</v>
      </c>
      <c r="P100" s="259">
        <v>0.18874402110717059</v>
      </c>
      <c r="Q100" s="259">
        <v>0.20208918239021309</v>
      </c>
      <c r="R100" s="259">
        <v>0.16782361974115889</v>
      </c>
      <c r="S100" s="259">
        <v>9.1954858120754435E-2</v>
      </c>
      <c r="T100" s="259">
        <v>8.7403901479423868E-2</v>
      </c>
      <c r="U100" s="259">
        <v>8.8105630064262114E-2</v>
      </c>
      <c r="V100" s="259">
        <v>8.3785078585427886E-2</v>
      </c>
      <c r="W100" s="259">
        <v>8.2752322401656364E-2</v>
      </c>
      <c r="X100" s="259">
        <v>8.5748545505074908E-2</v>
      </c>
      <c r="Y100" s="259">
        <v>8.1481180833719358E-2</v>
      </c>
      <c r="DA100" s="67" t="s">
        <v>1666</v>
      </c>
    </row>
    <row r="101" spans="1:105" ht="12" customHeight="1" x14ac:dyDescent="0.25">
      <c r="A101" s="173" t="s">
        <v>92</v>
      </c>
      <c r="B101" s="224">
        <v>0.1576277554856291</v>
      </c>
      <c r="C101" s="224">
        <v>0.14821305522739181</v>
      </c>
      <c r="D101" s="224">
        <v>0.13732334138269769</v>
      </c>
      <c r="E101" s="224">
        <v>0.1249307634782722</v>
      </c>
      <c r="F101" s="224">
        <v>0.13256252096922649</v>
      </c>
      <c r="G101" s="224">
        <v>0.12753522406815829</v>
      </c>
      <c r="H101" s="224">
        <v>0.13669873042137609</v>
      </c>
      <c r="I101" s="224">
        <v>0.14027789372797481</v>
      </c>
      <c r="J101" s="224">
        <v>0.11595207788684141</v>
      </c>
      <c r="K101" s="224">
        <v>7.2275769512663623E-2</v>
      </c>
      <c r="L101" s="224">
        <v>6.351332607524221E-2</v>
      </c>
      <c r="M101" s="224">
        <v>6.540748346777106E-2</v>
      </c>
      <c r="N101" s="224">
        <v>5.2519815446527889E-2</v>
      </c>
      <c r="O101" s="224">
        <v>5.9322824533953593E-2</v>
      </c>
      <c r="P101" s="224">
        <v>5.5131402156184527E-2</v>
      </c>
      <c r="Q101" s="224">
        <v>5.8908653407298131E-2</v>
      </c>
      <c r="R101" s="224">
        <v>4.9781362350938267E-2</v>
      </c>
      <c r="S101" s="224">
        <v>2.747726203785893E-2</v>
      </c>
      <c r="T101" s="224">
        <v>2.6499638613602241E-2</v>
      </c>
      <c r="U101" s="224">
        <v>2.7058211445523912E-2</v>
      </c>
      <c r="V101" s="224">
        <v>2.6026547060862479E-2</v>
      </c>
      <c r="W101" s="224">
        <v>2.5977730758667439E-2</v>
      </c>
      <c r="X101" s="224">
        <v>2.718844679340314E-2</v>
      </c>
      <c r="Y101" s="224">
        <v>2.6066409990576439E-2</v>
      </c>
      <c r="DA101" s="177" t="s">
        <v>1667</v>
      </c>
    </row>
    <row r="102" spans="1:105" ht="12" customHeight="1" x14ac:dyDescent="0.25">
      <c r="A102" s="173" t="s">
        <v>93</v>
      </c>
      <c r="B102" s="224">
        <v>1.712784352251985</v>
      </c>
      <c r="C102" s="224">
        <v>1.642795658866897</v>
      </c>
      <c r="D102" s="224">
        <v>1.5541385178875951</v>
      </c>
      <c r="E102" s="224">
        <v>1.454201016059149</v>
      </c>
      <c r="F102" s="224">
        <v>1.4966924097651171</v>
      </c>
      <c r="G102" s="224">
        <v>1.497823916572711</v>
      </c>
      <c r="H102" s="224">
        <v>1.6535117290539161</v>
      </c>
      <c r="I102" s="224">
        <v>1.6602627889106309</v>
      </c>
      <c r="J102" s="224">
        <v>1.3773526883362339</v>
      </c>
      <c r="K102" s="224">
        <v>0.93170261570661339</v>
      </c>
      <c r="L102" s="224">
        <v>0.83788295421474113</v>
      </c>
      <c r="M102" s="224">
        <v>0.90575230301312837</v>
      </c>
      <c r="N102" s="224">
        <v>0.7369058897694909</v>
      </c>
      <c r="O102" s="224">
        <v>0.8355222384308606</v>
      </c>
      <c r="P102" s="224">
        <v>0.75141180179951994</v>
      </c>
      <c r="Q102" s="224">
        <v>0.80748923620296265</v>
      </c>
      <c r="R102" s="224">
        <v>0.70458318485263105</v>
      </c>
      <c r="S102" s="224">
        <v>0.4223587957830694</v>
      </c>
      <c r="T102" s="224">
        <v>0.4013279769213034</v>
      </c>
      <c r="U102" s="224">
        <v>0.41362384411087039</v>
      </c>
      <c r="V102" s="224">
        <v>0.39062997389548559</v>
      </c>
      <c r="W102" s="224">
        <v>0.38860221322794608</v>
      </c>
      <c r="X102" s="224">
        <v>0.38740690778438358</v>
      </c>
      <c r="Y102" s="224">
        <v>0.4009906767843589</v>
      </c>
      <c r="DA102" s="177" t="s">
        <v>1668</v>
      </c>
    </row>
    <row r="103" spans="1:105" ht="12" customHeight="1" x14ac:dyDescent="0.25">
      <c r="A103" s="173" t="s">
        <v>94</v>
      </c>
      <c r="B103" s="224">
        <v>0.48164346871342217</v>
      </c>
      <c r="C103" s="224">
        <v>0.4528761435979673</v>
      </c>
      <c r="D103" s="224">
        <v>0.41960180347115339</v>
      </c>
      <c r="E103" s="224">
        <v>0.38173534911608281</v>
      </c>
      <c r="F103" s="224">
        <v>0.40505475843583261</v>
      </c>
      <c r="G103" s="224">
        <v>0.38969347443973168</v>
      </c>
      <c r="H103" s="224">
        <v>0.41769325767551918</v>
      </c>
      <c r="I103" s="224">
        <v>0.42862966049855578</v>
      </c>
      <c r="J103" s="224">
        <v>0.35430029962609477</v>
      </c>
      <c r="K103" s="224">
        <v>0.22084405265280099</v>
      </c>
      <c r="L103" s="224">
        <v>0.19406974733707519</v>
      </c>
      <c r="M103" s="224">
        <v>0.19985748778935819</v>
      </c>
      <c r="N103" s="224">
        <v>0.1604782483257568</v>
      </c>
      <c r="O103" s="224">
        <v>0.1812653545334284</v>
      </c>
      <c r="P103" s="224">
        <v>0.16845814804462059</v>
      </c>
      <c r="Q103" s="224">
        <v>0.17999982348866589</v>
      </c>
      <c r="R103" s="224">
        <v>0.15242277927369141</v>
      </c>
      <c r="S103" s="224">
        <v>8.3958841879649651E-2</v>
      </c>
      <c r="T103" s="224">
        <v>8.113366453717559E-2</v>
      </c>
      <c r="U103" s="224">
        <v>8.2988305471418958E-2</v>
      </c>
      <c r="V103" s="224">
        <v>7.9945914168723084E-2</v>
      </c>
      <c r="W103" s="224">
        <v>7.9902762163018032E-2</v>
      </c>
      <c r="X103" s="224">
        <v>8.3725191073618338E-2</v>
      </c>
      <c r="Y103" s="224">
        <v>8.0353336467978084E-2</v>
      </c>
      <c r="DA103" s="177" t="s">
        <v>1669</v>
      </c>
    </row>
    <row r="104" spans="1:105" ht="12" customHeight="1" x14ac:dyDescent="0.25">
      <c r="A104" s="56" t="s">
        <v>95</v>
      </c>
      <c r="B104" s="260">
        <v>0.84242761857312776</v>
      </c>
      <c r="C104" s="260">
        <v>0.80121187990763565</v>
      </c>
      <c r="D104" s="260">
        <v>0.7577010511670299</v>
      </c>
      <c r="E104" s="260">
        <v>0.69658672139619726</v>
      </c>
      <c r="F104" s="260">
        <v>0.73052171832411128</v>
      </c>
      <c r="G104" s="260">
        <v>0.72216801884908233</v>
      </c>
      <c r="H104" s="260">
        <v>0.78710533061647658</v>
      </c>
      <c r="I104" s="260">
        <v>0.79331781188619899</v>
      </c>
      <c r="J104" s="260">
        <v>0.66021044681351926</v>
      </c>
      <c r="K104" s="260">
        <v>0.43396453809040347</v>
      </c>
      <c r="L104" s="260">
        <v>0.39924203380899348</v>
      </c>
      <c r="M104" s="260">
        <v>0.42843060448115777</v>
      </c>
      <c r="N104" s="260">
        <v>0.35871897070047071</v>
      </c>
      <c r="O104" s="260">
        <v>0.41116804366499882</v>
      </c>
      <c r="P104" s="260">
        <v>0.36992598192598058</v>
      </c>
      <c r="Q104" s="260">
        <v>0.39450312757455169</v>
      </c>
      <c r="R104" s="260">
        <v>0.35514746326183999</v>
      </c>
      <c r="S104" s="260">
        <v>0.22014114085190789</v>
      </c>
      <c r="T104" s="260">
        <v>0.2091844495617762</v>
      </c>
      <c r="U104" s="260">
        <v>0.2197665129995747</v>
      </c>
      <c r="V104" s="260">
        <v>0.20907349216153881</v>
      </c>
      <c r="W104" s="260">
        <v>0.21086333607560601</v>
      </c>
      <c r="X104" s="260">
        <v>0.21708439345551539</v>
      </c>
      <c r="Y104" s="260">
        <v>0.2251761790626623</v>
      </c>
      <c r="DA104" s="68" t="s">
        <v>1670</v>
      </c>
    </row>
    <row r="105" spans="1:105" ht="12" customHeight="1" x14ac:dyDescent="0.25">
      <c r="A105" s="37" t="s">
        <v>159</v>
      </c>
      <c r="B105" s="226">
        <v>7.4443837080339997E-2</v>
      </c>
      <c r="C105" s="226">
        <v>6.2789775726625641E-2</v>
      </c>
      <c r="D105" s="226">
        <v>5.4483160585426613E-2</v>
      </c>
      <c r="E105" s="226">
        <v>5.0948068803099128E-2</v>
      </c>
      <c r="F105" s="226">
        <v>5.2340129909973387E-2</v>
      </c>
      <c r="G105" s="226">
        <v>4.5988776607579898E-2</v>
      </c>
      <c r="H105" s="226">
        <v>4.6119789579870972E-2</v>
      </c>
      <c r="I105" s="226">
        <v>5.5927513228756089E-2</v>
      </c>
      <c r="J105" s="226">
        <v>3.8116294300638551E-2</v>
      </c>
      <c r="K105" s="226">
        <v>2.838439029859767E-2</v>
      </c>
      <c r="L105" s="226">
        <v>2.172831433444021E-2</v>
      </c>
      <c r="M105" s="226">
        <v>2.0180823211428139E-2</v>
      </c>
      <c r="N105" s="226">
        <v>1.7164105663153781E-2</v>
      </c>
      <c r="O105" s="226">
        <v>1.478705784334421E-2</v>
      </c>
      <c r="P105" s="226">
        <v>1.723674246521319E-2</v>
      </c>
      <c r="Q105" s="226">
        <v>1.754687506824679E-2</v>
      </c>
      <c r="R105" s="226">
        <v>1.2898792853024791E-2</v>
      </c>
      <c r="S105" s="226">
        <v>3.5550462621121359E-3</v>
      </c>
      <c r="T105" s="226">
        <v>4.6404687366435127E-3</v>
      </c>
      <c r="U105" s="226">
        <v>3.3390094658644108E-3</v>
      </c>
      <c r="V105" s="226">
        <v>3.4319325000493691E-3</v>
      </c>
      <c r="W105" s="226">
        <v>3.3109941894799628E-3</v>
      </c>
      <c r="X105" s="226">
        <v>4.0498878336546664E-3</v>
      </c>
      <c r="Y105" s="226">
        <v>2.70885870346654E-3</v>
      </c>
      <c r="DA105" s="69" t="s">
        <v>1671</v>
      </c>
    </row>
    <row r="106" spans="1:105" ht="12" customHeight="1" x14ac:dyDescent="0.25">
      <c r="A106" s="37" t="s">
        <v>35</v>
      </c>
      <c r="B106" s="226">
        <v>0.2563290616890278</v>
      </c>
      <c r="C106" s="226">
        <v>0.2412992294596441</v>
      </c>
      <c r="D106" s="226">
        <v>0.2087451025142622</v>
      </c>
      <c r="E106" s="226">
        <v>0.18568012472993259</v>
      </c>
      <c r="F106" s="226">
        <v>0.20250873458654611</v>
      </c>
      <c r="G106" s="226">
        <v>0.18306484248443511</v>
      </c>
      <c r="H106" s="226">
        <v>0.19228097540029229</v>
      </c>
      <c r="I106" s="226">
        <v>0.201025674160662</v>
      </c>
      <c r="J106" s="226">
        <v>0.1704502924519761</v>
      </c>
      <c r="K106" s="226">
        <v>8.4530599627626046E-2</v>
      </c>
      <c r="L106" s="226">
        <v>6.2657154023467887E-2</v>
      </c>
      <c r="M106" s="226">
        <v>5.7876701550478388E-2</v>
      </c>
      <c r="N106" s="226">
        <v>3.5517539848916389E-2</v>
      </c>
      <c r="O106" s="226">
        <v>4.2683029750519783E-2</v>
      </c>
      <c r="P106" s="226">
        <v>4.083712283696269E-2</v>
      </c>
      <c r="Q106" s="226">
        <v>4.6060713686082402E-2</v>
      </c>
      <c r="R106" s="226">
        <v>3.186867079798221E-2</v>
      </c>
      <c r="S106" s="226">
        <v>1.2878967586507349E-2</v>
      </c>
      <c r="T106" s="226">
        <v>1.3901900794595939E-2</v>
      </c>
      <c r="U106" s="226">
        <v>1.485729836240297E-2</v>
      </c>
      <c r="V106" s="226">
        <v>1.399841554842773E-2</v>
      </c>
      <c r="W106" s="226">
        <v>1.461090269927756E-2</v>
      </c>
      <c r="X106" s="226">
        <v>1.6689964490279621E-2</v>
      </c>
      <c r="Y106" s="226">
        <v>1.2407416193307029E-2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0.51165471980375998</v>
      </c>
      <c r="C109" s="226">
        <v>0.4971228747213659</v>
      </c>
      <c r="D109" s="226">
        <v>0.49447278806734107</v>
      </c>
      <c r="E109" s="226">
        <v>0.45995852786316549</v>
      </c>
      <c r="F109" s="226">
        <v>0.47567285382759178</v>
      </c>
      <c r="G109" s="226">
        <v>0.49311439975706728</v>
      </c>
      <c r="H109" s="226">
        <v>0.54870456563631342</v>
      </c>
      <c r="I109" s="226">
        <v>0.53636462449678091</v>
      </c>
      <c r="J109" s="226">
        <v>0.45164386006090462</v>
      </c>
      <c r="K109" s="226">
        <v>0.3210495481641798</v>
      </c>
      <c r="L109" s="226">
        <v>0.31485656545108542</v>
      </c>
      <c r="M109" s="226">
        <v>0.35037307971925119</v>
      </c>
      <c r="N109" s="226">
        <v>0.30603732518840049</v>
      </c>
      <c r="O109" s="226">
        <v>0.35369795607113491</v>
      </c>
      <c r="P109" s="226">
        <v>0.31185211662380469</v>
      </c>
      <c r="Q109" s="226">
        <v>0.33089553882022249</v>
      </c>
      <c r="R109" s="226">
        <v>0.31037999961083301</v>
      </c>
      <c r="S109" s="226">
        <v>0.20370712700328841</v>
      </c>
      <c r="T109" s="226">
        <v>0.19064208003053679</v>
      </c>
      <c r="U109" s="226">
        <v>0.2015702051713073</v>
      </c>
      <c r="V109" s="226">
        <v>0.19164314411306169</v>
      </c>
      <c r="W109" s="226">
        <v>0.19294143918684839</v>
      </c>
      <c r="X109" s="226">
        <v>0.1963445411315812</v>
      </c>
      <c r="Y109" s="226">
        <v>0.21005990416588871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43.452063433859323</v>
      </c>
      <c r="C110" s="261">
        <f t="shared" si="4"/>
        <v>40.634984419336135</v>
      </c>
      <c r="D110" s="261">
        <f t="shared" si="4"/>
        <v>37.561476600457979</v>
      </c>
      <c r="E110" s="261">
        <f t="shared" si="4"/>
        <v>34.107436908841166</v>
      </c>
      <c r="F110" s="261">
        <f t="shared" si="4"/>
        <v>36.4533011875196</v>
      </c>
      <c r="G110" s="261">
        <f t="shared" si="4"/>
        <v>34.744587843841117</v>
      </c>
      <c r="H110" s="261">
        <f t="shared" si="4"/>
        <v>37.092663865715821</v>
      </c>
      <c r="I110" s="261">
        <f t="shared" si="4"/>
        <v>38.25221650576249</v>
      </c>
      <c r="J110" s="261">
        <f t="shared" si="4"/>
        <v>31.494811141827764</v>
      </c>
      <c r="K110" s="261">
        <f t="shared" si="4"/>
        <v>19.366877026740326</v>
      </c>
      <c r="L110" s="261">
        <f t="shared" si="4"/>
        <v>16.783031440894064</v>
      </c>
      <c r="M110" s="261">
        <f t="shared" si="4"/>
        <v>17.15653032293984</v>
      </c>
      <c r="N110" s="261">
        <f t="shared" si="4"/>
        <v>13.759615277380382</v>
      </c>
      <c r="O110" s="261">
        <f t="shared" si="4"/>
        <v>15.532015354366585</v>
      </c>
      <c r="P110" s="261">
        <f t="shared" si="4"/>
        <v>14.51610840898997</v>
      </c>
      <c r="Q110" s="261">
        <f t="shared" si="4"/>
        <v>15.608373513464528</v>
      </c>
      <c r="R110" s="261">
        <f t="shared" si="4"/>
        <v>13.039980652216785</v>
      </c>
      <c r="S110" s="261">
        <f t="shared" si="4"/>
        <v>6.9739975838237607</v>
      </c>
      <c r="T110" s="261">
        <f t="shared" si="4"/>
        <v>6.833891436977714</v>
      </c>
      <c r="U110" s="261">
        <f t="shared" si="4"/>
        <v>7.0194261579655768</v>
      </c>
      <c r="V110" s="261">
        <f t="shared" si="4"/>
        <v>6.7469868468911631</v>
      </c>
      <c r="W110" s="261">
        <f t="shared" si="4"/>
        <v>6.7895156969457719</v>
      </c>
      <c r="X110" s="261">
        <f t="shared" si="4"/>
        <v>7.2659131831937254</v>
      </c>
      <c r="Y110" s="261">
        <f t="shared" si="4"/>
        <v>6.8362244782670807</v>
      </c>
      <c r="DA110" s="70"/>
    </row>
    <row r="111" spans="1:105" ht="12" customHeight="1" x14ac:dyDescent="0.25">
      <c r="A111" s="60" t="s">
        <v>1554</v>
      </c>
      <c r="B111" s="262">
        <v>35.950624441118407</v>
      </c>
      <c r="C111" s="262">
        <v>33.440073164847611</v>
      </c>
      <c r="D111" s="262">
        <v>30.754854819453168</v>
      </c>
      <c r="E111" s="262">
        <v>27.738508916939079</v>
      </c>
      <c r="F111" s="262">
        <v>29.89757385900554</v>
      </c>
      <c r="G111" s="262">
        <v>28.184605720425839</v>
      </c>
      <c r="H111" s="262">
        <v>29.83423312919707</v>
      </c>
      <c r="I111" s="262">
        <v>30.933532582265219</v>
      </c>
      <c r="J111" s="262">
        <v>25.433308640243521</v>
      </c>
      <c r="K111" s="262">
        <v>15.27271960054726</v>
      </c>
      <c r="L111" s="262">
        <v>13.106076654755659</v>
      </c>
      <c r="M111" s="262">
        <v>13.18652592393873</v>
      </c>
      <c r="N111" s="262">
        <v>10.52074562529851</v>
      </c>
      <c r="O111" s="262">
        <v>11.830732006131139</v>
      </c>
      <c r="P111" s="262">
        <v>11.18742622466975</v>
      </c>
      <c r="Q111" s="262">
        <v>12.0312736753437</v>
      </c>
      <c r="R111" s="262">
        <v>9.8459733821276814</v>
      </c>
      <c r="S111" s="262">
        <v>5.0493289519919049</v>
      </c>
      <c r="T111" s="262">
        <v>4.9605779656170963</v>
      </c>
      <c r="U111" s="262">
        <v>5.0474585267633056</v>
      </c>
      <c r="V111" s="262">
        <v>4.865724358776319</v>
      </c>
      <c r="W111" s="262">
        <v>4.8850135756086859</v>
      </c>
      <c r="X111" s="262">
        <v>5.3376557659706956</v>
      </c>
      <c r="Y111" s="262">
        <v>4.812769426619786</v>
      </c>
      <c r="DA111" s="72" t="s">
        <v>1676</v>
      </c>
    </row>
    <row r="112" spans="1:105" ht="12" customHeight="1" x14ac:dyDescent="0.25">
      <c r="A112" s="59" t="s">
        <v>28</v>
      </c>
      <c r="B112" s="230">
        <v>15.907617072648289</v>
      </c>
      <c r="C112" s="230">
        <v>15.7733062232974</v>
      </c>
      <c r="D112" s="230">
        <v>13.88121862978986</v>
      </c>
      <c r="E112" s="230">
        <v>11.85014795069433</v>
      </c>
      <c r="F112" s="230">
        <v>12.46200480808773</v>
      </c>
      <c r="G112" s="230">
        <v>12.23929315421293</v>
      </c>
      <c r="H112" s="230">
        <v>12.387001411046819</v>
      </c>
      <c r="I112" s="230">
        <v>12.457710857736769</v>
      </c>
      <c r="J112" s="230">
        <v>11.07745035206788</v>
      </c>
      <c r="K112" s="230">
        <v>5.7814219502040247</v>
      </c>
      <c r="L112" s="230">
        <v>6.0928728929224896</v>
      </c>
      <c r="M112" s="230">
        <v>5.7336977459955456</v>
      </c>
      <c r="N112" s="230">
        <v>4.067288537118845</v>
      </c>
      <c r="O112" s="230">
        <v>4.2548173505617486</v>
      </c>
      <c r="P112" s="230">
        <v>4.454868722935152</v>
      </c>
      <c r="Q112" s="230">
        <v>4.1827939356920547</v>
      </c>
      <c r="R112" s="230">
        <v>3.8311954367125081</v>
      </c>
      <c r="S112" s="230">
        <v>2.1060845209869958</v>
      </c>
      <c r="T112" s="230">
        <v>1.8271227583615901</v>
      </c>
      <c r="U112" s="230">
        <v>1.7458163868550201</v>
      </c>
      <c r="V112" s="230">
        <v>1.5027363811537791</v>
      </c>
      <c r="W112" s="230">
        <v>1.4501810549180461</v>
      </c>
      <c r="X112" s="230">
        <v>1.637182587318794</v>
      </c>
      <c r="Y112" s="230">
        <v>0.99973359319156918</v>
      </c>
      <c r="DA112" s="71" t="s">
        <v>1677</v>
      </c>
    </row>
    <row r="113" spans="1:105" ht="12" customHeight="1" x14ac:dyDescent="0.25">
      <c r="A113" s="59" t="s">
        <v>31</v>
      </c>
      <c r="B113" s="295">
        <v>4.0276998008498319</v>
      </c>
      <c r="C113" s="295">
        <v>3.64725646603021</v>
      </c>
      <c r="D113" s="295">
        <v>3.5655636560433361</v>
      </c>
      <c r="E113" s="295">
        <v>3.2412258363728088</v>
      </c>
      <c r="F113" s="295">
        <v>4.4292646422560313</v>
      </c>
      <c r="G113" s="295">
        <v>3.6647394256464492</v>
      </c>
      <c r="H113" s="295">
        <v>3.834587475395248</v>
      </c>
      <c r="I113" s="295">
        <v>4.2374245319112811</v>
      </c>
      <c r="J113" s="295">
        <v>3.0139888485997601</v>
      </c>
      <c r="K113" s="295">
        <v>1.595535093209334</v>
      </c>
      <c r="L113" s="295">
        <v>1.2764793668115979</v>
      </c>
      <c r="M113" s="295">
        <v>1.302721727403414</v>
      </c>
      <c r="N113" s="295">
        <v>1.682534635048246</v>
      </c>
      <c r="O113" s="295">
        <v>1.712799880990872</v>
      </c>
      <c r="P113" s="295">
        <v>1.508949792901596</v>
      </c>
      <c r="Q113" s="295">
        <v>1.923023780385259</v>
      </c>
      <c r="R113" s="295">
        <v>1.52015076642638</v>
      </c>
      <c r="S113" s="295">
        <v>0.97553837691465095</v>
      </c>
      <c r="T113" s="295">
        <v>0.87771939712169267</v>
      </c>
      <c r="U113" s="295">
        <v>0.95649466848140396</v>
      </c>
      <c r="V113" s="295">
        <v>1.0215035498055109</v>
      </c>
      <c r="W113" s="295">
        <v>1.070223850209342</v>
      </c>
      <c r="X113" s="295">
        <v>1.257836758633766</v>
      </c>
      <c r="Y113" s="295">
        <v>1.31188133653965</v>
      </c>
      <c r="DA113" s="122" t="s">
        <v>1678</v>
      </c>
    </row>
    <row r="114" spans="1:105" ht="12" customHeight="1" x14ac:dyDescent="0.25">
      <c r="A114" s="59" t="s">
        <v>159</v>
      </c>
      <c r="B114" s="295">
        <v>3.092917612866017</v>
      </c>
      <c r="C114" s="295">
        <v>2.5613998551458228</v>
      </c>
      <c r="D114" s="295">
        <v>2.3784514263011101</v>
      </c>
      <c r="E114" s="295">
        <v>2.391789542453552</v>
      </c>
      <c r="F114" s="295">
        <v>2.344317402281594</v>
      </c>
      <c r="G114" s="295">
        <v>2.1739568689321569</v>
      </c>
      <c r="H114" s="295">
        <v>2.313101175407176</v>
      </c>
      <c r="I114" s="295">
        <v>2.749643305613207</v>
      </c>
      <c r="J114" s="295">
        <v>1.82410904650757</v>
      </c>
      <c r="K114" s="295">
        <v>1.677102936047776</v>
      </c>
      <c r="L114" s="295">
        <v>1.2774196751695239</v>
      </c>
      <c r="M114" s="295">
        <v>1.3866263545420401</v>
      </c>
      <c r="N114" s="295">
        <v>1.310599133992201</v>
      </c>
      <c r="O114" s="295">
        <v>1.210483162295529</v>
      </c>
      <c r="P114" s="295">
        <v>1.331879155166056</v>
      </c>
      <c r="Q114" s="295">
        <v>1.453793281885603</v>
      </c>
      <c r="R114" s="295">
        <v>1.2375357794159001</v>
      </c>
      <c r="S114" s="295">
        <v>0.40428898191896723</v>
      </c>
      <c r="T114" s="295">
        <v>0.53136751609466126</v>
      </c>
      <c r="U114" s="295">
        <v>0.42151542194263808</v>
      </c>
      <c r="V114" s="295">
        <v>0.45013286232909921</v>
      </c>
      <c r="W114" s="295">
        <v>0.41941610920947398</v>
      </c>
      <c r="X114" s="295">
        <v>0.46807453443403563</v>
      </c>
      <c r="Y114" s="295">
        <v>0.43388953152933768</v>
      </c>
      <c r="DA114" s="122" t="s">
        <v>1679</v>
      </c>
    </row>
    <row r="115" spans="1:105" ht="12" customHeight="1" x14ac:dyDescent="0.25">
      <c r="A115" s="59" t="s">
        <v>32</v>
      </c>
      <c r="B115" s="295">
        <v>2.5276963533336509</v>
      </c>
      <c r="C115" s="295">
        <v>1.8504284727183029</v>
      </c>
      <c r="D115" s="295">
        <v>2.0351007938698809</v>
      </c>
      <c r="E115" s="295">
        <v>1.747200284957801</v>
      </c>
      <c r="F115" s="295">
        <v>1.8088004062813621</v>
      </c>
      <c r="G115" s="295">
        <v>1.6600876886574181</v>
      </c>
      <c r="H115" s="295">
        <v>1.8867638618884419</v>
      </c>
      <c r="I115" s="295">
        <v>1.8421017019907331</v>
      </c>
      <c r="J115" s="295">
        <v>1.555944711502119</v>
      </c>
      <c r="K115" s="295">
        <v>1.3437300927422391</v>
      </c>
      <c r="L115" s="295">
        <v>0.86386118040502125</v>
      </c>
      <c r="M115" s="295">
        <v>0.8819890596558041</v>
      </c>
      <c r="N115" s="295">
        <v>0.81325093905103674</v>
      </c>
      <c r="O115" s="295">
        <v>1.242222632081889</v>
      </c>
      <c r="P115" s="295">
        <v>0.81181158533255271</v>
      </c>
      <c r="Q115" s="295">
        <v>0.74682133081777358</v>
      </c>
      <c r="R115" s="295">
        <v>0.27276109748771499</v>
      </c>
      <c r="S115" s="295">
        <v>0.13385853911069151</v>
      </c>
      <c r="T115" s="295">
        <v>0.17061673243142739</v>
      </c>
      <c r="U115" s="295">
        <v>9.2962716762748948E-2</v>
      </c>
      <c r="V115" s="295">
        <v>9.9280997899841961E-2</v>
      </c>
      <c r="W115" s="295">
        <v>0.1386925024151098</v>
      </c>
      <c r="X115" s="295">
        <v>0.10327639766687011</v>
      </c>
      <c r="Y115" s="295">
        <v>0.12750311855757421</v>
      </c>
      <c r="DA115" s="122" t="s">
        <v>1680</v>
      </c>
    </row>
    <row r="116" spans="1:105" ht="12" customHeight="1" x14ac:dyDescent="0.25">
      <c r="A116" s="59" t="s">
        <v>35</v>
      </c>
      <c r="B116" s="295">
        <v>10.394693601420609</v>
      </c>
      <c r="C116" s="295">
        <v>9.6076821476558703</v>
      </c>
      <c r="D116" s="295">
        <v>8.8945203134489841</v>
      </c>
      <c r="E116" s="295">
        <v>8.5081453024605906</v>
      </c>
      <c r="F116" s="295">
        <v>8.8531866000988337</v>
      </c>
      <c r="G116" s="295">
        <v>8.4465285829768906</v>
      </c>
      <c r="H116" s="295">
        <v>9.4127792054593851</v>
      </c>
      <c r="I116" s="295">
        <v>9.6466521850132292</v>
      </c>
      <c r="J116" s="295">
        <v>7.961815681566188</v>
      </c>
      <c r="K116" s="295">
        <v>4.8749295283438867</v>
      </c>
      <c r="L116" s="295">
        <v>3.5954435394470252</v>
      </c>
      <c r="M116" s="295">
        <v>3.8814910363419242</v>
      </c>
      <c r="N116" s="295">
        <v>2.6470723800881788</v>
      </c>
      <c r="O116" s="295">
        <v>3.4104089802011011</v>
      </c>
      <c r="P116" s="295">
        <v>3.079916968334389</v>
      </c>
      <c r="Q116" s="295">
        <v>3.724841346563005</v>
      </c>
      <c r="R116" s="295">
        <v>2.984330302085179</v>
      </c>
      <c r="S116" s="295">
        <v>1.4295585330605991</v>
      </c>
      <c r="T116" s="295">
        <v>1.553751561607724</v>
      </c>
      <c r="U116" s="295">
        <v>1.830669332721494</v>
      </c>
      <c r="V116" s="295">
        <v>1.792070567588087</v>
      </c>
      <c r="W116" s="295">
        <v>1.8065000588567139</v>
      </c>
      <c r="X116" s="295">
        <v>1.87128548791723</v>
      </c>
      <c r="Y116" s="295">
        <v>1.9397618468016551</v>
      </c>
      <c r="DA116" s="122" t="s">
        <v>1681</v>
      </c>
    </row>
    <row r="117" spans="1:105" ht="12" customHeight="1" x14ac:dyDescent="0.25">
      <c r="A117" s="60" t="s">
        <v>1561</v>
      </c>
      <c r="B117" s="262">
        <v>7.501438992740912</v>
      </c>
      <c r="C117" s="262">
        <v>7.1949112544885212</v>
      </c>
      <c r="D117" s="262">
        <v>6.8066217810048109</v>
      </c>
      <c r="E117" s="262">
        <v>6.3689279919020843</v>
      </c>
      <c r="F117" s="262">
        <v>6.555727328514056</v>
      </c>
      <c r="G117" s="262">
        <v>6.5599821234152786</v>
      </c>
      <c r="H117" s="262">
        <v>7.2584307365187506</v>
      </c>
      <c r="I117" s="262">
        <v>7.3186839234972698</v>
      </c>
      <c r="J117" s="262">
        <v>6.0615025015842443</v>
      </c>
      <c r="K117" s="262">
        <v>4.094157426193064</v>
      </c>
      <c r="L117" s="262">
        <v>3.6769547861384031</v>
      </c>
      <c r="M117" s="262">
        <v>3.9700043990011111</v>
      </c>
      <c r="N117" s="262">
        <v>3.2388696520818718</v>
      </c>
      <c r="O117" s="262">
        <v>3.7012833482354468</v>
      </c>
      <c r="P117" s="262">
        <v>3.3286821843202201</v>
      </c>
      <c r="Q117" s="262">
        <v>3.5770998381208279</v>
      </c>
      <c r="R117" s="262">
        <v>3.194007270089104</v>
      </c>
      <c r="S117" s="262">
        <v>1.924668631831856</v>
      </c>
      <c r="T117" s="262">
        <v>1.8733134713606181</v>
      </c>
      <c r="U117" s="262">
        <v>1.9719676312022709</v>
      </c>
      <c r="V117" s="262">
        <v>1.8812624881148441</v>
      </c>
      <c r="W117" s="262">
        <v>1.9045021213370861</v>
      </c>
      <c r="X117" s="262">
        <v>1.92825741722303</v>
      </c>
      <c r="Y117" s="262">
        <v>2.0234550516472951</v>
      </c>
      <c r="DA117" s="72" t="s">
        <v>1682</v>
      </c>
    </row>
    <row r="118" spans="1:105" ht="12" customHeight="1" x14ac:dyDescent="0.25">
      <c r="A118" s="57" t="s">
        <v>1563</v>
      </c>
      <c r="B118" s="261">
        <v>6.0132584675761329</v>
      </c>
      <c r="C118" s="261">
        <v>5.7675415432131096</v>
      </c>
      <c r="D118" s="261">
        <v>5.4562832677600834</v>
      </c>
      <c r="E118" s="261">
        <v>5.1054218015701478</v>
      </c>
      <c r="F118" s="261">
        <v>5.2551627637650693</v>
      </c>
      <c r="G118" s="261">
        <v>5.2585734668971416</v>
      </c>
      <c r="H118" s="261">
        <v>5.8184596488650984</v>
      </c>
      <c r="I118" s="261">
        <v>5.8667594466969062</v>
      </c>
      <c r="J118" s="261">
        <v>4.8589852265888132</v>
      </c>
      <c r="K118" s="261">
        <v>3.2819338842146131</v>
      </c>
      <c r="L118" s="261">
        <v>2.9474984098434289</v>
      </c>
      <c r="M118" s="261">
        <v>3.1824110802886389</v>
      </c>
      <c r="N118" s="261">
        <v>2.596323236062255</v>
      </c>
      <c r="O118" s="261">
        <v>2.9670005256608838</v>
      </c>
      <c r="P118" s="261">
        <v>2.668318218691498</v>
      </c>
      <c r="Q118" s="261">
        <v>2.8674532861975379</v>
      </c>
      <c r="R118" s="261">
        <v>2.5603609228774529</v>
      </c>
      <c r="S118" s="261">
        <v>1.5428413080264589</v>
      </c>
      <c r="T118" s="261">
        <v>1.495886997894958</v>
      </c>
      <c r="U118" s="261">
        <v>1.5694240969247379</v>
      </c>
      <c r="V118" s="261">
        <v>1.505727202876699</v>
      </c>
      <c r="W118" s="261">
        <v>1.5189953813865049</v>
      </c>
      <c r="X118" s="261">
        <v>1.5332406891094119</v>
      </c>
      <c r="Y118" s="261">
        <v>1.6046240077749969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4.931817341814952</v>
      </c>
      <c r="C119" s="261">
        <f t="shared" si="5"/>
        <v>4.6407740433799889</v>
      </c>
      <c r="D119" s="261">
        <f t="shared" si="5"/>
        <v>4.314642442694697</v>
      </c>
      <c r="E119" s="261">
        <f t="shared" si="5"/>
        <v>3.9479201228492129</v>
      </c>
      <c r="F119" s="261">
        <f t="shared" si="5"/>
        <v>4.179355373014662</v>
      </c>
      <c r="G119" s="261">
        <f t="shared" si="5"/>
        <v>4.0331732590218534</v>
      </c>
      <c r="H119" s="261">
        <f t="shared" si="5"/>
        <v>4.3464546233679648</v>
      </c>
      <c r="I119" s="261">
        <f t="shared" si="5"/>
        <v>4.4557323313752484</v>
      </c>
      <c r="J119" s="261">
        <f t="shared" si="5"/>
        <v>3.6743059752751392</v>
      </c>
      <c r="K119" s="261">
        <f t="shared" si="5"/>
        <v>2.3179536764776518</v>
      </c>
      <c r="L119" s="261">
        <f t="shared" si="5"/>
        <v>2.0292933937886657</v>
      </c>
      <c r="M119" s="261">
        <f t="shared" si="5"/>
        <v>2.1081639014626239</v>
      </c>
      <c r="N119" s="261">
        <f t="shared" si="5"/>
        <v>1.6995200145949567</v>
      </c>
      <c r="O119" s="261">
        <f t="shared" si="5"/>
        <v>1.92565326739999</v>
      </c>
      <c r="P119" s="261">
        <f t="shared" si="5"/>
        <v>1.7788728950053252</v>
      </c>
      <c r="Q119" s="261">
        <f t="shared" si="5"/>
        <v>1.9123972178146338</v>
      </c>
      <c r="R119" s="261">
        <f t="shared" si="5"/>
        <v>1.6305088256051499</v>
      </c>
      <c r="S119" s="261">
        <f t="shared" si="5"/>
        <v>0.90656888372450872</v>
      </c>
      <c r="T119" s="261">
        <f t="shared" si="5"/>
        <v>0.88633102484269977</v>
      </c>
      <c r="U119" s="261">
        <f t="shared" si="5"/>
        <v>0.91802202022620727</v>
      </c>
      <c r="V119" s="261">
        <f t="shared" si="5"/>
        <v>0.88013032892514897</v>
      </c>
      <c r="W119" s="261">
        <f t="shared" si="5"/>
        <v>0.88749451474800245</v>
      </c>
      <c r="X119" s="261">
        <f t="shared" si="5"/>
        <v>0.93223130575491808</v>
      </c>
      <c r="Y119" s="261">
        <f t="shared" si="5"/>
        <v>0.91049320136863066</v>
      </c>
      <c r="DA119" s="70"/>
    </row>
    <row r="120" spans="1:105" ht="12" customHeight="1" x14ac:dyDescent="0.25">
      <c r="A120" s="60" t="s">
        <v>1566</v>
      </c>
      <c r="B120" s="262">
        <v>3.0898981163567671</v>
      </c>
      <c r="C120" s="262">
        <v>2.8741202882895092</v>
      </c>
      <c r="D120" s="262">
        <v>2.64333010768972</v>
      </c>
      <c r="E120" s="262">
        <v>2.3840800482721489</v>
      </c>
      <c r="F120" s="262">
        <v>2.5696481935072799</v>
      </c>
      <c r="G120" s="262">
        <v>2.4224213481587231</v>
      </c>
      <c r="H120" s="262">
        <v>2.5642041600651222</v>
      </c>
      <c r="I120" s="262">
        <v>2.6586871728681571</v>
      </c>
      <c r="J120" s="262">
        <v>2.1859518070102242</v>
      </c>
      <c r="K120" s="262">
        <v>1.3126655867318211</v>
      </c>
      <c r="L120" s="262">
        <v>1.1264461243137469</v>
      </c>
      <c r="M120" s="262">
        <v>1.133360609087668</v>
      </c>
      <c r="N120" s="262">
        <v>0.90424109721714929</v>
      </c>
      <c r="O120" s="262">
        <v>1.0168323112367359</v>
      </c>
      <c r="P120" s="262">
        <v>0.96154121815337135</v>
      </c>
      <c r="Q120" s="262">
        <v>1.0340685438636781</v>
      </c>
      <c r="R120" s="262">
        <v>0.84624551256302905</v>
      </c>
      <c r="S120" s="262">
        <v>0.43398166958626838</v>
      </c>
      <c r="T120" s="262">
        <v>0.42635366562562838</v>
      </c>
      <c r="U120" s="262">
        <v>0.43382090955829988</v>
      </c>
      <c r="V120" s="262">
        <v>0.41820115129066898</v>
      </c>
      <c r="W120" s="262">
        <v>0.4198590283284922</v>
      </c>
      <c r="X120" s="262">
        <v>0.45876289364726841</v>
      </c>
      <c r="Y120" s="262">
        <v>0.41364976038533829</v>
      </c>
      <c r="DA120" s="72" t="s">
        <v>1684</v>
      </c>
    </row>
    <row r="121" spans="1:105" ht="12" customHeight="1" x14ac:dyDescent="0.25">
      <c r="A121" s="59" t="s">
        <v>28</v>
      </c>
      <c r="B121" s="230">
        <v>1.367233999203703</v>
      </c>
      <c r="C121" s="230">
        <v>1.3556901985919689</v>
      </c>
      <c r="D121" s="230">
        <v>1.1930683253408829</v>
      </c>
      <c r="E121" s="230">
        <v>1.0185010803183789</v>
      </c>
      <c r="F121" s="230">
        <v>1.0710891891629499</v>
      </c>
      <c r="G121" s="230">
        <v>1.051947482155176</v>
      </c>
      <c r="H121" s="230">
        <v>1.064642768305458</v>
      </c>
      <c r="I121" s="230">
        <v>1.07072013106431</v>
      </c>
      <c r="J121" s="230">
        <v>0.95208896949622224</v>
      </c>
      <c r="K121" s="230">
        <v>0.49690388057257739</v>
      </c>
      <c r="L121" s="230">
        <v>0.52367258615708001</v>
      </c>
      <c r="M121" s="230">
        <v>0.49280206228761492</v>
      </c>
      <c r="N121" s="230">
        <v>0.34957688176200219</v>
      </c>
      <c r="O121" s="230">
        <v>0.36569468044916781</v>
      </c>
      <c r="P121" s="230">
        <v>0.38288877285453321</v>
      </c>
      <c r="Q121" s="230">
        <v>0.35950438424711051</v>
      </c>
      <c r="R121" s="230">
        <v>0.32928506103368121</v>
      </c>
      <c r="S121" s="230">
        <v>0.181014563598034</v>
      </c>
      <c r="T121" s="230">
        <v>0.1570382505778368</v>
      </c>
      <c r="U121" s="230">
        <v>0.15005009924329099</v>
      </c>
      <c r="V121" s="230">
        <v>0.1291577652875783</v>
      </c>
      <c r="W121" s="230">
        <v>0.1246407198658423</v>
      </c>
      <c r="X121" s="230">
        <v>0.1407131995989071</v>
      </c>
      <c r="Y121" s="230">
        <v>8.5925487929163574E-2</v>
      </c>
      <c r="DA121" s="71" t="s">
        <v>1685</v>
      </c>
    </row>
    <row r="122" spans="1:105" ht="12" customHeight="1" x14ac:dyDescent="0.25">
      <c r="A122" s="59" t="s">
        <v>31</v>
      </c>
      <c r="B122" s="295">
        <v>0.34617429380899117</v>
      </c>
      <c r="C122" s="295">
        <v>0.31347580353478249</v>
      </c>
      <c r="D122" s="295">
        <v>0.30645443843688941</v>
      </c>
      <c r="E122" s="295">
        <v>0.27857812658854803</v>
      </c>
      <c r="F122" s="295">
        <v>0.38068814346655011</v>
      </c>
      <c r="G122" s="295">
        <v>0.31497843568168821</v>
      </c>
      <c r="H122" s="295">
        <v>0.3295766012808769</v>
      </c>
      <c r="I122" s="295">
        <v>0.36419979577270722</v>
      </c>
      <c r="J122" s="295">
        <v>0.25904747443988979</v>
      </c>
      <c r="K122" s="295">
        <v>0.13713366473406571</v>
      </c>
      <c r="L122" s="295">
        <v>0.109711340272807</v>
      </c>
      <c r="M122" s="295">
        <v>0.1119668287885688</v>
      </c>
      <c r="N122" s="295">
        <v>0.14461113486514071</v>
      </c>
      <c r="O122" s="295">
        <v>0.147212383880505</v>
      </c>
      <c r="P122" s="295">
        <v>0.12969179799366309</v>
      </c>
      <c r="Q122" s="295">
        <v>0.16528078855636241</v>
      </c>
      <c r="R122" s="295">
        <v>0.13065450358038461</v>
      </c>
      <c r="S122" s="295">
        <v>8.3845948161465206E-2</v>
      </c>
      <c r="T122" s="295">
        <v>7.5438564809856307E-2</v>
      </c>
      <c r="U122" s="295">
        <v>8.220917217409078E-2</v>
      </c>
      <c r="V122" s="295">
        <v>8.779658054522535E-2</v>
      </c>
      <c r="W122" s="295">
        <v>9.1984011689646664E-2</v>
      </c>
      <c r="X122" s="295">
        <v>0.1081090382046745</v>
      </c>
      <c r="Y122" s="295">
        <v>0.1127540824025631</v>
      </c>
      <c r="DA122" s="122" t="s">
        <v>1686</v>
      </c>
    </row>
    <row r="123" spans="1:105" ht="12" customHeight="1" x14ac:dyDescent="0.25">
      <c r="A123" s="59" t="s">
        <v>159</v>
      </c>
      <c r="B123" s="295">
        <v>0.26583127427157599</v>
      </c>
      <c r="C123" s="295">
        <v>0.22014818130945821</v>
      </c>
      <c r="D123" s="295">
        <v>0.2044240592819376</v>
      </c>
      <c r="E123" s="295">
        <v>0.20557044882637179</v>
      </c>
      <c r="F123" s="295">
        <v>0.20149029503830609</v>
      </c>
      <c r="G123" s="295">
        <v>0.1868480823012196</v>
      </c>
      <c r="H123" s="295">
        <v>0.19880731074753219</v>
      </c>
      <c r="I123" s="295">
        <v>0.2363274018948564</v>
      </c>
      <c r="J123" s="295">
        <v>0.15677922691063381</v>
      </c>
      <c r="K123" s="295">
        <v>0.1441442891073525</v>
      </c>
      <c r="L123" s="295">
        <v>0.1097921582577271</v>
      </c>
      <c r="M123" s="295">
        <v>0.1191782959989335</v>
      </c>
      <c r="N123" s="295">
        <v>0.1126438791641565</v>
      </c>
      <c r="O123" s="295">
        <v>0.1040390730676883</v>
      </c>
      <c r="P123" s="295">
        <v>0.11447286262030811</v>
      </c>
      <c r="Q123" s="295">
        <v>0.1249511849405502</v>
      </c>
      <c r="R123" s="295">
        <v>0.1063642018236481</v>
      </c>
      <c r="S123" s="295">
        <v>3.4747985135591408E-2</v>
      </c>
      <c r="T123" s="295">
        <v>4.5670179937018912E-2</v>
      </c>
      <c r="U123" s="295">
        <v>3.6228569837752911E-2</v>
      </c>
      <c r="V123" s="295">
        <v>3.8688192626500431E-2</v>
      </c>
      <c r="W123" s="295">
        <v>3.6048137298382937E-2</v>
      </c>
      <c r="X123" s="295">
        <v>4.023025037106432E-2</v>
      </c>
      <c r="Y123" s="295">
        <v>3.7292104574573923E-2</v>
      </c>
      <c r="DA123" s="122" t="s">
        <v>1687</v>
      </c>
    </row>
    <row r="124" spans="1:105" ht="12" customHeight="1" x14ac:dyDescent="0.25">
      <c r="A124" s="59" t="s">
        <v>32</v>
      </c>
      <c r="B124" s="295">
        <v>0.21725141975432519</v>
      </c>
      <c r="C124" s="295">
        <v>0.15904133909189319</v>
      </c>
      <c r="D124" s="295">
        <v>0.17491362687938569</v>
      </c>
      <c r="E124" s="295">
        <v>0.15016904305045689</v>
      </c>
      <c r="F124" s="295">
        <v>0.1554634740041323</v>
      </c>
      <c r="G124" s="295">
        <v>0.14268185607098291</v>
      </c>
      <c r="H124" s="295">
        <v>0.16216430711537719</v>
      </c>
      <c r="I124" s="295">
        <v>0.15832566659422639</v>
      </c>
      <c r="J124" s="295">
        <v>0.13373093535829839</v>
      </c>
      <c r="K124" s="295">
        <v>0.1154914315676621</v>
      </c>
      <c r="L124" s="295">
        <v>7.4247473461803645E-2</v>
      </c>
      <c r="M124" s="295">
        <v>7.5805535409859057E-2</v>
      </c>
      <c r="N124" s="295">
        <v>6.9897604944661032E-2</v>
      </c>
      <c r="O124" s="295">
        <v>0.1067670292417921</v>
      </c>
      <c r="P124" s="295">
        <v>6.9773894816877374E-2</v>
      </c>
      <c r="Q124" s="295">
        <v>6.4188087389925305E-2</v>
      </c>
      <c r="R124" s="295">
        <v>2.3443375864669019E-2</v>
      </c>
      <c r="S124" s="295">
        <v>1.1504925276995469E-2</v>
      </c>
      <c r="T124" s="295">
        <v>1.466423263446417E-2</v>
      </c>
      <c r="U124" s="295">
        <v>7.9899953862300529E-3</v>
      </c>
      <c r="V124" s="295">
        <v>8.5330414469762788E-3</v>
      </c>
      <c r="W124" s="295">
        <v>1.1920396616952961E-2</v>
      </c>
      <c r="X124" s="295">
        <v>8.8764396050375494E-3</v>
      </c>
      <c r="Y124" s="295">
        <v>1.095868714341602E-2</v>
      </c>
      <c r="DA124" s="122" t="s">
        <v>1688</v>
      </c>
    </row>
    <row r="125" spans="1:105" ht="12" customHeight="1" x14ac:dyDescent="0.25">
      <c r="A125" s="59" t="s">
        <v>35</v>
      </c>
      <c r="B125" s="295">
        <v>0.89340712931817134</v>
      </c>
      <c r="C125" s="295">
        <v>0.82576476576140589</v>
      </c>
      <c r="D125" s="295">
        <v>0.76446965775062403</v>
      </c>
      <c r="E125" s="295">
        <v>0.73126134948839305</v>
      </c>
      <c r="F125" s="295">
        <v>0.76091709183534129</v>
      </c>
      <c r="G125" s="295">
        <v>0.72596549194965698</v>
      </c>
      <c r="H125" s="295">
        <v>0.80901317261587702</v>
      </c>
      <c r="I125" s="295">
        <v>0.82911417754205696</v>
      </c>
      <c r="J125" s="295">
        <v>0.68430520080517931</v>
      </c>
      <c r="K125" s="295">
        <v>0.41899232075016363</v>
      </c>
      <c r="L125" s="295">
        <v>0.30902256616432938</v>
      </c>
      <c r="M125" s="295">
        <v>0.33360788660269181</v>
      </c>
      <c r="N125" s="295">
        <v>0.22751159648118879</v>
      </c>
      <c r="O125" s="295">
        <v>0.29311914459758298</v>
      </c>
      <c r="P125" s="295">
        <v>0.26471388986798972</v>
      </c>
      <c r="Q125" s="295">
        <v>0.32014409872972949</v>
      </c>
      <c r="R125" s="295">
        <v>0.25649837026064598</v>
      </c>
      <c r="S125" s="295">
        <v>0.1228682474141824</v>
      </c>
      <c r="T125" s="295">
        <v>0.1335424376664523</v>
      </c>
      <c r="U125" s="295">
        <v>0.15734307291693511</v>
      </c>
      <c r="V125" s="295">
        <v>0.15402557138438869</v>
      </c>
      <c r="W125" s="295">
        <v>0.15526576285766741</v>
      </c>
      <c r="X125" s="295">
        <v>0.160833965867585</v>
      </c>
      <c r="Y125" s="295">
        <v>0.16671939833562169</v>
      </c>
      <c r="DA125" s="122" t="s">
        <v>1689</v>
      </c>
    </row>
    <row r="126" spans="1:105" ht="12" customHeight="1" x14ac:dyDescent="0.25">
      <c r="A126" s="60" t="s">
        <v>1573</v>
      </c>
      <c r="B126" s="262">
        <v>1.8419192254581851</v>
      </c>
      <c r="C126" s="262">
        <v>1.7666537550904799</v>
      </c>
      <c r="D126" s="262">
        <v>1.671312335004977</v>
      </c>
      <c r="E126" s="262">
        <v>1.563840074577064</v>
      </c>
      <c r="F126" s="262">
        <v>1.6097071795073821</v>
      </c>
      <c r="G126" s="262">
        <v>1.6107519108631301</v>
      </c>
      <c r="H126" s="262">
        <v>1.7822504633028431</v>
      </c>
      <c r="I126" s="262">
        <v>1.797045158507091</v>
      </c>
      <c r="J126" s="262">
        <v>1.4883541682649151</v>
      </c>
      <c r="K126" s="262">
        <v>1.0052880897458309</v>
      </c>
      <c r="L126" s="262">
        <v>0.90284726947491856</v>
      </c>
      <c r="M126" s="262">
        <v>0.974803292374956</v>
      </c>
      <c r="N126" s="262">
        <v>0.79527891737780743</v>
      </c>
      <c r="O126" s="262">
        <v>0.90882095616325409</v>
      </c>
      <c r="P126" s="262">
        <v>0.81733167685195374</v>
      </c>
      <c r="Q126" s="262">
        <v>0.87832867395095571</v>
      </c>
      <c r="R126" s="262">
        <v>0.78426331304212071</v>
      </c>
      <c r="S126" s="262">
        <v>0.47258721413824029</v>
      </c>
      <c r="T126" s="262">
        <v>0.45997735921707139</v>
      </c>
      <c r="U126" s="262">
        <v>0.48420111066790739</v>
      </c>
      <c r="V126" s="262">
        <v>0.46192917763447999</v>
      </c>
      <c r="W126" s="262">
        <v>0.46763548641951019</v>
      </c>
      <c r="X126" s="262">
        <v>0.47346841210764962</v>
      </c>
      <c r="Y126" s="262">
        <v>0.49684344098329242</v>
      </c>
      <c r="DA126" s="72" t="s">
        <v>1690</v>
      </c>
    </row>
    <row r="127" spans="1:105" ht="12" customHeight="1" x14ac:dyDescent="0.25">
      <c r="A127" s="132" t="s">
        <v>1575</v>
      </c>
      <c r="B127" s="316">
        <v>5.5147233638540181</v>
      </c>
      <c r="C127" s="316">
        <v>5.2893778426219473</v>
      </c>
      <c r="D127" s="316">
        <v>5.003924740432975</v>
      </c>
      <c r="E127" s="316">
        <v>4.6821517889613498</v>
      </c>
      <c r="F127" s="316">
        <v>4.8194783295042152</v>
      </c>
      <c r="G127" s="316">
        <v>4.8226062649407213</v>
      </c>
      <c r="H127" s="316">
        <v>5.3360745326771468</v>
      </c>
      <c r="I127" s="316">
        <v>5.3803699882955476</v>
      </c>
      <c r="J127" s="316">
        <v>4.4561462804528258</v>
      </c>
      <c r="K127" s="316">
        <v>3.009841929711357</v>
      </c>
      <c r="L127" s="316">
        <v>2.703133157061544</v>
      </c>
      <c r="M127" s="316">
        <v>2.9185701616664219</v>
      </c>
      <c r="N127" s="316">
        <v>2.3810725062348759</v>
      </c>
      <c r="O127" s="316">
        <v>2.7210184307984062</v>
      </c>
      <c r="P127" s="316">
        <v>2.447098674064943</v>
      </c>
      <c r="Q127" s="316">
        <v>2.6297242530683458</v>
      </c>
      <c r="R127" s="316">
        <v>2.3480916839722328</v>
      </c>
      <c r="S127" s="316">
        <v>1.414930532916576</v>
      </c>
      <c r="T127" s="316">
        <v>1.371869016018199</v>
      </c>
      <c r="U127" s="316">
        <v>1.4393094495728611</v>
      </c>
      <c r="V127" s="316">
        <v>1.380893409133932</v>
      </c>
      <c r="W127" s="316">
        <v>1.393061576263011</v>
      </c>
      <c r="X127" s="316">
        <v>1.4061258627473521</v>
      </c>
      <c r="Y127" s="316">
        <v>1.471591077215876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1</v>
      </c>
      <c r="D132" s="232">
        <f t="shared" si="6"/>
        <v>1</v>
      </c>
      <c r="E132" s="232">
        <f t="shared" si="6"/>
        <v>0.99999999999999978</v>
      </c>
      <c r="F132" s="232">
        <f t="shared" si="6"/>
        <v>1</v>
      </c>
      <c r="G132" s="232">
        <f t="shared" si="6"/>
        <v>1</v>
      </c>
      <c r="H132" s="232">
        <f t="shared" si="6"/>
        <v>1</v>
      </c>
      <c r="I132" s="232">
        <f t="shared" si="6"/>
        <v>1</v>
      </c>
      <c r="J132" s="232">
        <f t="shared" si="6"/>
        <v>1</v>
      </c>
      <c r="K132" s="232">
        <f t="shared" si="6"/>
        <v>0.99999999999999967</v>
      </c>
      <c r="L132" s="232">
        <f t="shared" si="6"/>
        <v>0.99999999999999989</v>
      </c>
      <c r="M132" s="232">
        <f t="shared" si="6"/>
        <v>1</v>
      </c>
      <c r="N132" s="232">
        <f t="shared" si="6"/>
        <v>1</v>
      </c>
      <c r="O132" s="232">
        <f t="shared" si="6"/>
        <v>0.99999999999999978</v>
      </c>
      <c r="P132" s="232">
        <f t="shared" si="6"/>
        <v>0.99999999999999989</v>
      </c>
      <c r="Q132" s="232">
        <f t="shared" si="6"/>
        <v>0.99999999999999989</v>
      </c>
      <c r="R132" s="232">
        <f t="shared" si="6"/>
        <v>1</v>
      </c>
      <c r="S132" s="232">
        <f t="shared" si="6"/>
        <v>1.0000000000000002</v>
      </c>
      <c r="T132" s="232">
        <f t="shared" si="6"/>
        <v>1.0000000000000002</v>
      </c>
      <c r="U132" s="232">
        <f t="shared" si="6"/>
        <v>1</v>
      </c>
      <c r="V132" s="232">
        <f t="shared" si="6"/>
        <v>1.0000000000000002</v>
      </c>
      <c r="W132" s="232">
        <f t="shared" si="6"/>
        <v>0.99999999999999978</v>
      </c>
      <c r="X132" s="232">
        <f t="shared" si="6"/>
        <v>0.99999999999999989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4.1984144516318146E-3</v>
      </c>
      <c r="C133" s="266">
        <f t="shared" si="7"/>
        <v>4.1873356457242982E-3</v>
      </c>
      <c r="D133" s="266">
        <f t="shared" si="7"/>
        <v>4.2031010499130918E-3</v>
      </c>
      <c r="E133" s="266">
        <f t="shared" si="7"/>
        <v>4.1993266991172291E-3</v>
      </c>
      <c r="F133" s="266">
        <f t="shared" si="7"/>
        <v>4.2123493679139682E-3</v>
      </c>
      <c r="G133" s="266">
        <f t="shared" si="7"/>
        <v>4.2031812160264158E-3</v>
      </c>
      <c r="H133" s="266">
        <f t="shared" si="7"/>
        <v>4.192984736114745E-3</v>
      </c>
      <c r="I133" s="266">
        <f t="shared" si="7"/>
        <v>4.1635168303621036E-3</v>
      </c>
      <c r="J133" s="266">
        <f t="shared" si="7"/>
        <v>4.1587727549322233E-3</v>
      </c>
      <c r="K133" s="266">
        <f t="shared" si="7"/>
        <v>4.1515664662972514E-3</v>
      </c>
      <c r="L133" s="266">
        <f t="shared" si="7"/>
        <v>4.1501157519393279E-3</v>
      </c>
      <c r="M133" s="266">
        <f t="shared" si="7"/>
        <v>4.1467633817575521E-3</v>
      </c>
      <c r="N133" s="266">
        <f t="shared" si="7"/>
        <v>4.1617296000096005E-3</v>
      </c>
      <c r="O133" s="266">
        <f t="shared" si="7"/>
        <v>4.1772880960395621E-3</v>
      </c>
      <c r="P133" s="266">
        <f t="shared" si="7"/>
        <v>4.184540636573723E-3</v>
      </c>
      <c r="Q133" s="266">
        <f t="shared" si="7"/>
        <v>4.1537015291438538E-3</v>
      </c>
      <c r="R133" s="266">
        <f t="shared" si="7"/>
        <v>4.1472056076976103E-3</v>
      </c>
      <c r="S133" s="266">
        <f t="shared" si="7"/>
        <v>4.1243893709293237E-3</v>
      </c>
      <c r="T133" s="266">
        <f t="shared" si="7"/>
        <v>4.1275552268639814E-3</v>
      </c>
      <c r="U133" s="266">
        <f t="shared" si="7"/>
        <v>4.0904515830946899E-3</v>
      </c>
      <c r="V133" s="266">
        <f t="shared" si="7"/>
        <v>4.1286902441597106E-3</v>
      </c>
      <c r="W133" s="266">
        <f t="shared" si="7"/>
        <v>4.1003547981046072E-3</v>
      </c>
      <c r="X133" s="266">
        <f t="shared" si="7"/>
        <v>4.1256062731089317E-3</v>
      </c>
      <c r="Y133" s="266">
        <f t="shared" si="7"/>
        <v>4.0325006525217498E-3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4.3485389336873919E-4</v>
      </c>
      <c r="C134" s="267">
        <f t="shared" si="8"/>
        <v>4.3370639782291731E-4</v>
      </c>
      <c r="D134" s="267">
        <f t="shared" si="8"/>
        <v>4.3533931126464885E-4</v>
      </c>
      <c r="E134" s="267">
        <f t="shared" si="8"/>
        <v>4.3494838007921463E-4</v>
      </c>
      <c r="F134" s="267">
        <f t="shared" si="8"/>
        <v>4.3629721266674363E-4</v>
      </c>
      <c r="G134" s="267">
        <f t="shared" si="8"/>
        <v>4.3534761452934499E-4</v>
      </c>
      <c r="H134" s="267">
        <f t="shared" si="8"/>
        <v>4.3429150655350564E-4</v>
      </c>
      <c r="I134" s="267">
        <f t="shared" si="8"/>
        <v>4.3123934634074291E-4</v>
      </c>
      <c r="J134" s="267">
        <f t="shared" si="8"/>
        <v>4.3074797520650034E-4</v>
      </c>
      <c r="K134" s="267">
        <f t="shared" si="8"/>
        <v>4.3000157851180585E-4</v>
      </c>
      <c r="L134" s="267">
        <f t="shared" si="8"/>
        <v>4.2985131969529864E-4</v>
      </c>
      <c r="M134" s="267">
        <f t="shared" si="8"/>
        <v>4.2950409546521048E-4</v>
      </c>
      <c r="N134" s="267">
        <f t="shared" si="8"/>
        <v>4.310542326302967E-4</v>
      </c>
      <c r="O134" s="267">
        <f t="shared" si="8"/>
        <v>4.3266571540588616E-4</v>
      </c>
      <c r="P134" s="267">
        <f t="shared" si="8"/>
        <v>4.3341690267537271E-4</v>
      </c>
      <c r="Q134" s="267">
        <f t="shared" si="8"/>
        <v>4.3022271923102913E-4</v>
      </c>
      <c r="R134" s="267">
        <f t="shared" si="8"/>
        <v>4.2954989934522247E-4</v>
      </c>
      <c r="S134" s="267">
        <f t="shared" si="8"/>
        <v>4.2718669068513997E-4</v>
      </c>
      <c r="T134" s="267">
        <f t="shared" si="8"/>
        <v>4.2751459656363046E-4</v>
      </c>
      <c r="U134" s="267">
        <f t="shared" si="8"/>
        <v>4.2801608255583102E-4</v>
      </c>
      <c r="V134" s="267">
        <f t="shared" si="8"/>
        <v>4.2763215682257446E-4</v>
      </c>
      <c r="W134" s="267">
        <f t="shared" si="8"/>
        <v>4.2469729196362459E-4</v>
      </c>
      <c r="X134" s="267">
        <f t="shared" si="8"/>
        <v>4.2731273223171591E-4</v>
      </c>
      <c r="Y134" s="267">
        <f t="shared" si="8"/>
        <v>4.2483179666800161E-4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1.0947206327220772E-2</v>
      </c>
      <c r="C135" s="267">
        <f t="shared" si="9"/>
        <v>1.1434611904908994E-2</v>
      </c>
      <c r="D135" s="267">
        <f t="shared" si="9"/>
        <v>1.1596350733143036E-2</v>
      </c>
      <c r="E135" s="267">
        <f t="shared" si="9"/>
        <v>1.2009922358854761E-2</v>
      </c>
      <c r="F135" s="267">
        <f t="shared" si="9"/>
        <v>1.1506694605514543E-2</v>
      </c>
      <c r="G135" s="267">
        <f t="shared" si="9"/>
        <v>1.2136058922664733E-2</v>
      </c>
      <c r="H135" s="267">
        <f t="shared" si="9"/>
        <v>1.2647322654591547E-2</v>
      </c>
      <c r="I135" s="267">
        <f t="shared" si="9"/>
        <v>1.2082361736108629E-2</v>
      </c>
      <c r="J135" s="267">
        <f t="shared" si="9"/>
        <v>1.2103416664375546E-2</v>
      </c>
      <c r="K135" s="267">
        <f t="shared" si="9"/>
        <v>1.3299656631002507E-2</v>
      </c>
      <c r="L135" s="267">
        <f t="shared" si="9"/>
        <v>1.3574463793326393E-2</v>
      </c>
      <c r="M135" s="267">
        <f t="shared" si="9"/>
        <v>1.4292923125057654E-2</v>
      </c>
      <c r="N135" s="267">
        <f t="shared" si="9"/>
        <v>1.420669940387188E-2</v>
      </c>
      <c r="O135" s="267">
        <f t="shared" si="9"/>
        <v>1.4294787381613532E-2</v>
      </c>
      <c r="P135" s="267">
        <f t="shared" si="9"/>
        <v>1.3496212356411375E-2</v>
      </c>
      <c r="Q135" s="267">
        <f t="shared" si="9"/>
        <v>1.2788204838391597E-2</v>
      </c>
      <c r="R135" s="267">
        <f t="shared" si="9"/>
        <v>1.3745300106887048E-2</v>
      </c>
      <c r="S135" s="267">
        <f t="shared" si="9"/>
        <v>1.6442744145934111E-2</v>
      </c>
      <c r="T135" s="267">
        <f t="shared" si="9"/>
        <v>1.686302320607996E-2</v>
      </c>
      <c r="U135" s="267">
        <f t="shared" si="9"/>
        <v>1.7257558054270209E-2</v>
      </c>
      <c r="V135" s="267">
        <f t="shared" si="9"/>
        <v>1.6960338806417362E-2</v>
      </c>
      <c r="W135" s="267">
        <f t="shared" si="9"/>
        <v>1.7110657598939833E-2</v>
      </c>
      <c r="X135" s="267">
        <f t="shared" si="9"/>
        <v>1.6234453974602849E-2</v>
      </c>
      <c r="Y135" s="267">
        <f t="shared" si="9"/>
        <v>1.7373034568168789E-2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8.2796112763460546E-4</v>
      </c>
      <c r="C136" s="267">
        <f t="shared" si="10"/>
        <v>8.257762979238391E-4</v>
      </c>
      <c r="D136" s="267">
        <f t="shared" si="10"/>
        <v>8.2888536254338823E-4</v>
      </c>
      <c r="E136" s="267">
        <f t="shared" si="10"/>
        <v>8.2814103018243762E-4</v>
      </c>
      <c r="F136" s="267">
        <f t="shared" si="10"/>
        <v>8.3070920530330236E-4</v>
      </c>
      <c r="G136" s="267">
        <f t="shared" si="10"/>
        <v>8.2890117194628257E-4</v>
      </c>
      <c r="H136" s="267">
        <f t="shared" si="10"/>
        <v>8.2689034402473496E-4</v>
      </c>
      <c r="I136" s="267">
        <f t="shared" si="10"/>
        <v>8.2107903578990723E-4</v>
      </c>
      <c r="J136" s="267">
        <f t="shared" si="10"/>
        <v>8.201434659247214E-4</v>
      </c>
      <c r="K136" s="267">
        <f t="shared" si="10"/>
        <v>8.1872232779436123E-4</v>
      </c>
      <c r="L136" s="267">
        <f t="shared" si="10"/>
        <v>8.1843623524454289E-4</v>
      </c>
      <c r="M136" s="267">
        <f t="shared" si="10"/>
        <v>8.1777512085768819E-4</v>
      </c>
      <c r="N136" s="267">
        <f t="shared" si="10"/>
        <v>8.2072657957696154E-4</v>
      </c>
      <c r="O136" s="267">
        <f t="shared" si="10"/>
        <v>8.2379484024195087E-4</v>
      </c>
      <c r="P136" s="267">
        <f t="shared" si="10"/>
        <v>8.2522509961916509E-4</v>
      </c>
      <c r="Q136" s="267">
        <f t="shared" si="10"/>
        <v>8.1914337937523981E-4</v>
      </c>
      <c r="R136" s="267">
        <f t="shared" si="10"/>
        <v>8.1786233137304298E-4</v>
      </c>
      <c r="S136" s="267">
        <f t="shared" si="10"/>
        <v>8.1336278580871539E-4</v>
      </c>
      <c r="T136" s="267">
        <f t="shared" si="10"/>
        <v>8.139871180845743E-4</v>
      </c>
      <c r="U136" s="267">
        <f t="shared" si="10"/>
        <v>8.1494194662337118E-4</v>
      </c>
      <c r="V136" s="267">
        <f t="shared" si="10"/>
        <v>8.1421095263232643E-4</v>
      </c>
      <c r="W136" s="267">
        <f t="shared" si="10"/>
        <v>8.086229745662987E-4</v>
      </c>
      <c r="X136" s="267">
        <f t="shared" si="10"/>
        <v>8.1360276871475208E-4</v>
      </c>
      <c r="Y136" s="267">
        <f t="shared" si="10"/>
        <v>8.0887907131145032E-4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5.6589610471497673E-3</v>
      </c>
      <c r="C137" s="268">
        <f t="shared" si="11"/>
        <v>5.8612298644641833E-3</v>
      </c>
      <c r="D137" s="268">
        <f t="shared" si="11"/>
        <v>5.9420048080655007E-3</v>
      </c>
      <c r="E137" s="268">
        <f t="shared" si="11"/>
        <v>6.0463660868723358E-3</v>
      </c>
      <c r="F137" s="268">
        <f t="shared" si="11"/>
        <v>5.9021225545481549E-3</v>
      </c>
      <c r="G137" s="268">
        <f t="shared" si="11"/>
        <v>6.1497669529004114E-3</v>
      </c>
      <c r="H137" s="268">
        <f t="shared" si="11"/>
        <v>6.3129754591574137E-3</v>
      </c>
      <c r="I137" s="268">
        <f t="shared" si="11"/>
        <v>6.0285301051188197E-3</v>
      </c>
      <c r="J137" s="268">
        <f t="shared" si="11"/>
        <v>6.0681383477433669E-3</v>
      </c>
      <c r="K137" s="268">
        <f t="shared" si="11"/>
        <v>6.4889663021539951E-3</v>
      </c>
      <c r="L137" s="268">
        <f t="shared" si="11"/>
        <v>6.7844717630838741E-3</v>
      </c>
      <c r="M137" s="268">
        <f t="shared" si="11"/>
        <v>7.0999606635905703E-3</v>
      </c>
      <c r="N137" s="268">
        <f t="shared" si="11"/>
        <v>7.2426825790231786E-3</v>
      </c>
      <c r="O137" s="268">
        <f t="shared" si="11"/>
        <v>7.3095409989272072E-3</v>
      </c>
      <c r="P137" s="268">
        <f t="shared" si="11"/>
        <v>6.9039842633794764E-3</v>
      </c>
      <c r="Q137" s="268">
        <f t="shared" si="11"/>
        <v>6.4919379341935026E-3</v>
      </c>
      <c r="R137" s="268">
        <f t="shared" si="11"/>
        <v>7.0351348934103684E-3</v>
      </c>
      <c r="S137" s="268">
        <f t="shared" si="11"/>
        <v>8.6569504099590147E-3</v>
      </c>
      <c r="T137" s="268">
        <f t="shared" si="11"/>
        <v>8.6275936324163218E-3</v>
      </c>
      <c r="U137" s="268">
        <f t="shared" si="11"/>
        <v>8.9169058964489491E-3</v>
      </c>
      <c r="V137" s="268">
        <f t="shared" si="11"/>
        <v>8.6800966108420054E-3</v>
      </c>
      <c r="W137" s="268">
        <f t="shared" si="11"/>
        <v>8.680093350190779E-3</v>
      </c>
      <c r="X137" s="268">
        <f t="shared" si="11"/>
        <v>8.2847192948379052E-3</v>
      </c>
      <c r="Y137" s="268">
        <f t="shared" si="11"/>
        <v>9.0561937352949314E-3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4.266123263808954E-2</v>
      </c>
      <c r="C138" s="269">
        <f t="shared" si="12"/>
        <v>4.4560650819982776E-2</v>
      </c>
      <c r="D138" s="269">
        <f t="shared" si="12"/>
        <v>4.5190946584185876E-2</v>
      </c>
      <c r="E138" s="269">
        <f t="shared" si="12"/>
        <v>4.6802634060389661E-2</v>
      </c>
      <c r="F138" s="269">
        <f t="shared" si="12"/>
        <v>4.4841556903945805E-2</v>
      </c>
      <c r="G138" s="269">
        <f t="shared" si="12"/>
        <v>4.7294187899060446E-2</v>
      </c>
      <c r="H138" s="269">
        <f t="shared" si="12"/>
        <v>4.92865812417266E-2</v>
      </c>
      <c r="I138" s="269">
        <f t="shared" si="12"/>
        <v>4.7084930112260122E-2</v>
      </c>
      <c r="J138" s="269">
        <f t="shared" si="12"/>
        <v>4.7166981109210776E-2</v>
      </c>
      <c r="K138" s="269">
        <f t="shared" si="12"/>
        <v>5.1828724935154481E-2</v>
      </c>
      <c r="L138" s="269">
        <f t="shared" si="12"/>
        <v>5.2899647683121803E-2</v>
      </c>
      <c r="M138" s="269">
        <f t="shared" si="12"/>
        <v>5.5699481702489811E-2</v>
      </c>
      <c r="N138" s="269">
        <f t="shared" si="12"/>
        <v>5.5363468100619401E-2</v>
      </c>
      <c r="O138" s="269">
        <f t="shared" si="12"/>
        <v>5.570674670510789E-2</v>
      </c>
      <c r="P138" s="269">
        <f t="shared" si="12"/>
        <v>5.2594702050901873E-2</v>
      </c>
      <c r="Q138" s="269">
        <f t="shared" si="12"/>
        <v>4.9835598720524926E-2</v>
      </c>
      <c r="R138" s="269">
        <f t="shared" si="12"/>
        <v>5.3565396322363443E-2</v>
      </c>
      <c r="S138" s="269">
        <f t="shared" si="12"/>
        <v>6.4077328247120507E-2</v>
      </c>
      <c r="T138" s="269">
        <f t="shared" si="12"/>
        <v>6.5715154576676121E-2</v>
      </c>
      <c r="U138" s="269">
        <f t="shared" si="12"/>
        <v>6.741238237816824E-2</v>
      </c>
      <c r="V138" s="269">
        <f t="shared" si="12"/>
        <v>6.6124087444615398E-2</v>
      </c>
      <c r="W138" s="269">
        <f t="shared" si="12"/>
        <v>6.6680185117547378E-2</v>
      </c>
      <c r="X138" s="269">
        <f t="shared" si="12"/>
        <v>6.3265622028220184E-2</v>
      </c>
      <c r="Y138" s="269">
        <f t="shared" si="12"/>
        <v>6.7859818984962281E-2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0.33943118218640267</v>
      </c>
      <c r="C139" s="269">
        <f t="shared" si="13"/>
        <v>0.33659021976241366</v>
      </c>
      <c r="D139" s="269">
        <f t="shared" si="13"/>
        <v>0.34087595787234093</v>
      </c>
      <c r="E139" s="269">
        <f t="shared" si="13"/>
        <v>0.34079855139922693</v>
      </c>
      <c r="F139" s="269">
        <f t="shared" si="13"/>
        <v>0.34612477197595193</v>
      </c>
      <c r="G139" s="269">
        <f t="shared" si="13"/>
        <v>0.34208782900470447</v>
      </c>
      <c r="H139" s="269">
        <f t="shared" si="13"/>
        <v>0.33919206989491552</v>
      </c>
      <c r="I139" s="269">
        <f t="shared" si="13"/>
        <v>0.3321084305897456</v>
      </c>
      <c r="J139" s="269">
        <f t="shared" si="13"/>
        <v>0.32812157012894122</v>
      </c>
      <c r="K139" s="269">
        <f t="shared" si="13"/>
        <v>0.32289862899850619</v>
      </c>
      <c r="L139" s="269">
        <f t="shared" si="13"/>
        <v>0.31722183006805027</v>
      </c>
      <c r="M139" s="269">
        <f t="shared" si="13"/>
        <v>0.31501295241384575</v>
      </c>
      <c r="N139" s="269">
        <f t="shared" si="13"/>
        <v>0.31643395789211265</v>
      </c>
      <c r="O139" s="269">
        <f t="shared" si="13"/>
        <v>0.31685388521209146</v>
      </c>
      <c r="P139" s="269">
        <f t="shared" si="13"/>
        <v>0.31784581510699872</v>
      </c>
      <c r="Q139" s="269">
        <f t="shared" si="13"/>
        <v>0.30567659927571855</v>
      </c>
      <c r="R139" s="269">
        <f t="shared" si="13"/>
        <v>0.30057979129941509</v>
      </c>
      <c r="S139" s="269">
        <f t="shared" si="13"/>
        <v>0.29354244945241165</v>
      </c>
      <c r="T139" s="269">
        <f t="shared" si="13"/>
        <v>0.29857820917935451</v>
      </c>
      <c r="U139" s="269">
        <f t="shared" si="13"/>
        <v>0.2996091422709582</v>
      </c>
      <c r="V139" s="269">
        <f t="shared" si="13"/>
        <v>0.29887117967028026</v>
      </c>
      <c r="W139" s="269">
        <f t="shared" si="13"/>
        <v>0.29065621027131522</v>
      </c>
      <c r="X139" s="269">
        <f t="shared" si="13"/>
        <v>0.29947972979275206</v>
      </c>
      <c r="Y139" s="269">
        <f t="shared" si="13"/>
        <v>0.2847003518945328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0.48305972953776027</v>
      </c>
      <c r="C140" s="269">
        <f t="shared" si="14"/>
        <v>0.48544981520754432</v>
      </c>
      <c r="D140" s="269">
        <f t="shared" si="14"/>
        <v>0.48369915675338171</v>
      </c>
      <c r="E140" s="269">
        <f t="shared" si="14"/>
        <v>0.48059141397666616</v>
      </c>
      <c r="F140" s="269">
        <f t="shared" si="14"/>
        <v>0.48518609380607736</v>
      </c>
      <c r="G140" s="269">
        <f t="shared" si="14"/>
        <v>0.48126703955211109</v>
      </c>
      <c r="H140" s="269">
        <f t="shared" si="14"/>
        <v>0.47643224112814392</v>
      </c>
      <c r="I140" s="269">
        <f t="shared" si="14"/>
        <v>0.46615069315942126</v>
      </c>
      <c r="J140" s="269">
        <f t="shared" si="14"/>
        <v>0.46591750062824394</v>
      </c>
      <c r="K140" s="269">
        <f t="shared" si="14"/>
        <v>0.45439140038090814</v>
      </c>
      <c r="L140" s="269">
        <f t="shared" si="14"/>
        <v>0.45187162398433683</v>
      </c>
      <c r="M140" s="269">
        <f t="shared" si="14"/>
        <v>0.44514474699638701</v>
      </c>
      <c r="N140" s="269">
        <f t="shared" si="14"/>
        <v>0.4437790983158269</v>
      </c>
      <c r="O140" s="269">
        <f t="shared" si="14"/>
        <v>0.44747320359899745</v>
      </c>
      <c r="P140" s="269">
        <f t="shared" si="14"/>
        <v>0.45134997225120904</v>
      </c>
      <c r="Q140" s="269">
        <f t="shared" si="14"/>
        <v>0.4325082488490033</v>
      </c>
      <c r="R140" s="269">
        <f t="shared" si="14"/>
        <v>0.42725616411254258</v>
      </c>
      <c r="S140" s="269">
        <f t="shared" si="14"/>
        <v>0.41827804064998375</v>
      </c>
      <c r="T140" s="269">
        <f t="shared" si="14"/>
        <v>0.42311268784441847</v>
      </c>
      <c r="U140" s="269">
        <f t="shared" si="14"/>
        <v>0.42095533423941767</v>
      </c>
      <c r="V140" s="269">
        <f t="shared" si="14"/>
        <v>0.41954402760746112</v>
      </c>
      <c r="W140" s="269">
        <f t="shared" si="14"/>
        <v>0.40819274646608444</v>
      </c>
      <c r="X140" s="269">
        <f t="shared" si="14"/>
        <v>0.42214426770169655</v>
      </c>
      <c r="Y140" s="269">
        <f t="shared" si="14"/>
        <v>0.40018013483841963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0.11278045879074174</v>
      </c>
      <c r="C141" s="269">
        <f t="shared" si="15"/>
        <v>0.11065665409921503</v>
      </c>
      <c r="D141" s="269">
        <f t="shared" si="15"/>
        <v>0.10722825752516191</v>
      </c>
      <c r="E141" s="269">
        <f t="shared" si="15"/>
        <v>0.10828869600861118</v>
      </c>
      <c r="F141" s="269">
        <f t="shared" si="15"/>
        <v>0.10095940436807811</v>
      </c>
      <c r="G141" s="269">
        <f t="shared" si="15"/>
        <v>0.1055976876660568</v>
      </c>
      <c r="H141" s="269">
        <f t="shared" si="15"/>
        <v>0.11067464303477194</v>
      </c>
      <c r="I141" s="269">
        <f t="shared" si="15"/>
        <v>0.13112921908485287</v>
      </c>
      <c r="J141" s="269">
        <f t="shared" si="15"/>
        <v>0.13521272892542177</v>
      </c>
      <c r="K141" s="269">
        <f t="shared" si="15"/>
        <v>0.14569233237967097</v>
      </c>
      <c r="L141" s="269">
        <f t="shared" si="15"/>
        <v>0.15224955940120155</v>
      </c>
      <c r="M141" s="269">
        <f t="shared" si="15"/>
        <v>0.15735589250054885</v>
      </c>
      <c r="N141" s="269">
        <f t="shared" si="15"/>
        <v>0.15756058329632913</v>
      </c>
      <c r="O141" s="269">
        <f t="shared" si="15"/>
        <v>0.15292808745157488</v>
      </c>
      <c r="P141" s="269">
        <f t="shared" si="15"/>
        <v>0.15236613133223117</v>
      </c>
      <c r="Q141" s="269">
        <f t="shared" si="15"/>
        <v>0.18729634275441784</v>
      </c>
      <c r="R141" s="269">
        <f t="shared" si="15"/>
        <v>0.19242359542696555</v>
      </c>
      <c r="S141" s="269">
        <f t="shared" si="15"/>
        <v>0.19363754824716808</v>
      </c>
      <c r="T141" s="269">
        <f t="shared" si="15"/>
        <v>0.18173427461954264</v>
      </c>
      <c r="U141" s="269">
        <f t="shared" si="15"/>
        <v>0.18051526754846278</v>
      </c>
      <c r="V141" s="269">
        <f t="shared" si="15"/>
        <v>0.18444973650676941</v>
      </c>
      <c r="W141" s="269">
        <f t="shared" si="15"/>
        <v>0.2033464321312877</v>
      </c>
      <c r="X141" s="269">
        <f t="shared" si="15"/>
        <v>0.185224685433835</v>
      </c>
      <c r="Y141" s="269">
        <f t="shared" si="15"/>
        <v>0.21556425445812039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5.467516905082357E-2</v>
      </c>
      <c r="C142" s="318">
        <f t="shared" si="16"/>
        <v>5.710948713708764E-2</v>
      </c>
      <c r="D142" s="318">
        <f t="shared" si="16"/>
        <v>5.7917282067725791E-2</v>
      </c>
      <c r="E142" s="318">
        <f t="shared" si="16"/>
        <v>5.9982840884698664E-2</v>
      </c>
      <c r="F142" s="318">
        <f t="shared" si="16"/>
        <v>5.7469499885860684E-2</v>
      </c>
      <c r="G142" s="318">
        <f t="shared" si="16"/>
        <v>6.0612822429181999E-2</v>
      </c>
      <c r="H142" s="318">
        <f t="shared" si="16"/>
        <v>6.3166298643761581E-2</v>
      </c>
      <c r="I142" s="318">
        <f t="shared" si="16"/>
        <v>6.0344635033717599E-2</v>
      </c>
      <c r="J142" s="318">
        <f t="shared" si="16"/>
        <v>6.0449792617117158E-2</v>
      </c>
      <c r="K142" s="318">
        <f t="shared" si="16"/>
        <v>6.6424341780226354E-2</v>
      </c>
      <c r="L142" s="318">
        <f t="shared" si="16"/>
        <v>6.7796849761470365E-2</v>
      </c>
      <c r="M142" s="318">
        <f t="shared" si="16"/>
        <v>7.1385152041009203E-2</v>
      </c>
      <c r="N142" s="318">
        <f t="shared" si="16"/>
        <v>7.0954512808395029E-2</v>
      </c>
      <c r="O142" s="318">
        <f t="shared" si="16"/>
        <v>7.1394462959183225E-2</v>
      </c>
      <c r="P142" s="318">
        <f t="shared" si="16"/>
        <v>6.7406027627136433E-2</v>
      </c>
      <c r="Q142" s="318">
        <f t="shared" si="16"/>
        <v>6.3869926307776978E-2</v>
      </c>
      <c r="R142" s="318">
        <f t="shared" si="16"/>
        <v>6.8650081539949101E-2</v>
      </c>
      <c r="S142" s="318">
        <f t="shared" si="16"/>
        <v>8.2122304902845847E-2</v>
      </c>
      <c r="T142" s="318">
        <f t="shared" si="16"/>
        <v>8.4221363601032398E-2</v>
      </c>
      <c r="U142" s="318">
        <f t="shared" si="16"/>
        <v>8.6396551968221907E-2</v>
      </c>
      <c r="V142" s="318">
        <f t="shared" si="16"/>
        <v>8.4745457076593519E-2</v>
      </c>
      <c r="W142" s="318">
        <f t="shared" si="16"/>
        <v>8.5458158805919018E-2</v>
      </c>
      <c r="X142" s="318">
        <f t="shared" si="16"/>
        <v>8.1082012065682108E-2</v>
      </c>
      <c r="Y142" s="318">
        <f t="shared" si="16"/>
        <v>8.6969992316828948E-2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5.8105289739918159E-2</v>
      </c>
      <c r="C143" s="326">
        <f t="shared" si="17"/>
        <v>5.3547166962127392E-2</v>
      </c>
      <c r="D143" s="326">
        <f t="shared" si="17"/>
        <v>4.9310975457436117E-2</v>
      </c>
      <c r="E143" s="326">
        <f t="shared" si="17"/>
        <v>4.8305855123912514E-2</v>
      </c>
      <c r="F143" s="326">
        <f t="shared" si="17"/>
        <v>4.3489904482217442E-2</v>
      </c>
      <c r="G143" s="326">
        <f t="shared" si="17"/>
        <v>4.4984865236874796E-2</v>
      </c>
      <c r="H143" s="326">
        <f t="shared" si="17"/>
        <v>4.7508344391010357E-2</v>
      </c>
      <c r="I143" s="326">
        <f t="shared" si="17"/>
        <v>7.078458405113526E-2</v>
      </c>
      <c r="J143" s="326">
        <f t="shared" si="17"/>
        <v>7.476293630830462E-2</v>
      </c>
      <c r="K143" s="326">
        <f t="shared" si="17"/>
        <v>7.9267990599444615E-2</v>
      </c>
      <c r="L143" s="326">
        <f t="shared" si="17"/>
        <v>8.4452709639731185E-2</v>
      </c>
      <c r="M143" s="326">
        <f t="shared" si="17"/>
        <v>8.597074045953966E-2</v>
      </c>
      <c r="N143" s="326">
        <f t="shared" si="17"/>
        <v>8.6606070487934075E-2</v>
      </c>
      <c r="O143" s="326">
        <f t="shared" si="17"/>
        <v>8.1533624492391654E-2</v>
      </c>
      <c r="P143" s="326">
        <f t="shared" si="17"/>
        <v>8.4960103705094742E-2</v>
      </c>
      <c r="Q143" s="326">
        <f t="shared" si="17"/>
        <v>0.12342641644664085</v>
      </c>
      <c r="R143" s="326">
        <f t="shared" si="17"/>
        <v>0.12377351388701645</v>
      </c>
      <c r="S143" s="326">
        <f t="shared" si="17"/>
        <v>0.11151524334432227</v>
      </c>
      <c r="T143" s="326">
        <f t="shared" si="17"/>
        <v>9.7512911018510215E-2</v>
      </c>
      <c r="U143" s="326">
        <f t="shared" si="17"/>
        <v>9.4118715580240889E-2</v>
      </c>
      <c r="V143" s="326">
        <f t="shared" si="17"/>
        <v>9.9704279430175888E-2</v>
      </c>
      <c r="W143" s="326">
        <f t="shared" si="17"/>
        <v>0.11788827332536871</v>
      </c>
      <c r="X143" s="326">
        <f t="shared" si="17"/>
        <v>0.1041426733681529</v>
      </c>
      <c r="Y143" s="326">
        <f t="shared" si="17"/>
        <v>0.12859426214129147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0.99999999999999989</v>
      </c>
      <c r="D146" s="232">
        <f t="shared" si="18"/>
        <v>1</v>
      </c>
      <c r="E146" s="232">
        <f t="shared" si="18"/>
        <v>1.0000000000000002</v>
      </c>
      <c r="F146" s="232">
        <f t="shared" si="18"/>
        <v>1</v>
      </c>
      <c r="G146" s="232">
        <f t="shared" si="18"/>
        <v>1</v>
      </c>
      <c r="H146" s="232">
        <f t="shared" si="18"/>
        <v>1</v>
      </c>
      <c r="I146" s="232">
        <f t="shared" si="18"/>
        <v>1.0000000000000002</v>
      </c>
      <c r="J146" s="232">
        <f t="shared" si="18"/>
        <v>1.0000000000000002</v>
      </c>
      <c r="K146" s="232">
        <f t="shared" si="18"/>
        <v>0.99999999999999978</v>
      </c>
      <c r="L146" s="232">
        <f t="shared" si="18"/>
        <v>1</v>
      </c>
      <c r="M146" s="232">
        <f t="shared" si="18"/>
        <v>1</v>
      </c>
      <c r="N146" s="232">
        <f t="shared" si="18"/>
        <v>1</v>
      </c>
      <c r="O146" s="232">
        <f t="shared" si="18"/>
        <v>0.99999999999999989</v>
      </c>
      <c r="P146" s="232">
        <f t="shared" si="18"/>
        <v>1</v>
      </c>
      <c r="Q146" s="232">
        <f t="shared" si="18"/>
        <v>0.99999999999999989</v>
      </c>
      <c r="R146" s="232">
        <f t="shared" si="18"/>
        <v>1.0000000000000002</v>
      </c>
      <c r="S146" s="232">
        <f t="shared" si="18"/>
        <v>0.99999999999999989</v>
      </c>
      <c r="T146" s="232">
        <f t="shared" si="18"/>
        <v>0.99999999999999989</v>
      </c>
      <c r="U146" s="232">
        <f t="shared" si="18"/>
        <v>0.99999999999999978</v>
      </c>
      <c r="V146" s="232">
        <f t="shared" si="18"/>
        <v>1.0000000000000002</v>
      </c>
      <c r="W146" s="232">
        <f t="shared" si="18"/>
        <v>1</v>
      </c>
      <c r="X146" s="232">
        <f t="shared" si="18"/>
        <v>1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6.4417936442489948E-3</v>
      </c>
      <c r="C147" s="266">
        <f t="shared" si="19"/>
        <v>6.4100509211546374E-3</v>
      </c>
      <c r="D147" s="266">
        <f t="shared" si="19"/>
        <v>6.4376421760363942E-3</v>
      </c>
      <c r="E147" s="266">
        <f t="shared" si="19"/>
        <v>6.4382031508395934E-3</v>
      </c>
      <c r="F147" s="266">
        <f t="shared" si="19"/>
        <v>6.4500218523010702E-3</v>
      </c>
      <c r="G147" s="266">
        <f t="shared" si="19"/>
        <v>6.4396974894662699E-3</v>
      </c>
      <c r="H147" s="266">
        <f t="shared" si="19"/>
        <v>6.4337485600057956E-3</v>
      </c>
      <c r="I147" s="266">
        <f t="shared" si="19"/>
        <v>6.4134113544552871E-3</v>
      </c>
      <c r="J147" s="266">
        <f t="shared" si="19"/>
        <v>6.3899382012552707E-3</v>
      </c>
      <c r="K147" s="266">
        <f t="shared" si="19"/>
        <v>6.4005405087071915E-3</v>
      </c>
      <c r="L147" s="266">
        <f t="shared" si="19"/>
        <v>6.3889465409918932E-3</v>
      </c>
      <c r="M147" s="266">
        <f t="shared" si="19"/>
        <v>6.3920692514497449E-3</v>
      </c>
      <c r="N147" s="266">
        <f t="shared" si="19"/>
        <v>6.4048795134814098E-3</v>
      </c>
      <c r="O147" s="266">
        <f t="shared" si="19"/>
        <v>6.4008049044233691E-3</v>
      </c>
      <c r="P147" s="266">
        <f t="shared" si="19"/>
        <v>6.4064811912107889E-3</v>
      </c>
      <c r="Q147" s="266">
        <f t="shared" si="19"/>
        <v>6.4184736137163313E-3</v>
      </c>
      <c r="R147" s="266">
        <f t="shared" si="19"/>
        <v>6.4107687101450997E-3</v>
      </c>
      <c r="S147" s="266">
        <f t="shared" si="19"/>
        <v>6.3818808697979216E-3</v>
      </c>
      <c r="T147" s="266">
        <f t="shared" si="19"/>
        <v>6.3694533520410983E-3</v>
      </c>
      <c r="U147" s="266">
        <f t="shared" si="19"/>
        <v>6.3668969820129019E-3</v>
      </c>
      <c r="V147" s="266">
        <f t="shared" si="19"/>
        <v>6.3744409278548089E-3</v>
      </c>
      <c r="W147" s="266">
        <f t="shared" si="19"/>
        <v>6.3708262737982449E-3</v>
      </c>
      <c r="X147" s="266">
        <f t="shared" si="19"/>
        <v>6.3685780695581463E-3</v>
      </c>
      <c r="Y147" s="266">
        <f t="shared" si="19"/>
        <v>6.3488503469109284E-3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1.8722865012000026E-3</v>
      </c>
      <c r="C148" s="267">
        <f t="shared" si="20"/>
        <v>1.8630605813331094E-3</v>
      </c>
      <c r="D148" s="267">
        <f t="shared" si="20"/>
        <v>1.8710798903826015E-3</v>
      </c>
      <c r="E148" s="267">
        <f t="shared" si="20"/>
        <v>1.8712429358959401E-3</v>
      </c>
      <c r="F148" s="267">
        <f t="shared" si="20"/>
        <v>1.8746780032746939E-3</v>
      </c>
      <c r="G148" s="267">
        <f t="shared" si="20"/>
        <v>1.8716772605877029E-3</v>
      </c>
      <c r="H148" s="267">
        <f t="shared" si="20"/>
        <v>1.8699482234684557E-3</v>
      </c>
      <c r="I148" s="267">
        <f t="shared" si="20"/>
        <v>1.864037280410176E-3</v>
      </c>
      <c r="J148" s="267">
        <f t="shared" si="20"/>
        <v>1.857214884303741E-3</v>
      </c>
      <c r="K148" s="267">
        <f t="shared" si="20"/>
        <v>1.8602964106953098E-3</v>
      </c>
      <c r="L148" s="267">
        <f t="shared" si="20"/>
        <v>1.8569266614534854E-3</v>
      </c>
      <c r="M148" s="267">
        <f t="shared" si="20"/>
        <v>1.8578342671546723E-3</v>
      </c>
      <c r="N148" s="267">
        <f t="shared" si="20"/>
        <v>1.861557528408179E-3</v>
      </c>
      <c r="O148" s="267">
        <f t="shared" si="20"/>
        <v>1.8603732564556232E-3</v>
      </c>
      <c r="P148" s="267">
        <f t="shared" si="20"/>
        <v>1.8620230508631973E-3</v>
      </c>
      <c r="Q148" s="267">
        <f t="shared" si="20"/>
        <v>1.8655086097019013E-3</v>
      </c>
      <c r="R148" s="267">
        <f t="shared" si="20"/>
        <v>1.8632692043831127E-3</v>
      </c>
      <c r="S148" s="267">
        <f t="shared" si="20"/>
        <v>1.8548730469589874E-3</v>
      </c>
      <c r="T148" s="267">
        <f t="shared" si="20"/>
        <v>1.8512610290918384E-3</v>
      </c>
      <c r="U148" s="267">
        <f t="shared" si="20"/>
        <v>1.8505180284059753E-3</v>
      </c>
      <c r="V148" s="267">
        <f t="shared" si="20"/>
        <v>1.8527106518809895E-3</v>
      </c>
      <c r="W148" s="267">
        <f t="shared" si="20"/>
        <v>1.851660064362923E-3</v>
      </c>
      <c r="X148" s="267">
        <f t="shared" si="20"/>
        <v>1.851006631067302E-3</v>
      </c>
      <c r="Y148" s="267">
        <f t="shared" si="20"/>
        <v>1.8452728322448601E-3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1.3183952523810672E-2</v>
      </c>
      <c r="C149" s="267">
        <f t="shared" si="21"/>
        <v>1.3713831301996366E-2</v>
      </c>
      <c r="D149" s="267">
        <f t="shared" si="21"/>
        <v>1.4029989211323276E-2</v>
      </c>
      <c r="E149" s="267">
        <f t="shared" si="21"/>
        <v>1.4522991678012119E-2</v>
      </c>
      <c r="F149" s="267">
        <f t="shared" si="21"/>
        <v>1.4056130044127861E-2</v>
      </c>
      <c r="G149" s="267">
        <f t="shared" si="21"/>
        <v>1.4724074345777827E-2</v>
      </c>
      <c r="H149" s="267">
        <f t="shared" si="21"/>
        <v>1.5253330527909984E-2</v>
      </c>
      <c r="I149" s="267">
        <f t="shared" si="21"/>
        <v>1.4330521727996776E-2</v>
      </c>
      <c r="J149" s="267">
        <f t="shared" si="21"/>
        <v>1.4266257249359354E-2</v>
      </c>
      <c r="K149" s="267">
        <f t="shared" si="21"/>
        <v>1.5533762501203382E-2</v>
      </c>
      <c r="L149" s="267">
        <f t="shared" si="21"/>
        <v>1.5737587941037887E-2</v>
      </c>
      <c r="M149" s="267">
        <f t="shared" si="21"/>
        <v>1.6516082953380959E-2</v>
      </c>
      <c r="N149" s="267">
        <f t="shared" si="21"/>
        <v>1.6490703393998933E-2</v>
      </c>
      <c r="O149" s="267">
        <f t="shared" si="21"/>
        <v>1.6656168250685589E-2</v>
      </c>
      <c r="P149" s="267">
        <f t="shared" si="21"/>
        <v>1.5765371798627373E-2</v>
      </c>
      <c r="Q149" s="267">
        <f t="shared" si="21"/>
        <v>1.4556272395319987E-2</v>
      </c>
      <c r="R149" s="267">
        <f t="shared" si="21"/>
        <v>1.5531039274722568E-2</v>
      </c>
      <c r="S149" s="267">
        <f t="shared" si="21"/>
        <v>1.8366346862191629E-2</v>
      </c>
      <c r="T149" s="267">
        <f t="shared" si="21"/>
        <v>1.8998737324669349E-2</v>
      </c>
      <c r="U149" s="267">
        <f t="shared" si="21"/>
        <v>1.9650282167995862E-2</v>
      </c>
      <c r="V149" s="267">
        <f t="shared" si="21"/>
        <v>1.9119613740408478E-2</v>
      </c>
      <c r="W149" s="267">
        <f t="shared" si="21"/>
        <v>1.8939485979771825E-2</v>
      </c>
      <c r="X149" s="267">
        <f t="shared" si="21"/>
        <v>1.8286319514616182E-2</v>
      </c>
      <c r="Y149" s="267">
        <f t="shared" si="21"/>
        <v>1.9314027020071262E-2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5.254220955841893E-3</v>
      </c>
      <c r="C150" s="267">
        <f t="shared" si="22"/>
        <v>5.2283301418716644E-3</v>
      </c>
      <c r="D150" s="267">
        <f t="shared" si="22"/>
        <v>5.2508348288585124E-3</v>
      </c>
      <c r="E150" s="267">
        <f t="shared" si="22"/>
        <v>5.2512923855157819E-3</v>
      </c>
      <c r="F150" s="267">
        <f t="shared" si="22"/>
        <v>5.2609322579362768E-3</v>
      </c>
      <c r="G150" s="267">
        <f t="shared" si="22"/>
        <v>5.2525112363143323E-3</v>
      </c>
      <c r="H150" s="267">
        <f t="shared" si="22"/>
        <v>5.2476590178853946E-3</v>
      </c>
      <c r="I150" s="267">
        <f t="shared" si="22"/>
        <v>5.2310710646711308E-3</v>
      </c>
      <c r="J150" s="267">
        <f t="shared" si="22"/>
        <v>5.2119252894019539E-3</v>
      </c>
      <c r="K150" s="267">
        <f t="shared" si="22"/>
        <v>5.220573015341433E-3</v>
      </c>
      <c r="L150" s="267">
        <f t="shared" si="22"/>
        <v>5.2111164460231264E-3</v>
      </c>
      <c r="M150" s="267">
        <f t="shared" si="22"/>
        <v>5.2136634712202645E-3</v>
      </c>
      <c r="N150" s="267">
        <f t="shared" si="22"/>
        <v>5.2241121057052722E-3</v>
      </c>
      <c r="O150" s="267">
        <f t="shared" si="22"/>
        <v>5.220788668556871E-3</v>
      </c>
      <c r="P150" s="267">
        <f t="shared" si="22"/>
        <v>5.2254185071758819E-3</v>
      </c>
      <c r="Q150" s="267">
        <f t="shared" si="22"/>
        <v>5.2352000744100621E-3</v>
      </c>
      <c r="R150" s="267">
        <f t="shared" si="22"/>
        <v>5.2289156033384285E-3</v>
      </c>
      <c r="S150" s="267">
        <f t="shared" si="22"/>
        <v>5.205353362058524E-3</v>
      </c>
      <c r="T150" s="267">
        <f t="shared" si="22"/>
        <v>5.1952169112758611E-3</v>
      </c>
      <c r="U150" s="267">
        <f t="shared" si="22"/>
        <v>5.1931318191858616E-3</v>
      </c>
      <c r="V150" s="267">
        <f t="shared" si="22"/>
        <v>5.1992850057859417E-3</v>
      </c>
      <c r="W150" s="267">
        <f t="shared" si="22"/>
        <v>5.1963367289331007E-3</v>
      </c>
      <c r="X150" s="267">
        <f t="shared" si="22"/>
        <v>5.1945029909272484E-3</v>
      </c>
      <c r="Y150" s="267">
        <f t="shared" si="22"/>
        <v>5.1784121597910193E-3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1.1060146550738276E-2</v>
      </c>
      <c r="C151" s="268">
        <f t="shared" si="23"/>
        <v>1.1407959681227185E-2</v>
      </c>
      <c r="D151" s="268">
        <f t="shared" si="23"/>
        <v>1.1666775578725473E-2</v>
      </c>
      <c r="E151" s="268">
        <f t="shared" si="23"/>
        <v>1.1865667585611776E-2</v>
      </c>
      <c r="F151" s="268">
        <f t="shared" si="23"/>
        <v>1.1700522415669991E-2</v>
      </c>
      <c r="G151" s="268">
        <f t="shared" si="23"/>
        <v>1.210851359671568E-2</v>
      </c>
      <c r="H151" s="268">
        <f t="shared" si="23"/>
        <v>1.2356117628867487E-2</v>
      </c>
      <c r="I151" s="268">
        <f t="shared" si="23"/>
        <v>1.1603885961293015E-2</v>
      </c>
      <c r="J151" s="268">
        <f t="shared" si="23"/>
        <v>1.1607518660290807E-2</v>
      </c>
      <c r="K151" s="268">
        <f t="shared" si="23"/>
        <v>1.229967401507181E-2</v>
      </c>
      <c r="L151" s="268">
        <f t="shared" si="23"/>
        <v>1.276478122511868E-2</v>
      </c>
      <c r="M151" s="268">
        <f t="shared" si="23"/>
        <v>1.3314467144784205E-2</v>
      </c>
      <c r="N151" s="268">
        <f t="shared" si="23"/>
        <v>1.3643546994982231E-2</v>
      </c>
      <c r="O151" s="268">
        <f t="shared" si="23"/>
        <v>1.3821951207817753E-2</v>
      </c>
      <c r="P151" s="268">
        <f t="shared" si="23"/>
        <v>1.3088020215735621E-2</v>
      </c>
      <c r="Q151" s="268">
        <f t="shared" si="23"/>
        <v>1.1992143016850356E-2</v>
      </c>
      <c r="R151" s="268">
        <f t="shared" si="23"/>
        <v>1.2900322596029039E-2</v>
      </c>
      <c r="S151" s="268">
        <f t="shared" si="23"/>
        <v>1.5692612933882764E-2</v>
      </c>
      <c r="T151" s="268">
        <f t="shared" si="23"/>
        <v>1.5774689948695634E-2</v>
      </c>
      <c r="U151" s="268">
        <f t="shared" si="23"/>
        <v>1.627477390469844E-2</v>
      </c>
      <c r="V151" s="268">
        <f t="shared" si="23"/>
        <v>1.5872887126708733E-2</v>
      </c>
      <c r="W151" s="268">
        <f t="shared" si="23"/>
        <v>1.559221207848642E-2</v>
      </c>
      <c r="X151" s="268">
        <f t="shared" si="23"/>
        <v>1.5144267279646776E-2</v>
      </c>
      <c r="Y151" s="268">
        <f t="shared" si="23"/>
        <v>1.6029564549826989E-2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4.7748237335774865E-2</v>
      </c>
      <c r="C152" s="269">
        <f t="shared" si="24"/>
        <v>4.9667295949973211E-2</v>
      </c>
      <c r="D152" s="269">
        <f t="shared" si="24"/>
        <v>5.0812323047337203E-2</v>
      </c>
      <c r="E152" s="269">
        <f t="shared" si="24"/>
        <v>5.2597826957797106E-2</v>
      </c>
      <c r="F152" s="269">
        <f t="shared" si="24"/>
        <v>5.090699713590463E-2</v>
      </c>
      <c r="G152" s="269">
        <f t="shared" si="24"/>
        <v>5.3326086781795012E-2</v>
      </c>
      <c r="H152" s="269">
        <f t="shared" si="24"/>
        <v>5.5242890543810361E-2</v>
      </c>
      <c r="I152" s="269">
        <f t="shared" si="24"/>
        <v>5.1900759759114456E-2</v>
      </c>
      <c r="J152" s="269">
        <f t="shared" si="24"/>
        <v>5.166801350394571E-2</v>
      </c>
      <c r="K152" s="269">
        <f t="shared" si="24"/>
        <v>5.6258529244963863E-2</v>
      </c>
      <c r="L152" s="269">
        <f t="shared" si="24"/>
        <v>5.6996722549188091E-2</v>
      </c>
      <c r="M152" s="269">
        <f t="shared" si="24"/>
        <v>5.9816193003662269E-2</v>
      </c>
      <c r="N152" s="269">
        <f t="shared" si="24"/>
        <v>5.9724276014226703E-2</v>
      </c>
      <c r="O152" s="269">
        <f t="shared" si="24"/>
        <v>6.0323539037476774E-2</v>
      </c>
      <c r="P152" s="269">
        <f t="shared" si="24"/>
        <v>5.7097347170210554E-2</v>
      </c>
      <c r="Q152" s="269">
        <f t="shared" si="24"/>
        <v>5.2718359520839225E-2</v>
      </c>
      <c r="R152" s="269">
        <f t="shared" si="24"/>
        <v>5.6248666552869836E-2</v>
      </c>
      <c r="S152" s="269">
        <f t="shared" si="24"/>
        <v>6.6517282080868281E-2</v>
      </c>
      <c r="T152" s="269">
        <f t="shared" si="24"/>
        <v>6.8807606612660388E-2</v>
      </c>
      <c r="U152" s="269">
        <f t="shared" si="24"/>
        <v>7.1167302444230529E-2</v>
      </c>
      <c r="V152" s="269">
        <f t="shared" si="24"/>
        <v>6.9245383961796483E-2</v>
      </c>
      <c r="W152" s="269">
        <f t="shared" si="24"/>
        <v>6.8593016392199488E-2</v>
      </c>
      <c r="X152" s="269">
        <f t="shared" si="24"/>
        <v>6.6227447543123708E-2</v>
      </c>
      <c r="Y152" s="269">
        <f t="shared" si="24"/>
        <v>6.9949489305152324E-2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0.17862482974553298</v>
      </c>
      <c r="C153" s="269">
        <f t="shared" si="25"/>
        <v>0.1710585445173898</v>
      </c>
      <c r="D153" s="269">
        <f t="shared" si="25"/>
        <v>0.16409148797368142</v>
      </c>
      <c r="E153" s="269">
        <f t="shared" si="25"/>
        <v>0.16213102755870867</v>
      </c>
      <c r="F153" s="269">
        <f t="shared" si="25"/>
        <v>0.15560506055880827</v>
      </c>
      <c r="G153" s="269">
        <f t="shared" si="25"/>
        <v>0.15664340527205128</v>
      </c>
      <c r="H153" s="269">
        <f t="shared" si="25"/>
        <v>0.15984136390156958</v>
      </c>
      <c r="I153" s="269">
        <f t="shared" si="25"/>
        <v>0.19544442492301803</v>
      </c>
      <c r="J153" s="269">
        <f t="shared" si="25"/>
        <v>0.20054754462562721</v>
      </c>
      <c r="K153" s="269">
        <f t="shared" si="25"/>
        <v>0.20456865363380278</v>
      </c>
      <c r="L153" s="269">
        <f t="shared" si="25"/>
        <v>0.20991527319529338</v>
      </c>
      <c r="M153" s="269">
        <f t="shared" si="25"/>
        <v>0.21043671566341415</v>
      </c>
      <c r="N153" s="269">
        <f t="shared" si="25"/>
        <v>0.21053737320026578</v>
      </c>
      <c r="O153" s="269">
        <f t="shared" si="25"/>
        <v>0.2022043851138996</v>
      </c>
      <c r="P153" s="269">
        <f t="shared" si="25"/>
        <v>0.20797092610324935</v>
      </c>
      <c r="Q153" s="269">
        <f t="shared" si="25"/>
        <v>0.26211515755627041</v>
      </c>
      <c r="R153" s="269">
        <f t="shared" si="25"/>
        <v>0.25985778457588066</v>
      </c>
      <c r="S153" s="269">
        <f t="shared" si="25"/>
        <v>0.23831225456134539</v>
      </c>
      <c r="T153" s="269">
        <f t="shared" si="25"/>
        <v>0.21958902261853472</v>
      </c>
      <c r="U153" s="269">
        <f t="shared" si="25"/>
        <v>0.21453915584357192</v>
      </c>
      <c r="V153" s="269">
        <f t="shared" si="25"/>
        <v>0.22247722868329065</v>
      </c>
      <c r="W153" s="269">
        <f t="shared" si="25"/>
        <v>0.24702747037881939</v>
      </c>
      <c r="X153" s="269">
        <f t="shared" si="25"/>
        <v>0.23015660860785914</v>
      </c>
      <c r="Y153" s="269">
        <f t="shared" si="25"/>
        <v>0.25946426151379215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7.8304141578592015E-2</v>
      </c>
      <c r="C154" s="318">
        <f t="shared" si="26"/>
        <v>7.8991038962355292E-2</v>
      </c>
      <c r="D154" s="318">
        <f t="shared" si="26"/>
        <v>7.8562744214087377E-2</v>
      </c>
      <c r="E154" s="318">
        <f t="shared" si="26"/>
        <v>7.8388094501255071E-2</v>
      </c>
      <c r="F154" s="318">
        <f t="shared" si="26"/>
        <v>7.9443446711454563E-2</v>
      </c>
      <c r="G154" s="318">
        <f t="shared" si="26"/>
        <v>7.8399727900982777E-2</v>
      </c>
      <c r="H154" s="318">
        <f t="shared" si="26"/>
        <v>7.7698756643677008E-2</v>
      </c>
      <c r="I154" s="318">
        <f t="shared" si="26"/>
        <v>7.5064703803725263E-2</v>
      </c>
      <c r="J154" s="318">
        <f t="shared" si="26"/>
        <v>7.4183935584152122E-2</v>
      </c>
      <c r="K154" s="318">
        <f t="shared" si="26"/>
        <v>7.1813442723168058E-2</v>
      </c>
      <c r="L154" s="318">
        <f t="shared" si="26"/>
        <v>6.9518409907605022E-2</v>
      </c>
      <c r="M154" s="318">
        <f t="shared" si="26"/>
        <v>6.7986660043273764E-2</v>
      </c>
      <c r="N154" s="318">
        <f t="shared" si="26"/>
        <v>6.6384926115524351E-2</v>
      </c>
      <c r="O154" s="318">
        <f t="shared" si="26"/>
        <v>6.5979896255617843E-2</v>
      </c>
      <c r="P154" s="318">
        <f t="shared" si="26"/>
        <v>6.5665811539992805E-2</v>
      </c>
      <c r="Q154" s="318">
        <f t="shared" si="26"/>
        <v>6.0674745601003922E-2</v>
      </c>
      <c r="R154" s="318">
        <f t="shared" si="26"/>
        <v>5.9333575593296377E-2</v>
      </c>
      <c r="S154" s="318">
        <f t="shared" si="26"/>
        <v>5.9714214595513231E-2</v>
      </c>
      <c r="T154" s="318">
        <f t="shared" si="26"/>
        <v>6.2060279163382651E-2</v>
      </c>
      <c r="U154" s="318">
        <f t="shared" si="26"/>
        <v>6.2012068114062867E-2</v>
      </c>
      <c r="V154" s="318">
        <f t="shared" si="26"/>
        <v>6.1285039024920336E-2</v>
      </c>
      <c r="W154" s="318">
        <f t="shared" si="26"/>
        <v>5.9926987247768855E-2</v>
      </c>
      <c r="X154" s="318">
        <f t="shared" si="26"/>
        <v>6.1955652022464586E-2</v>
      </c>
      <c r="Y154" s="318">
        <f t="shared" si="26"/>
        <v>5.6838727263818063E-2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0.10032068816694095</v>
      </c>
      <c r="C155" s="318">
        <f t="shared" si="27"/>
        <v>9.2067505555034526E-2</v>
      </c>
      <c r="D155" s="318">
        <f t="shared" si="27"/>
        <v>8.5528743759594031E-2</v>
      </c>
      <c r="E155" s="318">
        <f t="shared" si="27"/>
        <v>8.3742933057453603E-2</v>
      </c>
      <c r="F155" s="318">
        <f t="shared" si="27"/>
        <v>7.6161613847353718E-2</v>
      </c>
      <c r="G155" s="318">
        <f t="shared" si="27"/>
        <v>7.8243677371068507E-2</v>
      </c>
      <c r="H155" s="318">
        <f t="shared" si="27"/>
        <v>8.2142607257892575E-2</v>
      </c>
      <c r="I155" s="318">
        <f t="shared" si="27"/>
        <v>0.12037972111929275</v>
      </c>
      <c r="J155" s="318">
        <f t="shared" si="27"/>
        <v>0.12636360904147509</v>
      </c>
      <c r="K155" s="318">
        <f t="shared" si="27"/>
        <v>0.13275521091063472</v>
      </c>
      <c r="L155" s="318">
        <f t="shared" si="27"/>
        <v>0.14039686328768836</v>
      </c>
      <c r="M155" s="318">
        <f t="shared" si="27"/>
        <v>0.14245005562014038</v>
      </c>
      <c r="N155" s="318">
        <f t="shared" si="27"/>
        <v>0.14415244708474145</v>
      </c>
      <c r="O155" s="318">
        <f t="shared" si="27"/>
        <v>0.13622448885828176</v>
      </c>
      <c r="P155" s="318">
        <f t="shared" si="27"/>
        <v>0.14230511456325654</v>
      </c>
      <c r="Q155" s="318">
        <f t="shared" si="27"/>
        <v>0.20144041195526644</v>
      </c>
      <c r="R155" s="318">
        <f t="shared" si="27"/>
        <v>0.2005242089825843</v>
      </c>
      <c r="S155" s="318">
        <f t="shared" si="27"/>
        <v>0.17859803996583215</v>
      </c>
      <c r="T155" s="318">
        <f t="shared" si="27"/>
        <v>0.15752874345515208</v>
      </c>
      <c r="U155" s="318">
        <f t="shared" si="27"/>
        <v>0.15252708772950907</v>
      </c>
      <c r="V155" s="318">
        <f t="shared" si="27"/>
        <v>0.16119218965837029</v>
      </c>
      <c r="W155" s="318">
        <f t="shared" si="27"/>
        <v>0.18710048313105057</v>
      </c>
      <c r="X155" s="318">
        <f t="shared" si="27"/>
        <v>0.16820095658539455</v>
      </c>
      <c r="Y155" s="318">
        <f t="shared" si="27"/>
        <v>0.20262553424997407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0.64371185074038118</v>
      </c>
      <c r="C157" s="269">
        <f t="shared" si="29"/>
        <v>0.64623438724213744</v>
      </c>
      <c r="D157" s="269">
        <f t="shared" si="29"/>
        <v>0.65051554681919377</v>
      </c>
      <c r="E157" s="269">
        <f t="shared" si="29"/>
        <v>0.64830364501500681</v>
      </c>
      <c r="F157" s="269">
        <f t="shared" si="29"/>
        <v>0.65822948470900466</v>
      </c>
      <c r="G157" s="269">
        <f t="shared" si="29"/>
        <v>0.65187833495639369</v>
      </c>
      <c r="H157" s="269">
        <f t="shared" si="29"/>
        <v>0.6444705664006688</v>
      </c>
      <c r="I157" s="269">
        <f t="shared" si="29"/>
        <v>0.61876828340658963</v>
      </c>
      <c r="J157" s="269">
        <f t="shared" si="29"/>
        <v>0.61473847076696664</v>
      </c>
      <c r="K157" s="269">
        <f t="shared" si="29"/>
        <v>0.60087408449303237</v>
      </c>
      <c r="L157" s="269">
        <f t="shared" si="29"/>
        <v>0.594698417571905</v>
      </c>
      <c r="M157" s="269">
        <f t="shared" si="29"/>
        <v>0.58805662032556139</v>
      </c>
      <c r="N157" s="269">
        <f t="shared" si="29"/>
        <v>0.58871302721672447</v>
      </c>
      <c r="O157" s="269">
        <f t="shared" si="29"/>
        <v>0.59573840351136387</v>
      </c>
      <c r="P157" s="269">
        <f t="shared" si="29"/>
        <v>0.59822648629603892</v>
      </c>
      <c r="Q157" s="269">
        <f t="shared" si="29"/>
        <v>0.55795216385300261</v>
      </c>
      <c r="R157" s="269">
        <f t="shared" si="29"/>
        <v>0.55202533290170608</v>
      </c>
      <c r="S157" s="269">
        <f t="shared" si="29"/>
        <v>0.54721304293695816</v>
      </c>
      <c r="T157" s="269">
        <f t="shared" si="29"/>
        <v>0.55933515936309619</v>
      </c>
      <c r="U157" s="269">
        <f t="shared" si="29"/>
        <v>0.55853759870915487</v>
      </c>
      <c r="V157" s="269">
        <f t="shared" si="29"/>
        <v>0.55577747713673376</v>
      </c>
      <c r="W157" s="269">
        <f t="shared" si="29"/>
        <v>0.53376896969247267</v>
      </c>
      <c r="X157" s="269">
        <f t="shared" si="29"/>
        <v>0.55534142513928275</v>
      </c>
      <c r="Y157" s="269">
        <f t="shared" si="29"/>
        <v>0.51959059521598416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0.59244394051206029</v>
      </c>
      <c r="C158" s="318">
        <f t="shared" si="30"/>
        <v>0.5929059585476848</v>
      </c>
      <c r="D158" s="318">
        <f t="shared" si="30"/>
        <v>0.59595768747531541</v>
      </c>
      <c r="E158" s="318">
        <f t="shared" si="30"/>
        <v>0.59182866664639777</v>
      </c>
      <c r="F158" s="318">
        <f t="shared" si="30"/>
        <v>0.60356997255144251</v>
      </c>
      <c r="G158" s="318">
        <f t="shared" si="30"/>
        <v>0.59462141443949001</v>
      </c>
      <c r="H158" s="318">
        <f t="shared" si="30"/>
        <v>0.58515554848206941</v>
      </c>
      <c r="I158" s="318">
        <f t="shared" si="30"/>
        <v>0.56304175525434885</v>
      </c>
      <c r="J158" s="318">
        <f t="shared" si="30"/>
        <v>0.55926184532908285</v>
      </c>
      <c r="K158" s="318">
        <f t="shared" si="30"/>
        <v>0.54046856194723625</v>
      </c>
      <c r="L158" s="318">
        <f t="shared" si="30"/>
        <v>0.53350028716948839</v>
      </c>
      <c r="M158" s="318">
        <f t="shared" si="30"/>
        <v>0.5238311874253605</v>
      </c>
      <c r="N158" s="318">
        <f t="shared" si="30"/>
        <v>0.52458628679661878</v>
      </c>
      <c r="O158" s="318">
        <f t="shared" si="30"/>
        <v>0.53096822650399556</v>
      </c>
      <c r="P158" s="318">
        <f t="shared" si="30"/>
        <v>0.53692031391500306</v>
      </c>
      <c r="Q158" s="318">
        <f t="shared" si="30"/>
        <v>0.50134776808667525</v>
      </c>
      <c r="R158" s="318">
        <f t="shared" si="30"/>
        <v>0.49163040005808756</v>
      </c>
      <c r="S158" s="318">
        <f t="shared" si="30"/>
        <v>0.47579256258764913</v>
      </c>
      <c r="T158" s="318">
        <f t="shared" si="30"/>
        <v>0.4854555274504756</v>
      </c>
      <c r="U158" s="318">
        <f t="shared" si="30"/>
        <v>0.48212433035654711</v>
      </c>
      <c r="V158" s="318">
        <f t="shared" si="30"/>
        <v>0.48142779792838442</v>
      </c>
      <c r="W158" s="318">
        <f t="shared" si="30"/>
        <v>0.46011974612102502</v>
      </c>
      <c r="X158" s="318">
        <f t="shared" si="30"/>
        <v>0.48423214394393754</v>
      </c>
      <c r="Y158" s="318">
        <f t="shared" si="30"/>
        <v>0.44448490884279224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5.1267910228320876E-2</v>
      </c>
      <c r="C159" s="318">
        <f t="shared" si="31"/>
        <v>5.3328428694452652E-2</v>
      </c>
      <c r="D159" s="318">
        <f t="shared" si="31"/>
        <v>5.4557859343878308E-2</v>
      </c>
      <c r="E159" s="318">
        <f t="shared" si="31"/>
        <v>5.6474978368609083E-2</v>
      </c>
      <c r="F159" s="318">
        <f t="shared" si="31"/>
        <v>5.4659512157562089E-2</v>
      </c>
      <c r="G159" s="318">
        <f t="shared" si="31"/>
        <v>5.7256920516903703E-2</v>
      </c>
      <c r="H159" s="318">
        <f t="shared" si="31"/>
        <v>5.9315017918599472E-2</v>
      </c>
      <c r="I159" s="318">
        <f t="shared" si="31"/>
        <v>5.572652815224071E-2</v>
      </c>
      <c r="J159" s="318">
        <f t="shared" si="31"/>
        <v>5.5476625437883752E-2</v>
      </c>
      <c r="K159" s="318">
        <f t="shared" si="31"/>
        <v>6.0405522545796148E-2</v>
      </c>
      <c r="L159" s="318">
        <f t="shared" si="31"/>
        <v>6.1198130402416617E-2</v>
      </c>
      <c r="M159" s="318">
        <f t="shared" si="31"/>
        <v>6.4225432900200843E-2</v>
      </c>
      <c r="N159" s="318">
        <f t="shared" si="31"/>
        <v>6.4126740420105632E-2</v>
      </c>
      <c r="O159" s="318">
        <f t="shared" si="31"/>
        <v>6.4770177007368299E-2</v>
      </c>
      <c r="P159" s="318">
        <f t="shared" si="31"/>
        <v>6.1306172381035855E-2</v>
      </c>
      <c r="Q159" s="318">
        <f t="shared" si="31"/>
        <v>5.6604395766327392E-2</v>
      </c>
      <c r="R159" s="318">
        <f t="shared" si="31"/>
        <v>6.0394932843618611E-2</v>
      </c>
      <c r="S159" s="318">
        <f t="shared" si="31"/>
        <v>7.1420480349309021E-2</v>
      </c>
      <c r="T159" s="318">
        <f t="shared" si="31"/>
        <v>7.3879631912620508E-2</v>
      </c>
      <c r="U159" s="318">
        <f t="shared" si="31"/>
        <v>7.6413268352607797E-2</v>
      </c>
      <c r="V159" s="318">
        <f t="shared" si="31"/>
        <v>7.4349679208349409E-2</v>
      </c>
      <c r="W159" s="318">
        <f t="shared" si="31"/>
        <v>7.3649223571447639E-2</v>
      </c>
      <c r="X159" s="318">
        <f t="shared" si="31"/>
        <v>7.1109281195345209E-2</v>
      </c>
      <c r="Y159" s="318">
        <f t="shared" si="31"/>
        <v>7.5105686373191913E-2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9.210268200247132E-2</v>
      </c>
      <c r="C160" s="269">
        <f t="shared" si="32"/>
        <v>9.4416539662916563E-2</v>
      </c>
      <c r="D160" s="269">
        <f t="shared" si="32"/>
        <v>9.5324320474461516E-2</v>
      </c>
      <c r="E160" s="269">
        <f t="shared" si="32"/>
        <v>9.7018102732612313E-2</v>
      </c>
      <c r="F160" s="269">
        <f t="shared" si="32"/>
        <v>9.5916173022972576E-2</v>
      </c>
      <c r="G160" s="269">
        <f t="shared" si="32"/>
        <v>9.7755699060898218E-2</v>
      </c>
      <c r="H160" s="269">
        <f t="shared" si="32"/>
        <v>9.9284375195814123E-2</v>
      </c>
      <c r="I160" s="269">
        <f t="shared" si="32"/>
        <v>9.4443604522451693E-2</v>
      </c>
      <c r="J160" s="269">
        <f t="shared" si="32"/>
        <v>9.371311681884946E-2</v>
      </c>
      <c r="K160" s="269">
        <f t="shared" si="32"/>
        <v>9.6983886177181733E-2</v>
      </c>
      <c r="L160" s="269">
        <f t="shared" si="32"/>
        <v>9.6430227868988569E-2</v>
      </c>
      <c r="M160" s="269">
        <f t="shared" si="32"/>
        <v>9.8396353919372473E-2</v>
      </c>
      <c r="N160" s="269">
        <f t="shared" si="32"/>
        <v>9.7400524032207142E-2</v>
      </c>
      <c r="O160" s="269">
        <f t="shared" si="32"/>
        <v>9.7773586049320418E-2</v>
      </c>
      <c r="P160" s="269">
        <f t="shared" si="32"/>
        <v>9.4357925666888331E-2</v>
      </c>
      <c r="Q160" s="269">
        <f t="shared" si="32"/>
        <v>8.7146721359888976E-2</v>
      </c>
      <c r="R160" s="269">
        <f t="shared" si="32"/>
        <v>8.9933900580925263E-2</v>
      </c>
      <c r="S160" s="269">
        <f t="shared" si="32"/>
        <v>0.10045635334593823</v>
      </c>
      <c r="T160" s="269">
        <f t="shared" si="32"/>
        <v>0.10407885283993494</v>
      </c>
      <c r="U160" s="269">
        <f t="shared" si="32"/>
        <v>0.10642034010074344</v>
      </c>
      <c r="V160" s="269">
        <f t="shared" si="32"/>
        <v>0.10408097276554021</v>
      </c>
      <c r="W160" s="269">
        <f t="shared" si="32"/>
        <v>0.10266002241115597</v>
      </c>
      <c r="X160" s="269">
        <f t="shared" si="32"/>
        <v>0.10142984422391874</v>
      </c>
      <c r="Y160" s="269">
        <f t="shared" si="32"/>
        <v>0.10227952705622637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4.4172572772505761E-2</v>
      </c>
      <c r="C161" s="318">
        <f t="shared" si="33"/>
        <v>4.4560062170382317E-2</v>
      </c>
      <c r="D161" s="318">
        <f t="shared" si="33"/>
        <v>4.4318454503730891E-2</v>
      </c>
      <c r="E161" s="318">
        <f t="shared" si="33"/>
        <v>4.4219931909724272E-2</v>
      </c>
      <c r="F161" s="318">
        <f t="shared" si="33"/>
        <v>4.4815272352335157E-2</v>
      </c>
      <c r="G161" s="318">
        <f t="shared" si="33"/>
        <v>4.4226494489757781E-2</v>
      </c>
      <c r="H161" s="318">
        <f t="shared" si="33"/>
        <v>4.3831065802966078E-2</v>
      </c>
      <c r="I161" s="318">
        <f t="shared" si="33"/>
        <v>4.2345156010536858E-2</v>
      </c>
      <c r="J161" s="318">
        <f t="shared" si="33"/>
        <v>4.1848301087023566E-2</v>
      </c>
      <c r="K161" s="318">
        <f t="shared" si="33"/>
        <v>4.051106953965479E-2</v>
      </c>
      <c r="L161" s="318">
        <f t="shared" si="33"/>
        <v>3.9216406166594317E-2</v>
      </c>
      <c r="M161" s="318">
        <f t="shared" si="33"/>
        <v>3.8352322466965988E-2</v>
      </c>
      <c r="N161" s="318">
        <f t="shared" si="33"/>
        <v>3.7448759678851015E-2</v>
      </c>
      <c r="O161" s="318">
        <f t="shared" si="33"/>
        <v>3.7220276094189014E-2</v>
      </c>
      <c r="P161" s="318">
        <f t="shared" si="33"/>
        <v>3.7043096066696417E-2</v>
      </c>
      <c r="Q161" s="318">
        <f t="shared" si="33"/>
        <v>3.4227558868308507E-2</v>
      </c>
      <c r="R161" s="318">
        <f t="shared" si="33"/>
        <v>3.3470984202250725E-2</v>
      </c>
      <c r="S161" s="318">
        <f t="shared" si="33"/>
        <v>3.368570852827632E-2</v>
      </c>
      <c r="T161" s="318">
        <f t="shared" si="33"/>
        <v>3.5009159699108686E-2</v>
      </c>
      <c r="U161" s="318">
        <f t="shared" si="33"/>
        <v>3.4981963103352894E-2</v>
      </c>
      <c r="V161" s="318">
        <f t="shared" si="33"/>
        <v>3.4571834792123723E-2</v>
      </c>
      <c r="W161" s="318">
        <f t="shared" si="33"/>
        <v>3.380573685980879E-2</v>
      </c>
      <c r="X161" s="318">
        <f t="shared" si="33"/>
        <v>3.4950137916824733E-2</v>
      </c>
      <c r="Y161" s="318">
        <f t="shared" si="33"/>
        <v>3.2063601819038764E-2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4.7930109229965566E-2</v>
      </c>
      <c r="C162" s="326">
        <f t="shared" si="34"/>
        <v>4.9856477492534239E-2</v>
      </c>
      <c r="D162" s="326">
        <f t="shared" si="34"/>
        <v>5.1005865970730625E-2</v>
      </c>
      <c r="E162" s="326">
        <f t="shared" si="34"/>
        <v>5.2798170822888034E-2</v>
      </c>
      <c r="F162" s="326">
        <f t="shared" si="34"/>
        <v>5.1100900670637432E-2</v>
      </c>
      <c r="G162" s="326">
        <f t="shared" si="34"/>
        <v>5.3529204571140437E-2</v>
      </c>
      <c r="H162" s="326">
        <f t="shared" si="34"/>
        <v>5.5453309392848052E-2</v>
      </c>
      <c r="I162" s="326">
        <f t="shared" si="34"/>
        <v>5.2098448511914849E-2</v>
      </c>
      <c r="J162" s="326">
        <f t="shared" si="34"/>
        <v>5.1864815731825893E-2</v>
      </c>
      <c r="K162" s="326">
        <f t="shared" si="34"/>
        <v>5.6472816637526936E-2</v>
      </c>
      <c r="L162" s="326">
        <f t="shared" si="34"/>
        <v>5.7213821702394245E-2</v>
      </c>
      <c r="M162" s="326">
        <f t="shared" si="34"/>
        <v>6.0044031452406485E-2</v>
      </c>
      <c r="N162" s="326">
        <f t="shared" si="34"/>
        <v>5.9951764353356134E-2</v>
      </c>
      <c r="O162" s="326">
        <f t="shared" si="34"/>
        <v>6.055330995513139E-2</v>
      </c>
      <c r="P162" s="326">
        <f t="shared" si="34"/>
        <v>5.7314829600191915E-2</v>
      </c>
      <c r="Q162" s="326">
        <f t="shared" si="34"/>
        <v>5.291916249158047E-2</v>
      </c>
      <c r="R162" s="326">
        <f t="shared" si="34"/>
        <v>5.6462916378674538E-2</v>
      </c>
      <c r="S162" s="326">
        <f t="shared" si="34"/>
        <v>6.6770644817661914E-2</v>
      </c>
      <c r="T162" s="326">
        <f t="shared" si="34"/>
        <v>6.9069693140826255E-2</v>
      </c>
      <c r="U162" s="326">
        <f t="shared" si="34"/>
        <v>7.1438376997390557E-2</v>
      </c>
      <c r="V162" s="326">
        <f t="shared" si="34"/>
        <v>6.9509137973416485E-2</v>
      </c>
      <c r="W162" s="326">
        <f t="shared" si="34"/>
        <v>6.8854285551347177E-2</v>
      </c>
      <c r="X162" s="326">
        <f t="shared" si="34"/>
        <v>6.6479706307094003E-2</v>
      </c>
      <c r="Y162" s="326">
        <f t="shared" si="34"/>
        <v>7.0215925237187601E-2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1</v>
      </c>
      <c r="D165" s="232">
        <f t="shared" si="35"/>
        <v>0.99999999999999978</v>
      </c>
      <c r="E165" s="232">
        <f t="shared" si="35"/>
        <v>0.99999999999999989</v>
      </c>
      <c r="F165" s="232">
        <f t="shared" si="35"/>
        <v>1</v>
      </c>
      <c r="G165" s="232">
        <f t="shared" si="35"/>
        <v>0.99999999999999967</v>
      </c>
      <c r="H165" s="232">
        <f t="shared" si="35"/>
        <v>1.0000000000000002</v>
      </c>
      <c r="I165" s="232">
        <f t="shared" si="35"/>
        <v>1</v>
      </c>
      <c r="J165" s="232">
        <f t="shared" si="35"/>
        <v>1.0000000000000002</v>
      </c>
      <c r="K165" s="232">
        <f t="shared" si="35"/>
        <v>1</v>
      </c>
      <c r="L165" s="232">
        <f t="shared" si="35"/>
        <v>1.0000000000000002</v>
      </c>
      <c r="M165" s="232">
        <f t="shared" si="35"/>
        <v>1.0000000000000002</v>
      </c>
      <c r="N165" s="232">
        <f t="shared" si="35"/>
        <v>1</v>
      </c>
      <c r="O165" s="232">
        <f t="shared" si="35"/>
        <v>1</v>
      </c>
      <c r="P165" s="232">
        <f t="shared" si="35"/>
        <v>1.0000000000000007</v>
      </c>
      <c r="Q165" s="232">
        <f t="shared" si="35"/>
        <v>0.99999999999999989</v>
      </c>
      <c r="R165" s="232">
        <f t="shared" si="35"/>
        <v>0.99999999999999989</v>
      </c>
      <c r="S165" s="232">
        <f t="shared" si="35"/>
        <v>1.0000000000000004</v>
      </c>
      <c r="T165" s="232">
        <f t="shared" si="35"/>
        <v>1.0000000000000002</v>
      </c>
      <c r="U165" s="232">
        <f t="shared" si="35"/>
        <v>1.0000000000000002</v>
      </c>
      <c r="V165" s="232">
        <f t="shared" si="35"/>
        <v>1</v>
      </c>
      <c r="W165" s="232">
        <f t="shared" si="35"/>
        <v>0.99999999999999956</v>
      </c>
      <c r="X165" s="232">
        <f t="shared" si="35"/>
        <v>1.0000000000000004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8.5099821702442208E-3</v>
      </c>
      <c r="C166" s="266">
        <f t="shared" si="36"/>
        <v>8.5042116897657248E-3</v>
      </c>
      <c r="D166" s="266">
        <f t="shared" si="36"/>
        <v>8.4751902701161903E-3</v>
      </c>
      <c r="E166" s="266">
        <f t="shared" si="36"/>
        <v>8.4290600011343673E-3</v>
      </c>
      <c r="F166" s="266">
        <f t="shared" si="36"/>
        <v>8.4467562751536791E-3</v>
      </c>
      <c r="G166" s="266">
        <f t="shared" si="36"/>
        <v>8.4220970534843627E-3</v>
      </c>
      <c r="H166" s="266">
        <f t="shared" si="36"/>
        <v>8.3755484105480036E-3</v>
      </c>
      <c r="I166" s="266">
        <f t="shared" si="36"/>
        <v>8.3641377970317156E-3</v>
      </c>
      <c r="J166" s="266">
        <f t="shared" si="36"/>
        <v>8.4075195122356988E-3</v>
      </c>
      <c r="K166" s="266">
        <f t="shared" si="36"/>
        <v>8.3107131607287662E-3</v>
      </c>
      <c r="L166" s="266">
        <f t="shared" si="36"/>
        <v>8.3376509947939766E-3</v>
      </c>
      <c r="M166" s="266">
        <f t="shared" si="36"/>
        <v>8.2661033634623456E-3</v>
      </c>
      <c r="N166" s="266">
        <f t="shared" si="36"/>
        <v>8.2255750679402304E-3</v>
      </c>
      <c r="O166" s="266">
        <f t="shared" si="36"/>
        <v>8.1588804708190733E-3</v>
      </c>
      <c r="P166" s="266">
        <f t="shared" si="36"/>
        <v>8.2262660807042864E-3</v>
      </c>
      <c r="Q166" s="266">
        <f t="shared" si="36"/>
        <v>8.1947077594605386E-3</v>
      </c>
      <c r="R166" s="266">
        <f t="shared" si="36"/>
        <v>7.9882913171081364E-3</v>
      </c>
      <c r="S166" s="266">
        <f t="shared" si="36"/>
        <v>7.8699977970621733E-3</v>
      </c>
      <c r="T166" s="266">
        <f t="shared" si="36"/>
        <v>7.671364011196777E-3</v>
      </c>
      <c r="U166" s="266">
        <f t="shared" si="36"/>
        <v>7.480700715420033E-3</v>
      </c>
      <c r="V166" s="266">
        <f t="shared" si="36"/>
        <v>7.4125103976879769E-3</v>
      </c>
      <c r="W166" s="266">
        <f t="shared" si="36"/>
        <v>7.2735447290955433E-3</v>
      </c>
      <c r="X166" s="266">
        <f t="shared" si="36"/>
        <v>7.1824235719595252E-3</v>
      </c>
      <c r="Y166" s="266">
        <f t="shared" si="36"/>
        <v>7.0019057315729404E-3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2.4765551563855439E-3</v>
      </c>
      <c r="C167" s="267">
        <f t="shared" si="37"/>
        <v>2.4748758446199075E-3</v>
      </c>
      <c r="D167" s="267">
        <f t="shared" si="37"/>
        <v>2.466430098783918E-3</v>
      </c>
      <c r="E167" s="267">
        <f t="shared" si="37"/>
        <v>2.4530053755322254E-3</v>
      </c>
      <c r="F167" s="267">
        <f t="shared" si="37"/>
        <v>2.4581553039098166E-3</v>
      </c>
      <c r="G167" s="267">
        <f t="shared" si="37"/>
        <v>2.4509790347525037E-3</v>
      </c>
      <c r="H167" s="267">
        <f t="shared" si="37"/>
        <v>2.438515326628542E-3</v>
      </c>
      <c r="I167" s="267">
        <f t="shared" si="37"/>
        <v>2.4413922674778226E-3</v>
      </c>
      <c r="J167" s="267">
        <f t="shared" si="37"/>
        <v>2.4467367127094532E-3</v>
      </c>
      <c r="K167" s="267">
        <f t="shared" si="37"/>
        <v>2.4185643541546186E-3</v>
      </c>
      <c r="L167" s="267">
        <f t="shared" si="37"/>
        <v>2.4264037397751098E-3</v>
      </c>
      <c r="M167" s="267">
        <f t="shared" si="37"/>
        <v>2.4055821150340989E-3</v>
      </c>
      <c r="N167" s="267">
        <f t="shared" si="37"/>
        <v>2.3953755333896896E-3</v>
      </c>
      <c r="O167" s="267">
        <f t="shared" si="37"/>
        <v>2.3886208670650562E-3</v>
      </c>
      <c r="P167" s="267">
        <f t="shared" si="37"/>
        <v>2.4028606621746811E-3</v>
      </c>
      <c r="Q167" s="267">
        <f t="shared" si="37"/>
        <v>2.3887433927266754E-3</v>
      </c>
      <c r="R167" s="267">
        <f t="shared" si="37"/>
        <v>2.3695593339909688E-3</v>
      </c>
      <c r="S167" s="267">
        <f t="shared" si="37"/>
        <v>2.3516538019478779E-3</v>
      </c>
      <c r="T167" s="267">
        <f t="shared" si="37"/>
        <v>2.3258501111413851E-3</v>
      </c>
      <c r="U167" s="267">
        <f t="shared" si="37"/>
        <v>2.2974057568271302E-3</v>
      </c>
      <c r="V167" s="267">
        <f t="shared" si="37"/>
        <v>2.3025824402355109E-3</v>
      </c>
      <c r="W167" s="267">
        <f t="shared" si="37"/>
        <v>2.2833218591311309E-3</v>
      </c>
      <c r="X167" s="267">
        <f t="shared" si="37"/>
        <v>2.2773440643649025E-3</v>
      </c>
      <c r="Y167" s="267">
        <f t="shared" si="37"/>
        <v>2.2399595053366893E-3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2.6910266572519024E-2</v>
      </c>
      <c r="C168" s="267">
        <f t="shared" si="38"/>
        <v>2.7431559841597068E-2</v>
      </c>
      <c r="D168" s="267">
        <f t="shared" si="38"/>
        <v>2.7913492197331288E-2</v>
      </c>
      <c r="E168" s="267">
        <f t="shared" si="38"/>
        <v>2.8553118624924701E-2</v>
      </c>
      <c r="F168" s="267">
        <f t="shared" si="38"/>
        <v>2.7753714688631834E-2</v>
      </c>
      <c r="G168" s="267">
        <f t="shared" si="38"/>
        <v>2.878526339757433E-2</v>
      </c>
      <c r="H168" s="267">
        <f t="shared" si="38"/>
        <v>2.9496350709541912E-2</v>
      </c>
      <c r="I168" s="267">
        <f t="shared" si="38"/>
        <v>2.8895163928592989E-2</v>
      </c>
      <c r="J168" s="267">
        <f t="shared" si="38"/>
        <v>2.9063898209656536E-2</v>
      </c>
      <c r="K168" s="267">
        <f t="shared" si="38"/>
        <v>3.117756822534851E-2</v>
      </c>
      <c r="L168" s="267">
        <f t="shared" si="38"/>
        <v>3.2009697164843559E-2</v>
      </c>
      <c r="M168" s="267">
        <f t="shared" si="38"/>
        <v>3.331211392428729E-2</v>
      </c>
      <c r="N168" s="267">
        <f t="shared" si="38"/>
        <v>3.360953049352907E-2</v>
      </c>
      <c r="O168" s="267">
        <f t="shared" si="38"/>
        <v>3.3642124583440694E-2</v>
      </c>
      <c r="P168" s="267">
        <f t="shared" si="38"/>
        <v>3.27497177474802E-2</v>
      </c>
      <c r="Q168" s="267">
        <f t="shared" si="38"/>
        <v>3.2743654219038201E-2</v>
      </c>
      <c r="R168" s="267">
        <f t="shared" si="38"/>
        <v>3.3537685258008383E-2</v>
      </c>
      <c r="S168" s="267">
        <f t="shared" si="38"/>
        <v>3.6147767070855409E-2</v>
      </c>
      <c r="T168" s="267">
        <f t="shared" si="38"/>
        <v>3.5224205633032017E-2</v>
      </c>
      <c r="U168" s="267">
        <f t="shared" si="38"/>
        <v>3.5119165305306149E-2</v>
      </c>
      <c r="V168" s="267">
        <f t="shared" si="38"/>
        <v>3.4559241240032339E-2</v>
      </c>
      <c r="W168" s="267">
        <f t="shared" si="38"/>
        <v>3.4156329365838005E-2</v>
      </c>
      <c r="X168" s="267">
        <f t="shared" si="38"/>
        <v>3.2449769147930643E-2</v>
      </c>
      <c r="Y168" s="267">
        <f t="shared" si="38"/>
        <v>3.4458250228521538E-2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7.5673006464295816E-3</v>
      </c>
      <c r="C169" s="267">
        <f t="shared" si="39"/>
        <v>7.5621693829578682E-3</v>
      </c>
      <c r="D169" s="267">
        <f t="shared" si="39"/>
        <v>7.5363627709954875E-3</v>
      </c>
      <c r="E169" s="267">
        <f t="shared" si="39"/>
        <v>7.49534251886069E-3</v>
      </c>
      <c r="F169" s="267">
        <f t="shared" si="39"/>
        <v>7.5110785125615826E-3</v>
      </c>
      <c r="G169" s="267">
        <f t="shared" si="39"/>
        <v>7.4891508821217524E-3</v>
      </c>
      <c r="H169" s="267">
        <f t="shared" si="39"/>
        <v>7.4510670840281902E-3</v>
      </c>
      <c r="I169" s="267">
        <f t="shared" si="39"/>
        <v>7.4598577932891378E-3</v>
      </c>
      <c r="J169" s="267">
        <f t="shared" si="39"/>
        <v>7.4761881478753699E-3</v>
      </c>
      <c r="K169" s="267">
        <f t="shared" si="39"/>
        <v>7.3901053862805936E-3</v>
      </c>
      <c r="L169" s="267">
        <f t="shared" si="39"/>
        <v>7.4140592189746082E-3</v>
      </c>
      <c r="M169" s="267">
        <f t="shared" si="39"/>
        <v>7.3504371777064724E-3</v>
      </c>
      <c r="N169" s="267">
        <f t="shared" si="39"/>
        <v>7.3192501994247964E-3</v>
      </c>
      <c r="O169" s="267">
        <f t="shared" si="39"/>
        <v>7.2986108081667372E-3</v>
      </c>
      <c r="P169" s="267">
        <f t="shared" si="39"/>
        <v>7.3421215736993537E-3</v>
      </c>
      <c r="Q169" s="267">
        <f t="shared" si="39"/>
        <v>7.2989851945461292E-3</v>
      </c>
      <c r="R169" s="267">
        <f t="shared" si="39"/>
        <v>7.255221679042966E-3</v>
      </c>
      <c r="S169" s="267">
        <f t="shared" si="39"/>
        <v>7.1856551588501648E-3</v>
      </c>
      <c r="T169" s="267">
        <f t="shared" si="39"/>
        <v>7.1210307971609748E-3</v>
      </c>
      <c r="U169" s="267">
        <f t="shared" si="39"/>
        <v>7.0462089160333542E-3</v>
      </c>
      <c r="V169" s="267">
        <f t="shared" si="39"/>
        <v>7.072857482900265E-3</v>
      </c>
      <c r="W169" s="267">
        <f t="shared" si="39"/>
        <v>7.0230816212036827E-3</v>
      </c>
      <c r="X169" s="267">
        <f t="shared" si="39"/>
        <v>7.012944445785165E-3</v>
      </c>
      <c r="Y169" s="267">
        <f t="shared" si="39"/>
        <v>6.9049869112023593E-3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1.3235730320660964E-2</v>
      </c>
      <c r="C170" s="268">
        <f t="shared" si="40"/>
        <v>1.3378712995044223E-2</v>
      </c>
      <c r="D170" s="268">
        <f t="shared" si="40"/>
        <v>1.3608878575642065E-2</v>
      </c>
      <c r="E170" s="268">
        <f t="shared" si="40"/>
        <v>1.3677423594761116E-2</v>
      </c>
      <c r="F170" s="268">
        <f t="shared" si="40"/>
        <v>1.354633137172003E-2</v>
      </c>
      <c r="G170" s="268">
        <f t="shared" si="40"/>
        <v>1.3878665182113966E-2</v>
      </c>
      <c r="H170" s="268">
        <f t="shared" si="40"/>
        <v>1.4040864947778368E-2</v>
      </c>
      <c r="I170" s="268">
        <f t="shared" si="40"/>
        <v>1.380687947416156E-2</v>
      </c>
      <c r="J170" s="268">
        <f t="shared" si="40"/>
        <v>1.393128236916456E-2</v>
      </c>
      <c r="K170" s="268">
        <f t="shared" si="40"/>
        <v>1.4521757013029463E-2</v>
      </c>
      <c r="L170" s="268">
        <f t="shared" si="40"/>
        <v>1.5252269464867076E-2</v>
      </c>
      <c r="M170" s="268">
        <f t="shared" si="40"/>
        <v>1.5756989032928503E-2</v>
      </c>
      <c r="N170" s="268">
        <f t="shared" si="40"/>
        <v>1.6360808553363776E-2</v>
      </c>
      <c r="O170" s="268">
        <f t="shared" si="40"/>
        <v>1.6555593512011732E-2</v>
      </c>
      <c r="P170" s="268">
        <f t="shared" si="40"/>
        <v>1.6122945456168995E-2</v>
      </c>
      <c r="Q170" s="268">
        <f t="shared" si="40"/>
        <v>1.5997085061309011E-2</v>
      </c>
      <c r="R170" s="268">
        <f t="shared" si="40"/>
        <v>1.6904780158139773E-2</v>
      </c>
      <c r="S170" s="268">
        <f t="shared" si="40"/>
        <v>1.8840878328278743E-2</v>
      </c>
      <c r="T170" s="268">
        <f t="shared" si="40"/>
        <v>1.8359936237491572E-2</v>
      </c>
      <c r="U170" s="268">
        <f t="shared" si="40"/>
        <v>1.8659505752608378E-2</v>
      </c>
      <c r="V170" s="268">
        <f t="shared" si="40"/>
        <v>1.8496842882926891E-2</v>
      </c>
      <c r="W170" s="268">
        <f t="shared" si="40"/>
        <v>1.8533907715942571E-2</v>
      </c>
      <c r="X170" s="268">
        <f t="shared" si="40"/>
        <v>1.8183306264561085E-2</v>
      </c>
      <c r="Y170" s="268">
        <f t="shared" si="40"/>
        <v>1.9350018773170254E-2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0.68269342173388348</v>
      </c>
      <c r="C171" s="269">
        <f t="shared" si="41"/>
        <v>0.67852687627031139</v>
      </c>
      <c r="D171" s="269">
        <f t="shared" si="41"/>
        <v>0.67463226214367433</v>
      </c>
      <c r="E171" s="269">
        <f t="shared" si="41"/>
        <v>0.66969674845191063</v>
      </c>
      <c r="F171" s="269">
        <f t="shared" si="41"/>
        <v>0.67596689474489691</v>
      </c>
      <c r="G171" s="269">
        <f t="shared" si="41"/>
        <v>0.66772342306671595</v>
      </c>
      <c r="H171" s="269">
        <f t="shared" si="41"/>
        <v>0.66168156107384424</v>
      </c>
      <c r="I171" s="269">
        <f t="shared" si="41"/>
        <v>0.6657404321464524</v>
      </c>
      <c r="J171" s="269">
        <f t="shared" si="41"/>
        <v>0.66458067923339625</v>
      </c>
      <c r="K171" s="269">
        <f t="shared" si="41"/>
        <v>0.64807388069335148</v>
      </c>
      <c r="L171" s="269">
        <f t="shared" si="41"/>
        <v>0.64116324509136979</v>
      </c>
      <c r="M171" s="269">
        <f t="shared" si="41"/>
        <v>0.63098961025217237</v>
      </c>
      <c r="N171" s="269">
        <f t="shared" si="41"/>
        <v>0.62756210211456331</v>
      </c>
      <c r="O171" s="269">
        <f t="shared" si="41"/>
        <v>0.62539328284647899</v>
      </c>
      <c r="P171" s="269">
        <f t="shared" si="41"/>
        <v>0.6326736578368034</v>
      </c>
      <c r="Q171" s="269">
        <f t="shared" si="41"/>
        <v>0.6329188827948885</v>
      </c>
      <c r="R171" s="269">
        <f t="shared" si="41"/>
        <v>0.62069430024225813</v>
      </c>
      <c r="S171" s="269">
        <f t="shared" si="41"/>
        <v>0.59687271279713017</v>
      </c>
      <c r="T171" s="269">
        <f t="shared" si="41"/>
        <v>0.59980467620656863</v>
      </c>
      <c r="U171" s="269">
        <f t="shared" si="41"/>
        <v>0.59599172315584714</v>
      </c>
      <c r="V171" s="269">
        <f t="shared" si="41"/>
        <v>0.59690950942597787</v>
      </c>
      <c r="W171" s="269">
        <f t="shared" si="41"/>
        <v>0.59676689037119901</v>
      </c>
      <c r="X171" s="269">
        <f t="shared" si="41"/>
        <v>0.60860351404670154</v>
      </c>
      <c r="Y171" s="269">
        <f t="shared" si="41"/>
        <v>0.58745588695357831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0.56483519707954699</v>
      </c>
      <c r="C172" s="318">
        <f t="shared" si="42"/>
        <v>0.55838555646148336</v>
      </c>
      <c r="D172" s="318">
        <f t="shared" si="42"/>
        <v>0.55238023519275059</v>
      </c>
      <c r="E172" s="318">
        <f t="shared" si="42"/>
        <v>0.54464336555770776</v>
      </c>
      <c r="F172" s="318">
        <f t="shared" si="42"/>
        <v>0.55440164548930715</v>
      </c>
      <c r="G172" s="318">
        <f t="shared" si="42"/>
        <v>0.54165332149031276</v>
      </c>
      <c r="H172" s="318">
        <f t="shared" si="42"/>
        <v>0.53220124663556989</v>
      </c>
      <c r="I172" s="318">
        <f t="shared" si="42"/>
        <v>0.53836627600471942</v>
      </c>
      <c r="J172" s="318">
        <f t="shared" si="42"/>
        <v>0.53667524644520626</v>
      </c>
      <c r="K172" s="318">
        <f t="shared" si="42"/>
        <v>0.51107107493902437</v>
      </c>
      <c r="L172" s="318">
        <f t="shared" si="42"/>
        <v>0.50069230150543842</v>
      </c>
      <c r="M172" s="318">
        <f t="shared" si="42"/>
        <v>0.48497922929095522</v>
      </c>
      <c r="N172" s="318">
        <f t="shared" si="42"/>
        <v>0.47984054112899061</v>
      </c>
      <c r="O172" s="318">
        <f t="shared" si="42"/>
        <v>0.47636189888977853</v>
      </c>
      <c r="P172" s="318">
        <f t="shared" si="42"/>
        <v>0.4875955505373411</v>
      </c>
      <c r="Q172" s="318">
        <f t="shared" si="42"/>
        <v>0.48786763634463121</v>
      </c>
      <c r="R172" s="318">
        <f t="shared" si="42"/>
        <v>0.46866170446232364</v>
      </c>
      <c r="S172" s="318">
        <f t="shared" si="42"/>
        <v>0.43214908424560478</v>
      </c>
      <c r="T172" s="318">
        <f t="shared" si="42"/>
        <v>0.43538559075797395</v>
      </c>
      <c r="U172" s="318">
        <f t="shared" si="42"/>
        <v>0.42855974793745927</v>
      </c>
      <c r="V172" s="318">
        <f t="shared" si="42"/>
        <v>0.43047321803176097</v>
      </c>
      <c r="W172" s="318">
        <f t="shared" si="42"/>
        <v>0.42937000090425909</v>
      </c>
      <c r="X172" s="318">
        <f t="shared" si="42"/>
        <v>0.4470898528563923</v>
      </c>
      <c r="Y172" s="318">
        <f t="shared" si="42"/>
        <v>0.41357473576331161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0.11785822465433643</v>
      </c>
      <c r="C173" s="318">
        <f t="shared" si="43"/>
        <v>0.12014131980882795</v>
      </c>
      <c r="D173" s="318">
        <f t="shared" si="43"/>
        <v>0.12225202695092376</v>
      </c>
      <c r="E173" s="318">
        <f t="shared" si="43"/>
        <v>0.1250533828942029</v>
      </c>
      <c r="F173" s="318">
        <f t="shared" si="43"/>
        <v>0.12156524925558973</v>
      </c>
      <c r="G173" s="318">
        <f t="shared" si="43"/>
        <v>0.12607010157640319</v>
      </c>
      <c r="H173" s="318">
        <f t="shared" si="43"/>
        <v>0.12948031443827432</v>
      </c>
      <c r="I173" s="318">
        <f t="shared" si="43"/>
        <v>0.12737415614173295</v>
      </c>
      <c r="J173" s="318">
        <f t="shared" si="43"/>
        <v>0.12790543278818997</v>
      </c>
      <c r="K173" s="318">
        <f t="shared" si="43"/>
        <v>0.137002805754327</v>
      </c>
      <c r="L173" s="318">
        <f t="shared" si="43"/>
        <v>0.14047094358593135</v>
      </c>
      <c r="M173" s="318">
        <f t="shared" si="43"/>
        <v>0.14601038096121721</v>
      </c>
      <c r="N173" s="318">
        <f t="shared" si="43"/>
        <v>0.14772156098557268</v>
      </c>
      <c r="O173" s="318">
        <f t="shared" si="43"/>
        <v>0.14903138395670046</v>
      </c>
      <c r="P173" s="318">
        <f t="shared" si="43"/>
        <v>0.14507810729946233</v>
      </c>
      <c r="Q173" s="318">
        <f t="shared" si="43"/>
        <v>0.14505124645025724</v>
      </c>
      <c r="R173" s="318">
        <f t="shared" si="43"/>
        <v>0.15203259577993455</v>
      </c>
      <c r="S173" s="318">
        <f t="shared" si="43"/>
        <v>0.16472362855152542</v>
      </c>
      <c r="T173" s="318">
        <f t="shared" si="43"/>
        <v>0.16441908544859474</v>
      </c>
      <c r="U173" s="318">
        <f t="shared" si="43"/>
        <v>0.16743197521838779</v>
      </c>
      <c r="V173" s="318">
        <f t="shared" si="43"/>
        <v>0.16643629139421687</v>
      </c>
      <c r="W173" s="318">
        <f t="shared" si="43"/>
        <v>0.1673968894669399</v>
      </c>
      <c r="X173" s="318">
        <f t="shared" si="43"/>
        <v>0.16151366119030924</v>
      </c>
      <c r="Y173" s="318">
        <f t="shared" si="43"/>
        <v>0.17388115119026668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9.4476802125831344E-2</v>
      </c>
      <c r="C174" s="269">
        <f t="shared" si="44"/>
        <v>9.6306963150044611E-2</v>
      </c>
      <c r="D174" s="269">
        <f t="shared" si="44"/>
        <v>9.7998935531218787E-2</v>
      </c>
      <c r="E174" s="269">
        <f t="shared" si="44"/>
        <v>0.10024454165597958</v>
      </c>
      <c r="F174" s="269">
        <f t="shared" si="44"/>
        <v>9.7448404920251211E-2</v>
      </c>
      <c r="G174" s="269">
        <f t="shared" si="44"/>
        <v>0.10105955757903115</v>
      </c>
      <c r="H174" s="269">
        <f t="shared" si="44"/>
        <v>0.10379323192974273</v>
      </c>
      <c r="I174" s="269">
        <f t="shared" si="44"/>
        <v>0.10210490596681898</v>
      </c>
      <c r="J174" s="269">
        <f t="shared" si="44"/>
        <v>0.10253078476101092</v>
      </c>
      <c r="K174" s="269">
        <f t="shared" si="44"/>
        <v>0.10982336623428011</v>
      </c>
      <c r="L174" s="269">
        <f t="shared" si="44"/>
        <v>0.1126034740512999</v>
      </c>
      <c r="M174" s="269">
        <f t="shared" si="44"/>
        <v>0.11704396456715688</v>
      </c>
      <c r="N174" s="269">
        <f t="shared" si="44"/>
        <v>0.11841567041998853</v>
      </c>
      <c r="O174" s="269">
        <f t="shared" si="44"/>
        <v>0.11946564284258397</v>
      </c>
      <c r="P174" s="269">
        <f t="shared" si="44"/>
        <v>0.11629664095417132</v>
      </c>
      <c r="Q174" s="269">
        <f t="shared" si="44"/>
        <v>0.11627510892157264</v>
      </c>
      <c r="R174" s="269">
        <f t="shared" si="44"/>
        <v>0.12187145623738944</v>
      </c>
      <c r="S174" s="269">
        <f t="shared" si="44"/>
        <v>0.13204476569840132</v>
      </c>
      <c r="T174" s="269">
        <f t="shared" si="44"/>
        <v>0.13129269387557105</v>
      </c>
      <c r="U174" s="269">
        <f t="shared" si="44"/>
        <v>0.1332535952140535</v>
      </c>
      <c r="V174" s="269">
        <f t="shared" si="44"/>
        <v>0.13321248527594451</v>
      </c>
      <c r="W174" s="269">
        <f t="shared" si="44"/>
        <v>0.13351263782275605</v>
      </c>
      <c r="X174" s="269">
        <f t="shared" si="44"/>
        <v>0.12842648236284257</v>
      </c>
      <c r="Y174" s="269">
        <f t="shared" si="44"/>
        <v>0.13788982832720237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7.7485831290270493E-2</v>
      </c>
      <c r="C175" s="269">
        <f t="shared" si="45"/>
        <v>7.749209111625914E-2</v>
      </c>
      <c r="D175" s="269">
        <f t="shared" si="45"/>
        <v>7.7494210954974579E-2</v>
      </c>
      <c r="E175" s="269">
        <f t="shared" si="45"/>
        <v>7.7517090377865486E-2</v>
      </c>
      <c r="F175" s="269">
        <f t="shared" si="45"/>
        <v>7.7499315055157308E-2</v>
      </c>
      <c r="G175" s="269">
        <f t="shared" si="45"/>
        <v>7.7509748178307664E-2</v>
      </c>
      <c r="H175" s="269">
        <f t="shared" si="45"/>
        <v>7.7534708500269139E-2</v>
      </c>
      <c r="I175" s="269">
        <f t="shared" si="45"/>
        <v>7.7547432248058393E-2</v>
      </c>
      <c r="J175" s="269">
        <f t="shared" si="45"/>
        <v>7.7532541781673542E-2</v>
      </c>
      <c r="K175" s="269">
        <f t="shared" si="45"/>
        <v>7.7565692822242904E-2</v>
      </c>
      <c r="L175" s="269">
        <f t="shared" si="45"/>
        <v>7.7525227917627448E-2</v>
      </c>
      <c r="M175" s="269">
        <f t="shared" si="45"/>
        <v>7.7534879925748298E-2</v>
      </c>
      <c r="N175" s="269">
        <f t="shared" si="45"/>
        <v>7.7513384745451969E-2</v>
      </c>
      <c r="O175" s="269">
        <f t="shared" si="45"/>
        <v>7.7536017770209117E-2</v>
      </c>
      <c r="P175" s="269">
        <f t="shared" si="45"/>
        <v>7.7530836061596456E-2</v>
      </c>
      <c r="Q175" s="269">
        <f t="shared" si="45"/>
        <v>7.7547625927528507E-2</v>
      </c>
      <c r="R175" s="269">
        <f t="shared" si="45"/>
        <v>7.761112240421672E-2</v>
      </c>
      <c r="S175" s="269">
        <f t="shared" si="45"/>
        <v>7.7589104736889153E-2</v>
      </c>
      <c r="T175" s="269">
        <f t="shared" si="45"/>
        <v>7.7792499086395045E-2</v>
      </c>
      <c r="U175" s="269">
        <f t="shared" si="45"/>
        <v>7.7945620256827886E-2</v>
      </c>
      <c r="V175" s="269">
        <f t="shared" si="45"/>
        <v>7.7865597605500991E-2</v>
      </c>
      <c r="W175" s="269">
        <f t="shared" si="45"/>
        <v>7.8006645161143334E-2</v>
      </c>
      <c r="X175" s="269">
        <f t="shared" si="45"/>
        <v>7.8085057484461429E-2</v>
      </c>
      <c r="Y175" s="269">
        <f t="shared" si="45"/>
        <v>7.8241226992416965E-2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4.8546673072858607E-2</v>
      </c>
      <c r="C176" s="318">
        <f t="shared" si="46"/>
        <v>4.7992336876846967E-2</v>
      </c>
      <c r="D176" s="318">
        <f t="shared" si="46"/>
        <v>4.7476189211407491E-2</v>
      </c>
      <c r="E176" s="318">
        <f t="shared" si="46"/>
        <v>4.681121776005006E-2</v>
      </c>
      <c r="F176" s="318">
        <f t="shared" si="46"/>
        <v>4.7649926162150719E-2</v>
      </c>
      <c r="G176" s="318">
        <f t="shared" si="46"/>
        <v>4.6554228300887832E-2</v>
      </c>
      <c r="H176" s="318">
        <f t="shared" si="46"/>
        <v>4.5741837730672044E-2</v>
      </c>
      <c r="I176" s="318">
        <f t="shared" si="46"/>
        <v>4.6271712049439973E-2</v>
      </c>
      <c r="J176" s="318">
        <f t="shared" si="46"/>
        <v>4.6126370789534972E-2</v>
      </c>
      <c r="K176" s="318">
        <f t="shared" si="46"/>
        <v>4.3925733595112829E-2</v>
      </c>
      <c r="L176" s="318">
        <f t="shared" si="46"/>
        <v>4.3033694778511579E-2</v>
      </c>
      <c r="M176" s="318">
        <f t="shared" si="46"/>
        <v>4.1683181595709176E-2</v>
      </c>
      <c r="N176" s="318">
        <f t="shared" si="46"/>
        <v>4.1241519646326219E-2</v>
      </c>
      <c r="O176" s="318">
        <f t="shared" si="46"/>
        <v>4.0942535963302135E-2</v>
      </c>
      <c r="P176" s="318">
        <f t="shared" si="46"/>
        <v>4.1908050181906679E-2</v>
      </c>
      <c r="Q176" s="318">
        <f t="shared" si="46"/>
        <v>4.1931435517669362E-2</v>
      </c>
      <c r="R176" s="318">
        <f t="shared" si="46"/>
        <v>4.0280716686812469E-2</v>
      </c>
      <c r="S176" s="318">
        <f t="shared" si="46"/>
        <v>3.7142515941073748E-2</v>
      </c>
      <c r="T176" s="318">
        <f t="shared" si="46"/>
        <v>3.7420688449385099E-2</v>
      </c>
      <c r="U176" s="318">
        <f t="shared" si="46"/>
        <v>3.6834018281577598E-2</v>
      </c>
      <c r="V176" s="318">
        <f t="shared" si="46"/>
        <v>3.6998477946242718E-2</v>
      </c>
      <c r="W176" s="318">
        <f t="shared" si="46"/>
        <v>3.6903658215648519E-2</v>
      </c>
      <c r="X176" s="318">
        <f t="shared" si="46"/>
        <v>3.8426650876282088E-2</v>
      </c>
      <c r="Y176" s="318">
        <f t="shared" si="46"/>
        <v>3.5546080683544569E-2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2.893915821741189E-2</v>
      </c>
      <c r="C177" s="318">
        <f t="shared" si="47"/>
        <v>2.9499754239412181E-2</v>
      </c>
      <c r="D177" s="318">
        <f t="shared" si="47"/>
        <v>3.0018021743567092E-2</v>
      </c>
      <c r="E177" s="318">
        <f t="shared" si="47"/>
        <v>3.0705872617815429E-2</v>
      </c>
      <c r="F177" s="318">
        <f t="shared" si="47"/>
        <v>2.984938889300659E-2</v>
      </c>
      <c r="G177" s="318">
        <f t="shared" si="47"/>
        <v>3.0955519877419825E-2</v>
      </c>
      <c r="H177" s="318">
        <f t="shared" si="47"/>
        <v>3.1792870769597109E-2</v>
      </c>
      <c r="I177" s="318">
        <f t="shared" si="47"/>
        <v>3.127572019861842E-2</v>
      </c>
      <c r="J177" s="318">
        <f t="shared" si="47"/>
        <v>3.140617099213857E-2</v>
      </c>
      <c r="K177" s="318">
        <f t="shared" si="47"/>
        <v>3.3639959227130083E-2</v>
      </c>
      <c r="L177" s="318">
        <f t="shared" si="47"/>
        <v>3.4491533139115869E-2</v>
      </c>
      <c r="M177" s="318">
        <f t="shared" si="47"/>
        <v>3.5851698330039129E-2</v>
      </c>
      <c r="N177" s="318">
        <f t="shared" si="47"/>
        <v>3.627186509912575E-2</v>
      </c>
      <c r="O177" s="318">
        <f t="shared" si="47"/>
        <v>3.6593481806906976E-2</v>
      </c>
      <c r="P177" s="318">
        <f t="shared" si="47"/>
        <v>3.5622785879689763E-2</v>
      </c>
      <c r="Q177" s="318">
        <f t="shared" si="47"/>
        <v>3.5616190409859146E-2</v>
      </c>
      <c r="R177" s="318">
        <f t="shared" si="47"/>
        <v>3.7330405717404244E-2</v>
      </c>
      <c r="S177" s="318">
        <f t="shared" si="47"/>
        <v>4.0446588795815398E-2</v>
      </c>
      <c r="T177" s="318">
        <f t="shared" si="47"/>
        <v>4.0371810637009946E-2</v>
      </c>
      <c r="U177" s="318">
        <f t="shared" si="47"/>
        <v>4.1111601975250288E-2</v>
      </c>
      <c r="V177" s="318">
        <f t="shared" si="47"/>
        <v>4.0867119659258273E-2</v>
      </c>
      <c r="W177" s="318">
        <f t="shared" si="47"/>
        <v>4.1102986945494809E-2</v>
      </c>
      <c r="X177" s="318">
        <f t="shared" si="47"/>
        <v>3.9658406608179333E-2</v>
      </c>
      <c r="Y177" s="318">
        <f t="shared" si="47"/>
        <v>4.2695146308872396E-2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8.6644109983775378E-2</v>
      </c>
      <c r="C178" s="319">
        <f t="shared" si="48"/>
        <v>8.8322539709400058E-2</v>
      </c>
      <c r="D178" s="319">
        <f t="shared" si="48"/>
        <v>8.9874237457263223E-2</v>
      </c>
      <c r="E178" s="319">
        <f t="shared" si="48"/>
        <v>9.1933669399031026E-2</v>
      </c>
      <c r="F178" s="319">
        <f t="shared" si="48"/>
        <v>8.9369349127717754E-2</v>
      </c>
      <c r="G178" s="319">
        <f t="shared" si="48"/>
        <v>9.2681115625897981E-2</v>
      </c>
      <c r="H178" s="319">
        <f t="shared" si="48"/>
        <v>9.5188152017618932E-2</v>
      </c>
      <c r="I178" s="319">
        <f t="shared" si="48"/>
        <v>9.3639798378117048E-2</v>
      </c>
      <c r="J178" s="319">
        <f t="shared" si="48"/>
        <v>9.4030369272277717E-2</v>
      </c>
      <c r="K178" s="319">
        <f t="shared" si="48"/>
        <v>0.10071835211058361</v>
      </c>
      <c r="L178" s="319">
        <f t="shared" si="48"/>
        <v>0.10326797235644877</v>
      </c>
      <c r="M178" s="319">
        <f t="shared" si="48"/>
        <v>0.10734031964150383</v>
      </c>
      <c r="N178" s="319">
        <f t="shared" si="48"/>
        <v>0.10859830287234866</v>
      </c>
      <c r="O178" s="319">
        <f t="shared" si="48"/>
        <v>0.10956122629922468</v>
      </c>
      <c r="P178" s="319">
        <f t="shared" si="48"/>
        <v>0.10665495362720177</v>
      </c>
      <c r="Q178" s="319">
        <f t="shared" si="48"/>
        <v>0.10663520672892965</v>
      </c>
      <c r="R178" s="319">
        <f t="shared" si="48"/>
        <v>0.11176758336984541</v>
      </c>
      <c r="S178" s="319">
        <f t="shared" si="48"/>
        <v>0.12109746461058539</v>
      </c>
      <c r="T178" s="319">
        <f t="shared" si="48"/>
        <v>0.12040774404144274</v>
      </c>
      <c r="U178" s="319">
        <f t="shared" si="48"/>
        <v>0.12220607492707669</v>
      </c>
      <c r="V178" s="319">
        <f t="shared" si="48"/>
        <v>0.12216837324879372</v>
      </c>
      <c r="W178" s="319">
        <f t="shared" si="48"/>
        <v>0.12244364135369018</v>
      </c>
      <c r="X178" s="319">
        <f t="shared" si="48"/>
        <v>0.11777915861139344</v>
      </c>
      <c r="Y178" s="319">
        <f t="shared" si="48"/>
        <v>0.12645793657699864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0.53527981080550191</v>
      </c>
      <c r="C183" s="320">
        <f>IF(C$5=0,0,C$5/NMM_fec!C$5)</f>
        <v>0.53669604815389071</v>
      </c>
      <c r="D183" s="320">
        <f>IF(D$5=0,0,D$5/NMM_fec!D$5)</f>
        <v>0.53468295591041315</v>
      </c>
      <c r="E183" s="320">
        <f>IF(E$5=0,0,E$5/NMM_fec!E$5)</f>
        <v>0.53733492253594695</v>
      </c>
      <c r="F183" s="320">
        <f>IF(F$5=0,0,F$5/NMM_fec!F$5)</f>
        <v>0.53567372729361629</v>
      </c>
      <c r="G183" s="320">
        <f>IF(G$5=0,0,G$5/NMM_fec!G$5)</f>
        <v>0.53684216087809666</v>
      </c>
      <c r="H183" s="320">
        <f>IF(H$5=0,0,H$5/NMM_fec!H$5)</f>
        <v>0.54206498635090905</v>
      </c>
      <c r="I183" s="320">
        <f>IF(I$5=0,0,I$5/NMM_fec!I$5)</f>
        <v>0.55395691534845271</v>
      </c>
      <c r="J183" s="320">
        <f>IF(J$5=0,0,J$5/NMM_fec!J$5)</f>
        <v>0.55458883576017148</v>
      </c>
      <c r="K183" s="320">
        <f>IF(K$5=0,0,K$5/NMM_fec!K$5)</f>
        <v>0.5555514910043301</v>
      </c>
      <c r="L183" s="320">
        <f>IF(L$5=0,0,L$5/NMM_fec!L$5)</f>
        <v>0.55574568956914527</v>
      </c>
      <c r="M183" s="320">
        <f>IF(M$5=0,0,M$5/NMM_fec!M$5)</f>
        <v>0.55619497135989404</v>
      </c>
      <c r="N183" s="320">
        <f>IF(N$5=0,0,N$5/NMM_fec!N$5)</f>
        <v>0.55419480889570027</v>
      </c>
      <c r="O183" s="320">
        <f>IF(O$5=0,0,O$5/NMM_fec!O$5)</f>
        <v>0.55213068558542144</v>
      </c>
      <c r="P183" s="320">
        <f>IF(P$5=0,0,P$5/NMM_fec!P$5)</f>
        <v>0.55117374657456653</v>
      </c>
      <c r="Q183" s="320">
        <f>IF(Q$5=0,0,Q$5/NMM_fec!Q$5)</f>
        <v>0.55526592947627984</v>
      </c>
      <c r="R183" s="320">
        <f>IF(R$5=0,0,R$5/NMM_fec!R$5)</f>
        <v>0.5561356630277281</v>
      </c>
      <c r="S183" s="320">
        <f>IF(S$5=0,0,S$5/NMM_fec!S$5)</f>
        <v>0.55921222099186507</v>
      </c>
      <c r="T183" s="320">
        <f>IF(T$5=0,0,T$5/NMM_fec!T$5)</f>
        <v>0.55878330236298257</v>
      </c>
      <c r="U183" s="320">
        <f>IF(U$5=0,0,U$5/NMM_fec!U$5)</f>
        <v>0.57270182449726148</v>
      </c>
      <c r="V183" s="320">
        <f>IF(V$5=0,0,V$5/NMM_fec!V$5)</f>
        <v>0.5732159929581645</v>
      </c>
      <c r="W183" s="320">
        <f>IF(W$5=0,0,W$5/NMM_fec!W$5)</f>
        <v>0.57717719428001002</v>
      </c>
      <c r="X183" s="320">
        <f>IF(X$5=0,0,X$5/NMM_fec!X$5)</f>
        <v>0.57364448307834415</v>
      </c>
      <c r="Y183" s="320">
        <f>IF(Y$5=0,0,Y$5/NMM_fec!Y$5)</f>
        <v>0.59437292018127597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0.46320820029917337</v>
      </c>
      <c r="C184" s="273">
        <f>IF(C$6=0,0,C$6/NMM_fec!C$6)</f>
        <v>0.46320820029917353</v>
      </c>
      <c r="D184" s="273">
        <f>IF(D$6=0,0,D$6/NMM_fec!D$6)</f>
        <v>0.46320820029917348</v>
      </c>
      <c r="E184" s="273">
        <f>IF(E$6=0,0,E$6/NMM_fec!E$6)</f>
        <v>0.46508763994611946</v>
      </c>
      <c r="F184" s="273">
        <f>IF(F$6=0,0,F$6/NMM_fec!F$6)</f>
        <v>0.46508763994611946</v>
      </c>
      <c r="G184" s="273">
        <f>IF(G$6=0,0,G$6/NMM_fec!G$6)</f>
        <v>0.46508763994611951</v>
      </c>
      <c r="H184" s="273">
        <f>IF(H$6=0,0,H$6/NMM_fec!H$6)</f>
        <v>0.4684731499127609</v>
      </c>
      <c r="I184" s="273">
        <f>IF(I$6=0,0,I$6/NMM_fec!I$6)</f>
        <v>0.47538599200969139</v>
      </c>
      <c r="J184" s="273">
        <f>IF(J$6=0,0,J$6/NMM_fec!J$6)</f>
        <v>0.47538599200969134</v>
      </c>
      <c r="K184" s="273">
        <f>IF(K$6=0,0,K$6/NMM_fec!K$6)</f>
        <v>0.47538599200969117</v>
      </c>
      <c r="L184" s="273">
        <f>IF(L$6=0,0,L$6/NMM_fec!L$6)</f>
        <v>0.47538599200969117</v>
      </c>
      <c r="M184" s="273">
        <f>IF(M$6=0,0,M$6/NMM_fec!M$6)</f>
        <v>0.47538599200969123</v>
      </c>
      <c r="N184" s="273">
        <f>IF(N$6=0,0,N$6/NMM_fec!N$6)</f>
        <v>0.47538599200969123</v>
      </c>
      <c r="O184" s="273">
        <f>IF(O$6=0,0,O$6/NMM_fec!O$6)</f>
        <v>0.47538599200969128</v>
      </c>
      <c r="P184" s="273">
        <f>IF(P$6=0,0,P$6/NMM_fec!P$6)</f>
        <v>0.47538599200969128</v>
      </c>
      <c r="Q184" s="273">
        <f>IF(Q$6=0,0,Q$6/NMM_fec!Q$6)</f>
        <v>0.47538599200969145</v>
      </c>
      <c r="R184" s="273">
        <f>IF(R$6=0,0,R$6/NMM_fec!R$6)</f>
        <v>0.47538599200969128</v>
      </c>
      <c r="S184" s="273">
        <f>IF(S$6=0,0,S$6/NMM_fec!S$6)</f>
        <v>0.47538599200969117</v>
      </c>
      <c r="T184" s="273">
        <f>IF(T$6=0,0,T$6/NMM_fec!T$6)</f>
        <v>0.47538599200969145</v>
      </c>
      <c r="U184" s="273">
        <f>IF(U$6=0,0,U$6/NMM_fec!U$6)</f>
        <v>0.48284739280872235</v>
      </c>
      <c r="V184" s="273">
        <f>IF(V$6=0,0,V$6/NMM_fec!V$6)</f>
        <v>0.48779873251978662</v>
      </c>
      <c r="W184" s="273">
        <f>IF(W$6=0,0,W$6/NMM_fec!W$6)</f>
        <v>0.48779873251978656</v>
      </c>
      <c r="X184" s="273">
        <f>IF(X$6=0,0,X$6/NMM_fec!X$6)</f>
        <v>0.48779873251978662</v>
      </c>
      <c r="Y184" s="273">
        <f>IF(Y$6=0,0,Y$6/NMM_fec!Y$6)</f>
        <v>0.49401885926780775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0.11999057348525141</v>
      </c>
      <c r="C185" s="274">
        <f>IF(C$7=0,0,C$7/NMM_fec!C$7)</f>
        <v>0.11999057348525143</v>
      </c>
      <c r="D185" s="274">
        <f>IF(D$7=0,0,D$7/NMM_fec!D$7)</f>
        <v>0.1199905734852514</v>
      </c>
      <c r="E185" s="274">
        <f>IF(E$7=0,0,E$7/NMM_fec!E$7)</f>
        <v>0.12047742808092199</v>
      </c>
      <c r="F185" s="274">
        <f>IF(F$7=0,0,F$7/NMM_fec!F$7)</f>
        <v>0.120477428080922</v>
      </c>
      <c r="G185" s="274">
        <f>IF(G$7=0,0,G$7/NMM_fec!G$7)</f>
        <v>0.12047742808092207</v>
      </c>
      <c r="H185" s="274">
        <f>IF(H$7=0,0,H$7/NMM_fec!H$7)</f>
        <v>0.12135441877792383</v>
      </c>
      <c r="I185" s="274">
        <f>IF(I$7=0,0,I$7/NMM_fec!I$7)</f>
        <v>0.12314513812850515</v>
      </c>
      <c r="J185" s="274">
        <f>IF(J$7=0,0,J$7/NMM_fec!J$7)</f>
        <v>0.12314513812850519</v>
      </c>
      <c r="K185" s="274">
        <f>IF(K$7=0,0,K$7/NMM_fec!K$7)</f>
        <v>0.12314513812850515</v>
      </c>
      <c r="L185" s="274">
        <f>IF(L$7=0,0,L$7/NMM_fec!L$7)</f>
        <v>0.12314513812850515</v>
      </c>
      <c r="M185" s="274">
        <f>IF(M$7=0,0,M$7/NMM_fec!M$7)</f>
        <v>0.12314513812850514</v>
      </c>
      <c r="N185" s="274">
        <f>IF(N$7=0,0,N$7/NMM_fec!N$7)</f>
        <v>0.12314513812850514</v>
      </c>
      <c r="O185" s="274">
        <f>IF(O$7=0,0,O$7/NMM_fec!O$7)</f>
        <v>0.12314513812850522</v>
      </c>
      <c r="P185" s="274">
        <f>IF(P$7=0,0,P$7/NMM_fec!P$7)</f>
        <v>0.12314513812850515</v>
      </c>
      <c r="Q185" s="274">
        <f>IF(Q$7=0,0,Q$7/NMM_fec!Q$7)</f>
        <v>0.12314513812850515</v>
      </c>
      <c r="R185" s="274">
        <f>IF(R$7=0,0,R$7/NMM_fec!R$7)</f>
        <v>0.12314513812850517</v>
      </c>
      <c r="S185" s="274">
        <f>IF(S$7=0,0,S$7/NMM_fec!S$7)</f>
        <v>0.12314513812850515</v>
      </c>
      <c r="T185" s="274">
        <f>IF(T$7=0,0,T$7/NMM_fec!T$7)</f>
        <v>0.12314513812850519</v>
      </c>
      <c r="U185" s="274">
        <f>IF(U$7=0,0,U$7/NMM_fec!U$7)</f>
        <v>0.12636056447753777</v>
      </c>
      <c r="V185" s="274">
        <f>IF(V$7=0,0,V$7/NMM_fec!V$7)</f>
        <v>0.1263605644775378</v>
      </c>
      <c r="W185" s="274">
        <f>IF(W$7=0,0,W$7/NMM_fec!W$7)</f>
        <v>0.12636056447753777</v>
      </c>
      <c r="X185" s="274">
        <f>IF(X$7=0,0,X$7/NMM_fec!X$7)</f>
        <v>0.12636056447753782</v>
      </c>
      <c r="Y185" s="274">
        <f>IF(Y$7=0,0,Y$7/NMM_fec!Y$7)</f>
        <v>0.13016641135471052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0.65773860853920552</v>
      </c>
      <c r="C186" s="274">
        <f>IF(C$8=0,0,C$8/NMM_fec!C$8)</f>
        <v>0.65773860853920574</v>
      </c>
      <c r="D186" s="274">
        <f>IF(D$8=0,0,D$8/NMM_fec!D$8)</f>
        <v>0.65773860853920552</v>
      </c>
      <c r="E186" s="274">
        <f>IF(E$8=0,0,E$8/NMM_fec!E$8)</f>
        <v>0.66040734371577903</v>
      </c>
      <c r="F186" s="274">
        <f>IF(F$8=0,0,F$8/NMM_fec!F$8)</f>
        <v>0.66040734371577903</v>
      </c>
      <c r="G186" s="274">
        <f>IF(G$8=0,0,G$8/NMM_fec!G$8)</f>
        <v>0.66040734371577881</v>
      </c>
      <c r="H186" s="274">
        <f>IF(H$8=0,0,H$8/NMM_fec!H$8)</f>
        <v>0.66521464335601865</v>
      </c>
      <c r="I186" s="274">
        <f>IF(I$8=0,0,I$8/NMM_fec!I$8)</f>
        <v>0.67503062489293775</v>
      </c>
      <c r="J186" s="274">
        <f>IF(J$8=0,0,J$8/NMM_fec!J$8)</f>
        <v>0.67503062489293797</v>
      </c>
      <c r="K186" s="274">
        <f>IF(K$8=0,0,K$8/NMM_fec!K$8)</f>
        <v>0.67503062489293786</v>
      </c>
      <c r="L186" s="274">
        <f>IF(L$8=0,0,L$8/NMM_fec!L$8)</f>
        <v>0.67503062489293786</v>
      </c>
      <c r="M186" s="274">
        <f>IF(M$8=0,0,M$8/NMM_fec!M$8)</f>
        <v>0.67503062489293775</v>
      </c>
      <c r="N186" s="274">
        <f>IF(N$8=0,0,N$8/NMM_fec!N$8)</f>
        <v>0.67503062489293797</v>
      </c>
      <c r="O186" s="274">
        <f>IF(O$8=0,0,O$8/NMM_fec!O$8)</f>
        <v>0.6750306248929383</v>
      </c>
      <c r="P186" s="274">
        <f>IF(P$8=0,0,P$8/NMM_fec!P$8)</f>
        <v>0.67503062489293786</v>
      </c>
      <c r="Q186" s="274">
        <f>IF(Q$8=0,0,Q$8/NMM_fec!Q$8)</f>
        <v>0.67503062489293797</v>
      </c>
      <c r="R186" s="274">
        <f>IF(R$8=0,0,R$8/NMM_fec!R$8)</f>
        <v>0.67503062489293808</v>
      </c>
      <c r="S186" s="274">
        <f>IF(S$8=0,0,S$8/NMM_fec!S$8)</f>
        <v>0.67503062489293808</v>
      </c>
      <c r="T186" s="274">
        <f>IF(T$8=0,0,T$8/NMM_fec!T$8)</f>
        <v>0.67503062489293775</v>
      </c>
      <c r="U186" s="274">
        <f>IF(U$8=0,0,U$8/NMM_fec!U$8)</f>
        <v>0.68414356431937717</v>
      </c>
      <c r="V186" s="274">
        <f>IF(V$8=0,0,V$8/NMM_fec!V$8)</f>
        <v>0.6923452098031726</v>
      </c>
      <c r="W186" s="274">
        <f>IF(W$8=0,0,W$8/NMM_fec!W$8)</f>
        <v>0.69265625990111646</v>
      </c>
      <c r="X186" s="274">
        <f>IF(X$8=0,0,X$8/NMM_fec!X$8)</f>
        <v>0.6926562599011159</v>
      </c>
      <c r="Y186" s="274">
        <f>IF(Y$8=0,0,Y$8/NMM_fec!Y$8)</f>
        <v>0.70000663582673717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0.45783487920962357</v>
      </c>
      <c r="C187" s="274">
        <f>IF(C$9=0,0,C$9/NMM_fec!C$9)</f>
        <v>0.45783487920962329</v>
      </c>
      <c r="D187" s="274">
        <f>IF(D$9=0,0,D$9/NMM_fec!D$9)</f>
        <v>0.45783487920962362</v>
      </c>
      <c r="E187" s="274">
        <f>IF(E$9=0,0,E$9/NMM_fec!E$9)</f>
        <v>0.4596925169267137</v>
      </c>
      <c r="F187" s="274">
        <f>IF(F$9=0,0,F$9/NMM_fec!F$9)</f>
        <v>0.45969251692671398</v>
      </c>
      <c r="G187" s="274">
        <f>IF(G$9=0,0,G$9/NMM_fec!G$9)</f>
        <v>0.45969251692671398</v>
      </c>
      <c r="H187" s="274">
        <f>IF(H$9=0,0,H$9/NMM_fec!H$9)</f>
        <v>0.4630387542032543</v>
      </c>
      <c r="I187" s="274">
        <f>IF(I$9=0,0,I$9/NMM_fec!I$9)</f>
        <v>0.46987140575044001</v>
      </c>
      <c r="J187" s="274">
        <f>IF(J$9=0,0,J$9/NMM_fec!J$9)</f>
        <v>0.4698714057504399</v>
      </c>
      <c r="K187" s="274">
        <f>IF(K$9=0,0,K$9/NMM_fec!K$9)</f>
        <v>0.46987140575044001</v>
      </c>
      <c r="L187" s="274">
        <f>IF(L$9=0,0,L$9/NMM_fec!L$9)</f>
        <v>0.46987140575044012</v>
      </c>
      <c r="M187" s="274">
        <f>IF(M$9=0,0,M$9/NMM_fec!M$9)</f>
        <v>0.46987140575044012</v>
      </c>
      <c r="N187" s="274">
        <f>IF(N$9=0,0,N$9/NMM_fec!N$9)</f>
        <v>0.46987140575044017</v>
      </c>
      <c r="O187" s="274">
        <f>IF(O$9=0,0,O$9/NMM_fec!O$9)</f>
        <v>0.46987140575044012</v>
      </c>
      <c r="P187" s="274">
        <f>IF(P$9=0,0,P$9/NMM_fec!P$9)</f>
        <v>0.46987140575044012</v>
      </c>
      <c r="Q187" s="274">
        <f>IF(Q$9=0,0,Q$9/NMM_fec!Q$9)</f>
        <v>0.46987140575044012</v>
      </c>
      <c r="R187" s="274">
        <f>IF(R$9=0,0,R$9/NMM_fec!R$9)</f>
        <v>0.46987140575044012</v>
      </c>
      <c r="S187" s="274">
        <f>IF(S$9=0,0,S$9/NMM_fec!S$9)</f>
        <v>0.4698714057504399</v>
      </c>
      <c r="T187" s="274">
        <f>IF(T$9=0,0,T$9/NMM_fec!T$9)</f>
        <v>0.46987140575044006</v>
      </c>
      <c r="U187" s="274">
        <f>IF(U$9=0,0,U$9/NMM_fec!U$9)</f>
        <v>0.48214015563101059</v>
      </c>
      <c r="V187" s="274">
        <f>IF(V$9=0,0,V$9/NMM_fec!V$9)</f>
        <v>0.48214015563101081</v>
      </c>
      <c r="W187" s="274">
        <f>IF(W$9=0,0,W$9/NMM_fec!W$9)</f>
        <v>0.48214015563101098</v>
      </c>
      <c r="X187" s="274">
        <f>IF(X$9=0,0,X$9/NMM_fec!X$9)</f>
        <v>0.48214015563101087</v>
      </c>
      <c r="Y187" s="274">
        <f>IF(Y$9=0,0,Y$9/NMM_fec!Y$9)</f>
        <v>0.4966617084054451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0.73764584034326008</v>
      </c>
      <c r="C188" s="275">
        <f>IF(C$10=0,0,C$10/NMM_fec!C$10)</f>
        <v>0.74071093050563186</v>
      </c>
      <c r="D188" s="275">
        <f>IF(D$10=0,0,D$10/NMM_fec!D$10)</f>
        <v>0.74665278824226544</v>
      </c>
      <c r="E188" s="275">
        <f>IF(E$10=0,0,E$10/NMM_fec!E$10)</f>
        <v>0.75086682914743208</v>
      </c>
      <c r="F188" s="275">
        <f>IF(F$10=0,0,F$10/NMM_fec!F$10)</f>
        <v>0.74946147259644258</v>
      </c>
      <c r="G188" s="275">
        <f>IF(G$10=0,0,G$10/NMM_fec!G$10)</f>
        <v>0.7555860995252548</v>
      </c>
      <c r="H188" s="275">
        <f>IF(H$10=0,0,H$10/NMM_fec!H$10)</f>
        <v>0.76404592813562833</v>
      </c>
      <c r="I188" s="275">
        <f>IF(I$10=0,0,I$10/NMM_fec!I$10)</f>
        <v>0.7704855141365422</v>
      </c>
      <c r="J188" s="275">
        <f>IF(J$10=0,0,J$10/NMM_fec!J$10)</f>
        <v>0.77311534679654692</v>
      </c>
      <c r="K188" s="275">
        <f>IF(K$10=0,0,K$10/NMM_fec!K$10)</f>
        <v>0.78223801313774721</v>
      </c>
      <c r="L188" s="275">
        <f>IF(L$10=0,0,L$10/NMM_fec!L$10)</f>
        <v>0.79221344230749602</v>
      </c>
      <c r="M188" s="275">
        <f>IF(M$10=0,0,M$10/NMM_fec!M$10)</f>
        <v>0.79837345391900094</v>
      </c>
      <c r="N188" s="275">
        <f>IF(N$10=0,0,N$10/NMM_fec!N$10)</f>
        <v>0.80495171424069867</v>
      </c>
      <c r="O188" s="275">
        <f>IF(O$10=0,0,O$10/NMM_fec!O$10)</f>
        <v>0.80755720207937032</v>
      </c>
      <c r="P188" s="275">
        <f>IF(P$10=0,0,P$10/NMM_fec!P$10)</f>
        <v>0.80316415291935073</v>
      </c>
      <c r="Q188" s="275">
        <f>IF(Q$10=0,0,Q$10/NMM_fec!Q$10)</f>
        <v>0.80258335606865905</v>
      </c>
      <c r="R188" s="275">
        <f>IF(R$10=0,0,R$10/NMM_fec!R$10)</f>
        <v>0.81015040146710349</v>
      </c>
      <c r="S188" s="275">
        <f>IF(S$10=0,0,S$10/NMM_fec!S$10)</f>
        <v>0.82237151278486775</v>
      </c>
      <c r="T188" s="275">
        <f>IF(T$10=0,0,T$10/NMM_fec!T$10)</f>
        <v>0.81894970372161102</v>
      </c>
      <c r="U188" s="275">
        <f>IF(U$10=0,0,U$10/NMM_fec!U$10)</f>
        <v>0.84229786091897962</v>
      </c>
      <c r="V188" s="275">
        <f>IF(V$10=0,0,V$10/NMM_fec!V$10)</f>
        <v>0.84204499586061177</v>
      </c>
      <c r="W188" s="275">
        <f>IF(W$10=0,0,W$10/NMM_fec!W$10)</f>
        <v>0.8417962604181799</v>
      </c>
      <c r="X188" s="275">
        <f>IF(X$10=0,0,X$10/NMM_fec!X$10)</f>
        <v>0.83933747523039703</v>
      </c>
      <c r="Y188" s="275">
        <f>IF(Y$10=0,0,Y$10/NMM_fec!Y$10)</f>
        <v>0.87131922634279257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0.64688689371996766</v>
      </c>
      <c r="C189" s="276">
        <f>IF(C$16=0,0,C$16/NMM_fec!C$16)</f>
        <v>0.64688689371996755</v>
      </c>
      <c r="D189" s="276">
        <f>IF(D$16=0,0,D$16/NMM_fec!D$16)</f>
        <v>0.64688689371996777</v>
      </c>
      <c r="E189" s="276">
        <f>IF(E$16=0,0,E$16/NMM_fec!E$16)</f>
        <v>0.64951159871085917</v>
      </c>
      <c r="F189" s="276">
        <f>IF(F$16=0,0,F$16/NMM_fec!F$16)</f>
        <v>0.64951159871085895</v>
      </c>
      <c r="G189" s="276">
        <f>IF(G$16=0,0,G$16/NMM_fec!G$16)</f>
        <v>0.64951159871085884</v>
      </c>
      <c r="H189" s="276">
        <f>IF(H$16=0,0,H$16/NMM_fec!H$16)</f>
        <v>0.65423958501283763</v>
      </c>
      <c r="I189" s="276">
        <f>IF(I$16=0,0,I$16/NMM_fec!I$16)</f>
        <v>0.66389361736367214</v>
      </c>
      <c r="J189" s="276">
        <f>IF(J$16=0,0,J$16/NMM_fec!J$16)</f>
        <v>0.6638936173636717</v>
      </c>
      <c r="K189" s="276">
        <f>IF(K$16=0,0,K$16/NMM_fec!K$16)</f>
        <v>0.66389361736367181</v>
      </c>
      <c r="L189" s="276">
        <f>IF(L$16=0,0,L$16/NMM_fec!L$16)</f>
        <v>0.66389361736367181</v>
      </c>
      <c r="M189" s="276">
        <f>IF(M$16=0,0,M$16/NMM_fec!M$16)</f>
        <v>0.6638936173636717</v>
      </c>
      <c r="N189" s="276">
        <f>IF(N$16=0,0,N$16/NMM_fec!N$16)</f>
        <v>0.66389361736367181</v>
      </c>
      <c r="O189" s="276">
        <f>IF(O$16=0,0,O$16/NMM_fec!O$16)</f>
        <v>0.66389361736367192</v>
      </c>
      <c r="P189" s="276">
        <f>IF(P$16=0,0,P$16/NMM_fec!P$16)</f>
        <v>0.66389361736367203</v>
      </c>
      <c r="Q189" s="276">
        <f>IF(Q$16=0,0,Q$16/NMM_fec!Q$16)</f>
        <v>0.6638936173636717</v>
      </c>
      <c r="R189" s="276">
        <f>IF(R$16=0,0,R$16/NMM_fec!R$16)</f>
        <v>0.66389361736367192</v>
      </c>
      <c r="S189" s="276">
        <f>IF(S$16=0,0,S$16/NMM_fec!S$16)</f>
        <v>0.66389361736367192</v>
      </c>
      <c r="T189" s="276">
        <f>IF(T$16=0,0,T$16/NMM_fec!T$16)</f>
        <v>0.66389361736367192</v>
      </c>
      <c r="U189" s="276">
        <f>IF(U$16=0,0,U$16/NMM_fec!U$16)</f>
        <v>0.67445425562730466</v>
      </c>
      <c r="V189" s="276">
        <f>IF(V$16=0,0,V$16/NMM_fec!V$16)</f>
        <v>0.68122845544715449</v>
      </c>
      <c r="W189" s="276">
        <f>IF(W$16=0,0,W$16/NMM_fec!W$16)</f>
        <v>0.6812284554471546</v>
      </c>
      <c r="X189" s="276">
        <f>IF(X$16=0,0,X$16/NMM_fec!X$16)</f>
        <v>0.68122845544715438</v>
      </c>
      <c r="Y189" s="276">
        <f>IF(Y$16=0,0,Y$16/NMM_fec!Y$16)</f>
        <v>0.69005560990243897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0.41897609627401844</v>
      </c>
      <c r="C190" s="276">
        <f>IF(C$17=0,0,C$17/NMM_fec!C$17)</f>
        <v>0.41687481980951008</v>
      </c>
      <c r="D190" s="276">
        <f>IF(D$17=0,0,D$17/NMM_fec!D$17)</f>
        <v>0.41927793004913932</v>
      </c>
      <c r="E190" s="276">
        <f>IF(E$17=0,0,E$17/NMM_fec!E$17)</f>
        <v>0.42256997043012035</v>
      </c>
      <c r="F190" s="276">
        <f>IF(F$17=0,0,F$17/NMM_fec!F$17)</f>
        <v>0.42364752172434111</v>
      </c>
      <c r="G190" s="276">
        <f>IF(G$17=0,0,G$17/NMM_fec!G$17)</f>
        <v>0.42288744652218352</v>
      </c>
      <c r="H190" s="276">
        <f>IF(H$17=0,0,H$17/NMM_fec!H$17)</f>
        <v>0.4266689899836506</v>
      </c>
      <c r="I190" s="276">
        <f>IF(I$17=0,0,I$17/NMM_fec!I$17)</f>
        <v>0.43368171702494546</v>
      </c>
      <c r="J190" s="276">
        <f>IF(J$17=0,0,J$17/NMM_fec!J$17)</f>
        <v>0.43026002604000341</v>
      </c>
      <c r="K190" s="276">
        <f>IF(K$17=0,0,K$17/NMM_fec!K$17)</f>
        <v>0.43155461213597973</v>
      </c>
      <c r="L190" s="276">
        <f>IF(L$17=0,0,L$17/NMM_fec!L$17)</f>
        <v>0.42730982094451858</v>
      </c>
      <c r="M190" s="276">
        <f>IF(M$17=0,0,M$17/NMM_fec!M$17)</f>
        <v>0.42858866442574528</v>
      </c>
      <c r="N190" s="276">
        <f>IF(N$17=0,0,N$17/NMM_fec!N$17)</f>
        <v>0.42850601096235913</v>
      </c>
      <c r="O190" s="276">
        <f>IF(O$17=0,0,O$17/NMM_fec!O$17)</f>
        <v>0.42553428580011543</v>
      </c>
      <c r="P190" s="276">
        <f>IF(P$17=0,0,P$17/NMM_fec!P$17)</f>
        <v>0.42406285529852994</v>
      </c>
      <c r="Q190" s="276">
        <f>IF(Q$17=0,0,Q$17/NMM_fec!Q$17)</f>
        <v>0.4248763776878649</v>
      </c>
      <c r="R190" s="276">
        <f>IF(R$17=0,0,R$17/NMM_fec!R$17)</f>
        <v>0.42326128477210528</v>
      </c>
      <c r="S190" s="276">
        <f>IF(S$17=0,0,S$17/NMM_fec!S$17)</f>
        <v>0.42329981349909951</v>
      </c>
      <c r="T190" s="276">
        <f>IF(T$17=0,0,T$17/NMM_fec!T$17)</f>
        <v>0.42534004570199313</v>
      </c>
      <c r="U190" s="276">
        <f>IF(U$17=0,0,U$17/NMM_fec!U$17)</f>
        <v>0.4388853375198542</v>
      </c>
      <c r="V190" s="276">
        <f>IF(V$17=0,0,V$17/NMM_fec!V$17)</f>
        <v>0.43842503138842936</v>
      </c>
      <c r="W190" s="276">
        <f>IF(W$17=0,0,W$17/NMM_fec!W$17)</f>
        <v>0.43922393460339931</v>
      </c>
      <c r="X190" s="276">
        <f>IF(X$17=0,0,X$17/NMM_fec!X$17)</f>
        <v>0.4379546466568805</v>
      </c>
      <c r="Y190" s="276">
        <f>IF(Y$17=0,0,Y$17/NMM_fec!Y$17)</f>
        <v>0.45154427054740659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0.61666266870358877</v>
      </c>
      <c r="C191" s="276">
        <f>IF(C$25=0,0,C$25/NMM_fec!C$25)</f>
        <v>0.6218101772930178</v>
      </c>
      <c r="D191" s="276">
        <f>IF(D$25=0,0,D$25/NMM_fec!D$25)</f>
        <v>0.61530476235814036</v>
      </c>
      <c r="E191" s="276">
        <f>IF(E$25=0,0,E$25/NMM_fec!E$25)</f>
        <v>0.61629155053556761</v>
      </c>
      <c r="F191" s="276">
        <f>IF(F$25=0,0,F$25/NMM_fec!F$25)</f>
        <v>0.61417148259690379</v>
      </c>
      <c r="G191" s="276">
        <f>IF(G$25=0,0,G$25/NMM_fec!G$25)</f>
        <v>0.61529389290634184</v>
      </c>
      <c r="H191" s="276">
        <f>IF(H$25=0,0,H$25/NMM_fec!H$25)</f>
        <v>0.61980610250989854</v>
      </c>
      <c r="I191" s="276">
        <f>IF(I$25=0,0,I$25/NMM_fec!I$25)</f>
        <v>0.62954512126814832</v>
      </c>
      <c r="J191" s="276">
        <f>IF(J$25=0,0,J$25/NMM_fec!J$25)</f>
        <v>0.63185082457197428</v>
      </c>
      <c r="K191" s="276">
        <f>IF(K$25=0,0,K$25/NMM_fec!K$25)</f>
        <v>0.62807134511490725</v>
      </c>
      <c r="L191" s="276">
        <f>IF(L$25=0,0,L$25/NMM_fec!L$25)</f>
        <v>0.62951226063266352</v>
      </c>
      <c r="M191" s="276">
        <f>IF(M$25=0,0,M$25/NMM_fec!M$25)</f>
        <v>0.62635830038815632</v>
      </c>
      <c r="N191" s="276">
        <f>IF(N$25=0,0,N$25/NMM_fec!N$25)</f>
        <v>0.62151267997261561</v>
      </c>
      <c r="O191" s="276">
        <f>IF(O$25=0,0,O$25/NMM_fec!O$25)</f>
        <v>0.62151536382456507</v>
      </c>
      <c r="P191" s="276">
        <f>IF(P$25=0,0,P$25/NMM_fec!P$25)</f>
        <v>0.62278260038353483</v>
      </c>
      <c r="Q191" s="276">
        <f>IF(Q$25=0,0,Q$25/NMM_fec!Q$25)</f>
        <v>0.62173326231551695</v>
      </c>
      <c r="R191" s="276">
        <f>IF(R$25=0,0,R$25/NMM_fec!R$25)</f>
        <v>0.62222351416584465</v>
      </c>
      <c r="S191" s="276">
        <f>IF(S$25=0,0,S$25/NMM_fec!S$25)</f>
        <v>0.62380886629184962</v>
      </c>
      <c r="T191" s="276">
        <f>IF(T$25=0,0,T$25/NMM_fec!T$25)</f>
        <v>0.62336659864523969</v>
      </c>
      <c r="U191" s="276">
        <f>IF(U$25=0,0,U$25/NMM_fec!U$25)</f>
        <v>0.63773660103632868</v>
      </c>
      <c r="V191" s="276">
        <f>IF(V$25=0,0,V$25/NMM_fec!V$25)</f>
        <v>0.63649963945472576</v>
      </c>
      <c r="W191" s="276">
        <f>IF(W$25=0,0,W$25/NMM_fec!W$25)</f>
        <v>0.63794169707300419</v>
      </c>
      <c r="X191" s="276">
        <f>IF(X$25=0,0,X$25/NMM_fec!X$25)</f>
        <v>0.63845738853403133</v>
      </c>
      <c r="Y191" s="276">
        <f>IF(Y$25=0,0,Y$25/NMM_fec!Y$25)</f>
        <v>0.65641299964984146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0.66368004471828823</v>
      </c>
      <c r="C192" s="277">
        <f>IF(C$33=0,0,C$33/NMM_fec!C$33)</f>
        <v>0.66462781412663718</v>
      </c>
      <c r="D192" s="277">
        <f>IF(D$33=0,0,D$33/NMM_fec!D$33)</f>
        <v>0.66524332143194176</v>
      </c>
      <c r="E192" s="277">
        <f>IF(E$33=0,0,E$33/NMM_fec!E$33)</f>
        <v>0.66845904239111553</v>
      </c>
      <c r="F192" s="277">
        <f>IF(F$33=0,0,F$33/NMM_fec!F$33)</f>
        <v>0.66865497798264417</v>
      </c>
      <c r="G192" s="277">
        <f>IF(G$33=0,0,G$33/NMM_fec!G$33)</f>
        <v>0.66896488836392354</v>
      </c>
      <c r="H192" s="277">
        <f>IF(H$33=0,0,H$33/NMM_fec!H$33)</f>
        <v>0.67395460323925549</v>
      </c>
      <c r="I192" s="277">
        <f>IF(I$33=0,0,I$33/NMM_fec!I$33)</f>
        <v>0.69639737965519388</v>
      </c>
      <c r="J192" s="277">
        <f>IF(J$33=0,0,J$33/NMM_fec!J$33)</f>
        <v>0.70304867845375407</v>
      </c>
      <c r="K192" s="277">
        <f>IF(K$33=0,0,K$33/NMM_fec!K$33)</f>
        <v>0.69947734206911905</v>
      </c>
      <c r="L192" s="277">
        <f>IF(L$33=0,0,L$33/NMM_fec!L$33)</f>
        <v>0.70198095511183389</v>
      </c>
      <c r="M192" s="277">
        <f>IF(M$33=0,0,M$33/NMM_fec!M$33)</f>
        <v>0.70145824588742467</v>
      </c>
      <c r="N192" s="277">
        <f>IF(N$33=0,0,N$33/NMM_fec!N$33)</f>
        <v>0.70185034767932875</v>
      </c>
      <c r="O192" s="277">
        <f>IF(O$33=0,0,O$33/NMM_fec!O$33)</f>
        <v>0.70021778872896434</v>
      </c>
      <c r="P192" s="277">
        <f>IF(P$33=0,0,P$33/NMM_fec!P$33)</f>
        <v>0.69840114236130146</v>
      </c>
      <c r="Q192" s="277">
        <f>IF(Q$33=0,0,Q$33/NMM_fec!Q$33)</f>
        <v>0.69428728803836715</v>
      </c>
      <c r="R192" s="277">
        <f>IF(R$33=0,0,R$33/NMM_fec!R$33)</f>
        <v>0.69309937724470883</v>
      </c>
      <c r="S192" s="277">
        <f>IF(S$33=0,0,S$33/NMM_fec!S$33)</f>
        <v>0.69412553272578281</v>
      </c>
      <c r="T192" s="277">
        <f>IF(T$33=0,0,T$33/NMM_fec!T$33)</f>
        <v>0.69767399611322589</v>
      </c>
      <c r="U192" s="277">
        <f>IF(U$33=0,0,U$33/NMM_fec!U$33)</f>
        <v>0.71051814113600897</v>
      </c>
      <c r="V192" s="277">
        <f>IF(V$33=0,0,V$33/NMM_fec!V$33)</f>
        <v>0.71409228641245526</v>
      </c>
      <c r="W192" s="277">
        <f>IF(W$33=0,0,W$33/NMM_fec!W$33)</f>
        <v>0.71444610898984195</v>
      </c>
      <c r="X192" s="277">
        <f>IF(X$33=0,0,X$33/NMM_fec!X$33)</f>
        <v>0.71646389552084355</v>
      </c>
      <c r="Y192" s="277">
        <f>IF(Y$33=0,0,Y$33/NMM_fec!Y$33)</f>
        <v>0.72902582837111285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0.45393695532277445</v>
      </c>
      <c r="C194" s="320">
        <f>IF(C$48=0,0,C$48/NMM_fec!C$48)</f>
        <v>0.45618486181387102</v>
      </c>
      <c r="D194" s="320">
        <f>IF(D$48=0,0,D$48/NMM_fec!D$48)</f>
        <v>0.4579094678631388</v>
      </c>
      <c r="E194" s="320">
        <f>IF(E$48=0,0,E$48/NMM_fec!E$48)</f>
        <v>0.46150098231338155</v>
      </c>
      <c r="F194" s="320">
        <f>IF(F$48=0,0,F$48/NMM_fec!F$48)</f>
        <v>0.46201923096972641</v>
      </c>
      <c r="G194" s="320">
        <f>IF(G$48=0,0,G$48/NMM_fec!G$48)</f>
        <v>0.4627599574068284</v>
      </c>
      <c r="H194" s="320">
        <f>IF(H$48=0,0,H$48/NMM_fec!H$48)</f>
        <v>0.46318784580156597</v>
      </c>
      <c r="I194" s="320">
        <f>IF(I$48=0,0,I$48/NMM_fec!I$48)</f>
        <v>0.46465663454815814</v>
      </c>
      <c r="J194" s="320">
        <f>IF(J$48=0,0,J$48/NMM_fec!J$48)</f>
        <v>0.4728813281829452</v>
      </c>
      <c r="K194" s="320">
        <f>IF(K$48=0,0,K$48/NMM_fec!K$48)</f>
        <v>0.47209801414561187</v>
      </c>
      <c r="L194" s="320">
        <f>IF(L$48=0,0,L$48/NMM_fec!L$48)</f>
        <v>0.4729547264532607</v>
      </c>
      <c r="M194" s="320">
        <f>IF(M$48=0,0,M$48/NMM_fec!M$48)</f>
        <v>0.47272367440862445</v>
      </c>
      <c r="N194" s="320">
        <f>IF(N$48=0,0,N$48/NMM_fec!N$48)</f>
        <v>0.48101289041693357</v>
      </c>
      <c r="O194" s="320">
        <f>IF(O$48=0,0,O$48/NMM_fec!O$48)</f>
        <v>0.48131909245090038</v>
      </c>
      <c r="P194" s="320">
        <f>IF(P$48=0,0,P$48/NMM_fec!P$48)</f>
        <v>0.48089263288217787</v>
      </c>
      <c r="Q194" s="320">
        <f>IF(Q$48=0,0,Q$48/NMM_fec!Q$48)</f>
        <v>0.47999412211727394</v>
      </c>
      <c r="R194" s="320">
        <f>IF(R$48=0,0,R$48/NMM_fec!R$48)</f>
        <v>0.48057101212723485</v>
      </c>
      <c r="S194" s="320">
        <f>IF(S$48=0,0,S$48/NMM_fec!S$48)</f>
        <v>0.48274633613592838</v>
      </c>
      <c r="T194" s="320">
        <f>IF(T$48=0,0,T$48/NMM_fec!T$48)</f>
        <v>0.49142926995519159</v>
      </c>
      <c r="U194" s="320">
        <f>IF(U$48=0,0,U$48/NMM_fec!U$48)</f>
        <v>0.49162658350684868</v>
      </c>
      <c r="V194" s="320">
        <f>IF(V$48=0,0,V$48/NMM_fec!V$48)</f>
        <v>0.49104475925553071</v>
      </c>
      <c r="W194" s="320">
        <f>IF(W$48=0,0,W$48/NMM_fec!W$48)</f>
        <v>0.50037791442614787</v>
      </c>
      <c r="X194" s="320">
        <f>IF(X$48=0,0,X$48/NMM_fec!X$48)</f>
        <v>0.50055455538700577</v>
      </c>
      <c r="Y194" s="320">
        <f>IF(Y$48=0,0,Y$48/NMM_fec!Y$48)</f>
        <v>0.50210992382340469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0.4063856273506341</v>
      </c>
      <c r="C195" s="273">
        <f>IF(C$49=0,0,C$49/NMM_fec!C$49)</f>
        <v>0.4063856273506341</v>
      </c>
      <c r="D195" s="273">
        <f>IF(D$49=0,0,D$49/NMM_fec!D$49)</f>
        <v>0.4096778160893686</v>
      </c>
      <c r="E195" s="273">
        <f>IF(E$49=0,0,E$49/NMM_fec!E$49)</f>
        <v>0.41292701518903013</v>
      </c>
      <c r="F195" s="273">
        <f>IF(F$49=0,0,F$49/NMM_fec!F$49)</f>
        <v>0.41414958430650067</v>
      </c>
      <c r="G195" s="273">
        <f>IF(G$49=0,0,G$49/NMM_fec!G$49)</f>
        <v>0.4141495843065004</v>
      </c>
      <c r="H195" s="273">
        <f>IF(H$49=0,0,H$49/NMM_fec!H$49)</f>
        <v>0.41414958430650067</v>
      </c>
      <c r="I195" s="273">
        <f>IF(I$49=0,0,I$49/NMM_fec!I$49)</f>
        <v>0.41414958430650051</v>
      </c>
      <c r="J195" s="273">
        <f>IF(J$49=0,0,J$49/NMM_fec!J$49)</f>
        <v>0.4199376514258214</v>
      </c>
      <c r="K195" s="273">
        <f>IF(K$49=0,0,K$49/NMM_fec!K$49)</f>
        <v>0.41993765142582157</v>
      </c>
      <c r="L195" s="273">
        <f>IF(L$49=0,0,L$49/NMM_fec!L$49)</f>
        <v>0.41993765142582146</v>
      </c>
      <c r="M195" s="273">
        <f>IF(M$49=0,0,M$49/NMM_fec!M$49)</f>
        <v>0.41993765142582157</v>
      </c>
      <c r="N195" s="273">
        <f>IF(N$49=0,0,N$49/NMM_fec!N$49)</f>
        <v>0.42815761265949348</v>
      </c>
      <c r="O195" s="273">
        <f>IF(O$49=0,0,O$49/NMM_fec!O$49)</f>
        <v>0.42815761265949354</v>
      </c>
      <c r="P195" s="273">
        <f>IF(P$49=0,0,P$49/NMM_fec!P$49)</f>
        <v>0.42815761265949376</v>
      </c>
      <c r="Q195" s="273">
        <f>IF(Q$49=0,0,Q$49/NMM_fec!Q$49)</f>
        <v>0.42815761265949376</v>
      </c>
      <c r="R195" s="273">
        <f>IF(R$49=0,0,R$49/NMM_fec!R$49)</f>
        <v>0.4281576126594937</v>
      </c>
      <c r="S195" s="273">
        <f>IF(S$49=0,0,S$49/NMM_fec!S$49)</f>
        <v>0.42815761265949359</v>
      </c>
      <c r="T195" s="273">
        <f>IF(T$49=0,0,T$49/NMM_fec!T$49)</f>
        <v>0.43500993134136612</v>
      </c>
      <c r="U195" s="273">
        <f>IF(U$49=0,0,U$49/NMM_fec!U$49)</f>
        <v>0.43500993134136623</v>
      </c>
      <c r="V195" s="273">
        <f>IF(V$49=0,0,V$49/NMM_fec!V$49)</f>
        <v>0.43500993134136595</v>
      </c>
      <c r="W195" s="273">
        <f>IF(W$49=0,0,W$49/NMM_fec!W$49)</f>
        <v>0.44302668494839759</v>
      </c>
      <c r="X195" s="273">
        <f>IF(X$49=0,0,X$49/NMM_fec!X$49)</f>
        <v>0.44302668494839764</v>
      </c>
      <c r="Y195" s="273">
        <f>IF(Y$49=0,0,Y$49/NMM_fec!Y$49)</f>
        <v>0.44302668494839742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0.10549324582669264</v>
      </c>
      <c r="C196" s="274">
        <f>IF(C$50=0,0,C$50/NMM_fec!C$50)</f>
        <v>0.1054932458266926</v>
      </c>
      <c r="D196" s="274">
        <f>IF(D$50=0,0,D$50/NMM_fec!D$50)</f>
        <v>0.10634786186758793</v>
      </c>
      <c r="E196" s="274">
        <f>IF(E$50=0,0,E$50/NMM_fec!E$50)</f>
        <v>0.10719131827030355</v>
      </c>
      <c r="F196" s="274">
        <f>IF(F$50=0,0,F$50/NMM_fec!F$50)</f>
        <v>0.10750868378662412</v>
      </c>
      <c r="G196" s="274">
        <f>IF(G$50=0,0,G$50/NMM_fec!G$50)</f>
        <v>0.10750868378662408</v>
      </c>
      <c r="H196" s="274">
        <f>IF(H$50=0,0,H$50/NMM_fec!H$50)</f>
        <v>0.10750868378662413</v>
      </c>
      <c r="I196" s="274">
        <f>IF(I$50=0,0,I$50/NMM_fec!I$50)</f>
        <v>0.10750868378662408</v>
      </c>
      <c r="J196" s="274">
        <f>IF(J$50=0,0,J$50/NMM_fec!J$50)</f>
        <v>0.10901120244472888</v>
      </c>
      <c r="K196" s="274">
        <f>IF(K$50=0,0,K$50/NMM_fec!K$50)</f>
        <v>0.10901120244472884</v>
      </c>
      <c r="L196" s="274">
        <f>IF(L$50=0,0,L$50/NMM_fec!L$50)</f>
        <v>0.10901120244472885</v>
      </c>
      <c r="M196" s="274">
        <f>IF(M$50=0,0,M$50/NMM_fec!M$50)</f>
        <v>0.10901120244472889</v>
      </c>
      <c r="N196" s="274">
        <f>IF(N$50=0,0,N$50/NMM_fec!N$50)</f>
        <v>0.11114501410722021</v>
      </c>
      <c r="O196" s="274">
        <f>IF(O$50=0,0,O$50/NMM_fec!O$50)</f>
        <v>0.11114501410722025</v>
      </c>
      <c r="P196" s="274">
        <f>IF(P$50=0,0,P$50/NMM_fec!P$50)</f>
        <v>0.11114501410722022</v>
      </c>
      <c r="Q196" s="274">
        <f>IF(Q$50=0,0,Q$50/NMM_fec!Q$50)</f>
        <v>0.11114501410722027</v>
      </c>
      <c r="R196" s="274">
        <f>IF(R$50=0,0,R$50/NMM_fec!R$50)</f>
        <v>0.11114501410722025</v>
      </c>
      <c r="S196" s="274">
        <f>IF(S$50=0,0,S$50/NMM_fec!S$50)</f>
        <v>0.11114501410722018</v>
      </c>
      <c r="T196" s="274">
        <f>IF(T$50=0,0,T$50/NMM_fec!T$50)</f>
        <v>0.11292380078307357</v>
      </c>
      <c r="U196" s="274">
        <f>IF(U$50=0,0,U$50/NMM_fec!U$50)</f>
        <v>0.1129238007830736</v>
      </c>
      <c r="V196" s="274">
        <f>IF(V$50=0,0,V$50/NMM_fec!V$50)</f>
        <v>0.1129238007830736</v>
      </c>
      <c r="W196" s="274">
        <f>IF(W$50=0,0,W$50/NMM_fec!W$50)</f>
        <v>0.11500486197736848</v>
      </c>
      <c r="X196" s="274">
        <f>IF(X$50=0,0,X$50/NMM_fec!X$50)</f>
        <v>0.11500486197736853</v>
      </c>
      <c r="Y196" s="274">
        <f>IF(Y$50=0,0,Y$50/NMM_fec!Y$50)</f>
        <v>0.11500486197736849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0.57615554220081011</v>
      </c>
      <c r="C197" s="274">
        <f>IF(C$51=0,0,C$51/NMM_fec!C$51)</f>
        <v>0.57615554220080967</v>
      </c>
      <c r="D197" s="274">
        <f>IF(D$51=0,0,D$51/NMM_fec!D$51)</f>
        <v>0.580823061571903</v>
      </c>
      <c r="E197" s="274">
        <f>IF(E$51=0,0,E$51/NMM_fec!E$51)</f>
        <v>0.58542963213688193</v>
      </c>
      <c r="F197" s="274">
        <f>IF(F$51=0,0,F$51/NMM_fec!F$51)</f>
        <v>0.58716293647972062</v>
      </c>
      <c r="G197" s="274">
        <f>IF(G$51=0,0,G$51/NMM_fec!G$51)</f>
        <v>0.58716293647972073</v>
      </c>
      <c r="H197" s="274">
        <f>IF(H$51=0,0,H$51/NMM_fec!H$51)</f>
        <v>0.58716293647972073</v>
      </c>
      <c r="I197" s="274">
        <f>IF(I$51=0,0,I$51/NMM_fec!I$51)</f>
        <v>0.58716293647972062</v>
      </c>
      <c r="J197" s="274">
        <f>IF(J$51=0,0,J$51/NMM_fec!J$51)</f>
        <v>0.5953690016675276</v>
      </c>
      <c r="K197" s="274">
        <f>IF(K$51=0,0,K$51/NMM_fec!K$51)</f>
        <v>0.5953690016675276</v>
      </c>
      <c r="L197" s="274">
        <f>IF(L$51=0,0,L$51/NMM_fec!L$51)</f>
        <v>0.59536900166752749</v>
      </c>
      <c r="M197" s="274">
        <f>IF(M$51=0,0,M$51/NMM_fec!M$51)</f>
        <v>0.59536900166752738</v>
      </c>
      <c r="N197" s="274">
        <f>IF(N$51=0,0,N$51/NMM_fec!N$51)</f>
        <v>0.6070228986134687</v>
      </c>
      <c r="O197" s="274">
        <f>IF(O$51=0,0,O$51/NMM_fec!O$51)</f>
        <v>0.60702289861346859</v>
      </c>
      <c r="P197" s="274">
        <f>IF(P$51=0,0,P$51/NMM_fec!P$51)</f>
        <v>0.60702289861346848</v>
      </c>
      <c r="Q197" s="274">
        <f>IF(Q$51=0,0,Q$51/NMM_fec!Q$51)</f>
        <v>0.60702289861346836</v>
      </c>
      <c r="R197" s="274">
        <f>IF(R$51=0,0,R$51/NMM_fec!R$51)</f>
        <v>0.60702289861346892</v>
      </c>
      <c r="S197" s="274">
        <f>IF(S$51=0,0,S$51/NMM_fec!S$51)</f>
        <v>0.60702289861346859</v>
      </c>
      <c r="T197" s="274">
        <f>IF(T$51=0,0,T$51/NMM_fec!T$51)</f>
        <v>0.61673781252719506</v>
      </c>
      <c r="U197" s="274">
        <f>IF(U$51=0,0,U$51/NMM_fec!U$51)</f>
        <v>0.61673781252719506</v>
      </c>
      <c r="V197" s="274">
        <f>IF(V$51=0,0,V$51/NMM_fec!V$51)</f>
        <v>0.61673781252719495</v>
      </c>
      <c r="W197" s="274">
        <f>IF(W$51=0,0,W$51/NMM_fec!W$51)</f>
        <v>0.62810361070086962</v>
      </c>
      <c r="X197" s="274">
        <f>IF(X$51=0,0,X$51/NMM_fec!X$51)</f>
        <v>0.62810361070086951</v>
      </c>
      <c r="Y197" s="274">
        <f>IF(Y$51=0,0,Y$51/NMM_fec!Y$51)</f>
        <v>0.62810361070086962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0.40250261989404829</v>
      </c>
      <c r="C198" s="274">
        <f>IF(C$52=0,0,C$52/NMM_fec!C$52)</f>
        <v>0.40250261989404829</v>
      </c>
      <c r="D198" s="274">
        <f>IF(D$52=0,0,D$52/NMM_fec!D$52)</f>
        <v>0.40576335182781553</v>
      </c>
      <c r="E198" s="274">
        <f>IF(E$52=0,0,E$52/NMM_fec!E$52)</f>
        <v>0.40898150488774865</v>
      </c>
      <c r="F198" s="274">
        <f>IF(F$52=0,0,F$52/NMM_fec!F$52)</f>
        <v>0.41019239237900029</v>
      </c>
      <c r="G198" s="274">
        <f>IF(G$52=0,0,G$52/NMM_fec!G$52)</f>
        <v>0.41019239237900029</v>
      </c>
      <c r="H198" s="274">
        <f>IF(H$52=0,0,H$52/NMM_fec!H$52)</f>
        <v>0.41019239237900018</v>
      </c>
      <c r="I198" s="274">
        <f>IF(I$52=0,0,I$52/NMM_fec!I$52)</f>
        <v>0.41019239237900013</v>
      </c>
      <c r="J198" s="274">
        <f>IF(J$52=0,0,J$52/NMM_fec!J$52)</f>
        <v>0.4159251546197259</v>
      </c>
      <c r="K198" s="274">
        <f>IF(K$52=0,0,K$52/NMM_fec!K$52)</f>
        <v>0.41592515461972557</v>
      </c>
      <c r="L198" s="274">
        <f>IF(L$52=0,0,L$52/NMM_fec!L$52)</f>
        <v>0.41592515461972585</v>
      </c>
      <c r="M198" s="274">
        <f>IF(M$52=0,0,M$52/NMM_fec!M$52)</f>
        <v>0.41592515461972585</v>
      </c>
      <c r="N198" s="274">
        <f>IF(N$52=0,0,N$52/NMM_fec!N$52)</f>
        <v>0.42406657426970229</v>
      </c>
      <c r="O198" s="274">
        <f>IF(O$52=0,0,O$52/NMM_fec!O$52)</f>
        <v>0.42406657426970223</v>
      </c>
      <c r="P198" s="274">
        <f>IF(P$52=0,0,P$52/NMM_fec!P$52)</f>
        <v>0.42406657426970235</v>
      </c>
      <c r="Q198" s="274">
        <f>IF(Q$52=0,0,Q$52/NMM_fec!Q$52)</f>
        <v>0.4240665742697024</v>
      </c>
      <c r="R198" s="274">
        <f>IF(R$52=0,0,R$52/NMM_fec!R$52)</f>
        <v>0.4240665742697024</v>
      </c>
      <c r="S198" s="274">
        <f>IF(S$52=0,0,S$52/NMM_fec!S$52)</f>
        <v>0.42406657426970246</v>
      </c>
      <c r="T198" s="274">
        <f>IF(T$52=0,0,T$52/NMM_fec!T$52)</f>
        <v>0.43085341916818815</v>
      </c>
      <c r="U198" s="274">
        <f>IF(U$52=0,0,U$52/NMM_fec!U$52)</f>
        <v>0.43085341916818837</v>
      </c>
      <c r="V198" s="274">
        <f>IF(V$52=0,0,V$52/NMM_fec!V$52)</f>
        <v>0.43085341916818826</v>
      </c>
      <c r="W198" s="274">
        <f>IF(W$52=0,0,W$52/NMM_fec!W$52)</f>
        <v>0.43879357283678994</v>
      </c>
      <c r="X198" s="274">
        <f>IF(X$52=0,0,X$52/NMM_fec!X$52)</f>
        <v>0.43879357283678994</v>
      </c>
      <c r="Y198" s="274">
        <f>IF(Y$52=0,0,Y$52/NMM_fec!Y$52)</f>
        <v>0.4387935728367901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0.64627107831379127</v>
      </c>
      <c r="C199" s="275">
        <f>IF(C$53=0,0,C$53/NMM_fec!C$53)</f>
        <v>0.64895648507138004</v>
      </c>
      <c r="D199" s="275">
        <f>IF(D$53=0,0,D$53/NMM_fec!D$53)</f>
        <v>0.6594617676052098</v>
      </c>
      <c r="E199" s="275">
        <f>IF(E$53=0,0,E$53/NMM_fec!E$53)</f>
        <v>0.66574228244201616</v>
      </c>
      <c r="F199" s="275">
        <f>IF(F$53=0,0,F$53/NMM_fec!F$53)</f>
        <v>0.66646364882759757</v>
      </c>
      <c r="G199" s="275">
        <f>IF(G$53=0,0,G$53/NMM_fec!G$53)</f>
        <v>0.671910014464704</v>
      </c>
      <c r="H199" s="275">
        <f>IF(H$53=0,0,H$53/NMM_fec!H$53)</f>
        <v>0.67452292278392134</v>
      </c>
      <c r="I199" s="275">
        <f>IF(I$53=0,0,I$53/NMM_fec!I$53)</f>
        <v>0.67031671635549284</v>
      </c>
      <c r="J199" s="275">
        <f>IF(J$53=0,0,J$53/NMM_fec!J$53)</f>
        <v>0.68200483192884442</v>
      </c>
      <c r="K199" s="275">
        <f>IF(K$53=0,0,K$53/NMM_fec!K$53)</f>
        <v>0.69005240536087287</v>
      </c>
      <c r="L199" s="275">
        <f>IF(L$53=0,0,L$53/NMM_fec!L$53)</f>
        <v>0.69885224476714314</v>
      </c>
      <c r="M199" s="275">
        <f>IF(M$53=0,0,M$53/NMM_fec!M$53)</f>
        <v>0.70428630800388048</v>
      </c>
      <c r="N199" s="275">
        <f>IF(N$53=0,0,N$53/NMM_fec!N$53)</f>
        <v>0.72398879037043518</v>
      </c>
      <c r="O199" s="275">
        <f>IF(O$53=0,0,O$53/NMM_fec!O$53)</f>
        <v>0.72633221539242421</v>
      </c>
      <c r="P199" s="275">
        <f>IF(P$53=0,0,P$53/NMM_fec!P$53)</f>
        <v>0.72238102392201342</v>
      </c>
      <c r="Q199" s="275">
        <f>IF(Q$53=0,0,Q$53/NMM_fec!Q$53)</f>
        <v>0.72185864425383717</v>
      </c>
      <c r="R199" s="275">
        <f>IF(R$53=0,0,R$53/NMM_fec!R$53)</f>
        <v>0.72866458794931144</v>
      </c>
      <c r="S199" s="275">
        <f>IF(S$53=0,0,S$53/NMM_fec!S$53)</f>
        <v>0.73965648652334803</v>
      </c>
      <c r="T199" s="275">
        <f>IF(T$53=0,0,T$53/NMM_fec!T$53)</f>
        <v>0.74836719955908249</v>
      </c>
      <c r="U199" s="275">
        <f>IF(U$53=0,0,U$53/NMM_fec!U$53)</f>
        <v>0.75011685645319204</v>
      </c>
      <c r="V199" s="275">
        <f>IF(V$53=0,0,V$53/NMM_fec!V$53)</f>
        <v>0.74989166492476644</v>
      </c>
      <c r="W199" s="275">
        <f>IF(W$53=0,0,W$53/NMM_fec!W$53)</f>
        <v>0.76348574573474903</v>
      </c>
      <c r="X199" s="275">
        <f>IF(X$53=0,0,X$53/NMM_fec!X$53)</f>
        <v>0.76125569610045529</v>
      </c>
      <c r="Y199" s="275">
        <f>IF(Y$53=0,0,Y$53/NMM_fec!Y$53)</f>
        <v>0.76715631422068853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0.48932401812188753</v>
      </c>
      <c r="C200" s="276">
        <f>IF(C$59=0,0,C$59/NMM_fec!C$59)</f>
        <v>0.48932401812188747</v>
      </c>
      <c r="D200" s="276">
        <f>IF(D$59=0,0,D$59/NMM_fec!D$59)</f>
        <v>0.49328810275882556</v>
      </c>
      <c r="E200" s="276">
        <f>IF(E$59=0,0,E$59/NMM_fec!E$59)</f>
        <v>0.49720042409137283</v>
      </c>
      <c r="F200" s="276">
        <f>IF(F$59=0,0,F$59/NMM_fec!F$59)</f>
        <v>0.49867250477713038</v>
      </c>
      <c r="G200" s="276">
        <f>IF(G$59=0,0,G$59/NMM_fec!G$59)</f>
        <v>0.49867250477713015</v>
      </c>
      <c r="H200" s="276">
        <f>IF(H$59=0,0,H$59/NMM_fec!H$59)</f>
        <v>0.49867250477713027</v>
      </c>
      <c r="I200" s="276">
        <f>IF(I$59=0,0,I$59/NMM_fec!I$59)</f>
        <v>0.49867250477713021</v>
      </c>
      <c r="J200" s="276">
        <f>IF(J$59=0,0,J$59/NMM_fec!J$59)</f>
        <v>0.50564184638118659</v>
      </c>
      <c r="K200" s="276">
        <f>IF(K$59=0,0,K$59/NMM_fec!K$59)</f>
        <v>0.50564184638118648</v>
      </c>
      <c r="L200" s="276">
        <f>IF(L$59=0,0,L$59/NMM_fec!L$59)</f>
        <v>0.50564184638118659</v>
      </c>
      <c r="M200" s="276">
        <f>IF(M$59=0,0,M$59/NMM_fec!M$59)</f>
        <v>0.50564184638118648</v>
      </c>
      <c r="N200" s="276">
        <f>IF(N$59=0,0,N$59/NMM_fec!N$59)</f>
        <v>0.5155394022713613</v>
      </c>
      <c r="O200" s="276">
        <f>IF(O$59=0,0,O$59/NMM_fec!O$59)</f>
        <v>0.5155394022713613</v>
      </c>
      <c r="P200" s="276">
        <f>IF(P$59=0,0,P$59/NMM_fec!P$59)</f>
        <v>0.51553940227136119</v>
      </c>
      <c r="Q200" s="276">
        <f>IF(Q$59=0,0,Q$59/NMM_fec!Q$59)</f>
        <v>0.51553940227136119</v>
      </c>
      <c r="R200" s="276">
        <f>IF(R$59=0,0,R$59/NMM_fec!R$59)</f>
        <v>0.51553940227136119</v>
      </c>
      <c r="S200" s="276">
        <f>IF(S$59=0,0,S$59/NMM_fec!S$59)</f>
        <v>0.5155394022713613</v>
      </c>
      <c r="T200" s="276">
        <f>IF(T$59=0,0,T$59/NMM_fec!T$59)</f>
        <v>0.52379019630835766</v>
      </c>
      <c r="U200" s="276">
        <f>IF(U$59=0,0,U$59/NMM_fec!U$59)</f>
        <v>0.52379019630835721</v>
      </c>
      <c r="V200" s="276">
        <f>IF(V$59=0,0,V$59/NMM_fec!V$59)</f>
        <v>0.52379019630835766</v>
      </c>
      <c r="W200" s="276">
        <f>IF(W$59=0,0,W$59/NMM_fec!W$59)</f>
        <v>0.53344307235335842</v>
      </c>
      <c r="X200" s="276">
        <f>IF(X$59=0,0,X$59/NMM_fec!X$59)</f>
        <v>0.53344307235335842</v>
      </c>
      <c r="Y200" s="276">
        <f>IF(Y$59=0,0,Y$59/NMM_fec!Y$59)</f>
        <v>0.53344307235335864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0.37560171102545986</v>
      </c>
      <c r="C201" s="276">
        <f>IF(C$60=0,0,C$60/NMM_fec!C$60)</f>
        <v>0.37241289288297375</v>
      </c>
      <c r="D201" s="276">
        <f>IF(D$60=0,0,D$60/NMM_fec!D$60)</f>
        <v>0.37375845571524596</v>
      </c>
      <c r="E201" s="276">
        <f>IF(E$60=0,0,E$60/NMM_fec!E$60)</f>
        <v>0.37706819339151348</v>
      </c>
      <c r="F201" s="276">
        <f>IF(F$60=0,0,F$60/NMM_fec!F$60)</f>
        <v>0.37542243905529454</v>
      </c>
      <c r="G201" s="276">
        <f>IF(G$60=0,0,G$60/NMM_fec!G$60)</f>
        <v>0.37608820397042397</v>
      </c>
      <c r="H201" s="276">
        <f>IF(H$60=0,0,H$60/NMM_fec!H$60)</f>
        <v>0.37840659482228661</v>
      </c>
      <c r="I201" s="276">
        <f>IF(I$60=0,0,I$60/NMM_fec!I$60)</f>
        <v>0.39971651808267905</v>
      </c>
      <c r="J201" s="276">
        <f>IF(J$60=0,0,J$60/NMM_fec!J$60)</f>
        <v>0.41039445645093181</v>
      </c>
      <c r="K201" s="276">
        <f>IF(K$60=0,0,K$60/NMM_fec!K$60)</f>
        <v>0.41181663635929461</v>
      </c>
      <c r="L201" s="276">
        <f>IF(L$60=0,0,L$60/NMM_fec!L$60)</f>
        <v>0.41440747611678758</v>
      </c>
      <c r="M201" s="276">
        <f>IF(M$60=0,0,M$60/NMM_fec!M$60)</f>
        <v>0.41614409180063805</v>
      </c>
      <c r="N201" s="276">
        <f>IF(N$60=0,0,N$60/NMM_fec!N$60)</f>
        <v>0.42643172864958595</v>
      </c>
      <c r="O201" s="276">
        <f>IF(O$60=0,0,O$60/NMM_fec!O$60)</f>
        <v>0.42413791500594877</v>
      </c>
      <c r="P201" s="276">
        <f>IF(P$60=0,0,P$60/NMM_fec!P$60)</f>
        <v>0.42403687891379244</v>
      </c>
      <c r="Q201" s="276">
        <f>IF(Q$60=0,0,Q$60/NMM_fec!Q$60)</f>
        <v>0.43615105517390013</v>
      </c>
      <c r="R201" s="276">
        <f>IF(R$60=0,0,R$60/NMM_fec!R$60)</f>
        <v>0.43535926617955811</v>
      </c>
      <c r="S201" s="276">
        <f>IF(S$60=0,0,S$60/NMM_fec!S$60)</f>
        <v>0.43177398562157615</v>
      </c>
      <c r="T201" s="276">
        <f>IF(T$60=0,0,T$60/NMM_fec!T$60)</f>
        <v>0.43707460477929128</v>
      </c>
      <c r="U201" s="276">
        <f>IF(U$60=0,0,U$60/NMM_fec!U$60)</f>
        <v>0.43716752267434111</v>
      </c>
      <c r="V201" s="276">
        <f>IF(V$60=0,0,V$60/NMM_fec!V$60)</f>
        <v>0.43902178826453697</v>
      </c>
      <c r="W201" s="276">
        <f>IF(W$60=0,0,W$60/NMM_fec!W$60)</f>
        <v>0.45256648040319508</v>
      </c>
      <c r="X201" s="276">
        <f>IF(X$60=0,0,X$60/NMM_fec!X$60)</f>
        <v>0.44980392700424093</v>
      </c>
      <c r="Y201" s="276">
        <f>IF(Y$60=0,0,Y$60/NMM_fec!Y$60)</f>
        <v>0.45916198450254209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0.49094496919592084</v>
      </c>
      <c r="C202" s="276">
        <f>IF(C$79=0,0,C$79/NMM_fec!C$79)</f>
        <v>0.49484430623231629</v>
      </c>
      <c r="D202" s="276">
        <f>IF(D$79=0,0,D$79/NMM_fec!D$79)</f>
        <v>0.49408743046185971</v>
      </c>
      <c r="E202" s="276">
        <f>IF(E$79=0,0,E$79/NMM_fec!E$79)</f>
        <v>0.49702192968439551</v>
      </c>
      <c r="F202" s="276">
        <f>IF(F$79=0,0,F$79/NMM_fec!F$79)</f>
        <v>0.49673512572210432</v>
      </c>
      <c r="G202" s="276">
        <f>IF(G$79=0,0,G$79/NMM_fec!G$79)</f>
        <v>0.49778268471214082</v>
      </c>
      <c r="H202" s="276">
        <f>IF(H$79=0,0,H$79/NMM_fec!H$79)</f>
        <v>0.49799065668383813</v>
      </c>
      <c r="I202" s="276">
        <f>IF(I$79=0,0,I$79/NMM_fec!I$79)</f>
        <v>0.49833497555984918</v>
      </c>
      <c r="J202" s="276">
        <f>IF(J$79=0,0,J$79/NMM_fec!J$79)</f>
        <v>0.5070039968819986</v>
      </c>
      <c r="K202" s="276">
        <f>IF(K$79=0,0,K$79/NMM_fec!K$79)</f>
        <v>0.50468446641963793</v>
      </c>
      <c r="L202" s="276">
        <f>IF(L$79=0,0,L$79/NMM_fec!L$79)</f>
        <v>0.5058394649926149</v>
      </c>
      <c r="M202" s="276">
        <f>IF(M$79=0,0,M$79/NMM_fec!M$79)</f>
        <v>0.503835619255672</v>
      </c>
      <c r="N202" s="276">
        <f>IF(N$79=0,0,N$79/NMM_fec!N$79)</f>
        <v>0.51010500832857542</v>
      </c>
      <c r="O202" s="276">
        <f>IF(O$79=0,0,O$79/NMM_fec!O$79)</f>
        <v>0.51009668769823246</v>
      </c>
      <c r="P202" s="276">
        <f>IF(P$79=0,0,P$79/NMM_fec!P$79)</f>
        <v>0.51072445445701753</v>
      </c>
      <c r="Q202" s="276">
        <f>IF(Q$79=0,0,Q$79/NMM_fec!Q$79)</f>
        <v>0.5098926605665014</v>
      </c>
      <c r="R202" s="276">
        <f>IF(R$79=0,0,R$79/NMM_fec!R$79)</f>
        <v>0.51065432203075689</v>
      </c>
      <c r="S202" s="276">
        <f>IF(S$79=0,0,S$79/NMM_fec!S$79)</f>
        <v>0.51285800142754079</v>
      </c>
      <c r="T202" s="276">
        <f>IF(T$79=0,0,T$79/NMM_fec!T$79)</f>
        <v>0.52081923606432501</v>
      </c>
      <c r="U202" s="276">
        <f>IF(U$79=0,0,U$79/NMM_fec!U$79)</f>
        <v>0.51969738079671335</v>
      </c>
      <c r="V202" s="276">
        <f>IF(V$79=0,0,V$79/NMM_fec!V$79)</f>
        <v>0.51865655405556033</v>
      </c>
      <c r="W202" s="276">
        <f>IF(W$79=0,0,W$79/NMM_fec!W$79)</f>
        <v>0.52948493989569156</v>
      </c>
      <c r="X202" s="276">
        <f>IF(X$79=0,0,X$79/NMM_fec!X$79)</f>
        <v>0.52934337215618998</v>
      </c>
      <c r="Y202" s="276">
        <f>IF(Y$79=0,0,Y$79/NMM_fec!Y$79)</f>
        <v>0.5293124102377087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0.39702755479415097</v>
      </c>
      <c r="C203" s="277">
        <f>IF(C$89=0,0,C$89/NMM_fec!C$89)</f>
        <v>0.39749714931095226</v>
      </c>
      <c r="D203" s="277">
        <f>IF(D$89=0,0,D$89/NMM_fec!D$89)</f>
        <v>0.40203546533430962</v>
      </c>
      <c r="E203" s="277">
        <f>IF(E$89=0,0,E$89/NMM_fec!E$89)</f>
        <v>0.40732914454847369</v>
      </c>
      <c r="F203" s="277">
        <f>IF(F$89=0,0,F$89/NMM_fec!F$89)</f>
        <v>0.40745483455536724</v>
      </c>
      <c r="G203" s="277">
        <f>IF(G$89=0,0,G$89/NMM_fec!G$89)</f>
        <v>0.40888476232104404</v>
      </c>
      <c r="H203" s="277">
        <f>IF(H$89=0,0,H$89/NMM_fec!H$89)</f>
        <v>0.41093620438867828</v>
      </c>
      <c r="I203" s="277">
        <f>IF(I$89=0,0,I$89/NMM_fec!I$89)</f>
        <v>0.41040023847586915</v>
      </c>
      <c r="J203" s="277">
        <f>IF(J$89=0,0,J$89/NMM_fec!J$89)</f>
        <v>0.41542467814472256</v>
      </c>
      <c r="K203" s="277">
        <f>IF(K$89=0,0,K$89/NMM_fec!K$89)</f>
        <v>0.42015598396028608</v>
      </c>
      <c r="L203" s="277">
        <f>IF(L$89=0,0,L$89/NMM_fec!L$89)</f>
        <v>0.4193342233955305</v>
      </c>
      <c r="M203" s="277">
        <f>IF(M$89=0,0,M$89/NMM_fec!M$89)</f>
        <v>0.42263542576038465</v>
      </c>
      <c r="N203" s="277">
        <f>IF(N$89=0,0,N$89/NMM_fec!N$89)</f>
        <v>0.43243165954079671</v>
      </c>
      <c r="O203" s="277">
        <f>IF(O$89=0,0,O$89/NMM_fec!O$89)</f>
        <v>0.43356642574135779</v>
      </c>
      <c r="P203" s="277">
        <f>IF(P$89=0,0,P$89/NMM_fec!P$89)</f>
        <v>0.43124822605859059</v>
      </c>
      <c r="Q203" s="277">
        <f>IF(Q$89=0,0,Q$89/NMM_fec!Q$89)</f>
        <v>0.43322209372823428</v>
      </c>
      <c r="R203" s="277">
        <f>IF(R$89=0,0,R$89/NMM_fec!R$89)</f>
        <v>0.43552103339018017</v>
      </c>
      <c r="S203" s="277">
        <f>IF(S$89=0,0,S$89/NMM_fec!S$89)</f>
        <v>0.44023091250548557</v>
      </c>
      <c r="T203" s="277">
        <f>IF(T$89=0,0,T$89/NMM_fec!T$89)</f>
        <v>0.44826951753976058</v>
      </c>
      <c r="U203" s="277">
        <f>IF(U$89=0,0,U$89/NMM_fec!U$89)</f>
        <v>0.45078986590404779</v>
      </c>
      <c r="V203" s="277">
        <f>IF(V$89=0,0,V$89/NMM_fec!V$89)</f>
        <v>0.45125103093152835</v>
      </c>
      <c r="W203" s="277">
        <f>IF(W$89=0,0,W$89/NMM_fec!W$89)</f>
        <v>0.46019969957600415</v>
      </c>
      <c r="X203" s="277">
        <f>IF(X$89=0,0,X$89/NMM_fec!X$89)</f>
        <v>0.45787750781607717</v>
      </c>
      <c r="Y203" s="277">
        <f>IF(Y$89=0,0,Y$89/NMM_fec!Y$89)</f>
        <v>0.46505420861557345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0.52468120461197576</v>
      </c>
      <c r="C205" s="320">
        <f>IF(C$99=0,0,C$99/NMM_fec!C$99)</f>
        <v>0.52547127872198107</v>
      </c>
      <c r="D205" s="320">
        <f>IF(D$99=0,0,D$99/NMM_fec!D$99)</f>
        <v>0.52727063920762551</v>
      </c>
      <c r="E205" s="320">
        <f>IF(E$99=0,0,E$99/NMM_fec!E$99)</f>
        <v>0.53121856815685664</v>
      </c>
      <c r="F205" s="320">
        <f>IF(F$99=0,0,F$99/NMM_fec!F$99)</f>
        <v>0.53145037731416045</v>
      </c>
      <c r="G205" s="320">
        <f>IF(G$99=0,0,G$99/NMM_fec!G$99)</f>
        <v>0.5335859798057766</v>
      </c>
      <c r="H205" s="320">
        <f>IF(H$99=0,0,H$99/NMM_fec!H$99)</f>
        <v>0.5386486107773969</v>
      </c>
      <c r="I205" s="320">
        <f>IF(I$99=0,0,I$99/NMM_fec!I$99)</f>
        <v>0.54127344294168755</v>
      </c>
      <c r="J205" s="320">
        <f>IF(J$99=0,0,J$99/NMM_fec!J$99)</f>
        <v>0.54009113090306948</v>
      </c>
      <c r="K205" s="320">
        <f>IF(K$99=0,0,K$99/NMM_fec!K$99)</f>
        <v>0.54638231805330517</v>
      </c>
      <c r="L205" s="320">
        <f>IF(L$99=0,0,L$99/NMM_fec!L$99)</f>
        <v>0.54461702993704042</v>
      </c>
      <c r="M205" s="320">
        <f>IF(M$99=0,0,M$99/NMM_fec!M$99)</f>
        <v>0.54933098725879836</v>
      </c>
      <c r="N205" s="320">
        <f>IF(N$99=0,0,N$99/NMM_fec!N$99)</f>
        <v>0.55360262474606048</v>
      </c>
      <c r="O205" s="320">
        <f>IF(O$99=0,0,O$99/NMM_fec!O$99)</f>
        <v>0.55954807373150417</v>
      </c>
      <c r="P205" s="320">
        <f>IF(P$99=0,0,P$99/NMM_fec!P$99)</f>
        <v>0.55623208872760022</v>
      </c>
      <c r="Q205" s="320">
        <f>IF(Q$99=0,0,Q$99/NMM_fec!Q$99)</f>
        <v>0.55951937287222797</v>
      </c>
      <c r="R205" s="320">
        <f>IF(R$99=0,0,R$99/NMM_fec!R$99)</f>
        <v>0.57503459598848239</v>
      </c>
      <c r="S205" s="320">
        <f>IF(S$99=0,0,S$99/NMM_fec!S$99)</f>
        <v>0.58464379535293964</v>
      </c>
      <c r="T205" s="320">
        <f>IF(T$99=0,0,T$99/NMM_fec!T$99)</f>
        <v>0.6006737178660676</v>
      </c>
      <c r="U205" s="320">
        <f>IF(U$99=0,0,U$99/NMM_fec!U$99)</f>
        <v>0.61680638504786967</v>
      </c>
      <c r="V205" s="320">
        <f>IF(V$99=0,0,V$99/NMM_fec!V$99)</f>
        <v>0.62322819393557882</v>
      </c>
      <c r="W205" s="320">
        <f>IF(W$99=0,0,W$99/NMM_fec!W$99)</f>
        <v>0.63557227816825579</v>
      </c>
      <c r="X205" s="320">
        <f>IF(X$99=0,0,X$99/NMM_fec!X$99)</f>
        <v>0.64363558449526703</v>
      </c>
      <c r="Y205" s="320">
        <f>IF(Y$99=0,0,Y$99/NMM_fec!Y$99)</f>
        <v>0.66022931056834555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0.52590945773485875</v>
      </c>
      <c r="C206" s="273">
        <f>IF(C$100=0,0,C$100/NMM_fec!C$100)</f>
        <v>0.52634423373077366</v>
      </c>
      <c r="D206" s="273">
        <f>IF(D$100=0,0,D$100/NMM_fec!D$100)</f>
        <v>0.52634423373077366</v>
      </c>
      <c r="E206" s="273">
        <f>IF(E$100=0,0,E$100/NMM_fec!E$100)</f>
        <v>0.52739889574197463</v>
      </c>
      <c r="F206" s="273">
        <f>IF(F$100=0,0,F$100/NMM_fec!F$100)</f>
        <v>0.52873676162223771</v>
      </c>
      <c r="G206" s="273">
        <f>IF(G$100=0,0,G$100/NMM_fec!G$100)</f>
        <v>0.52931167765725495</v>
      </c>
      <c r="H206" s="273">
        <f>IF(H$100=0,0,H$100/NMM_fec!H$100)</f>
        <v>0.53138050989152918</v>
      </c>
      <c r="I206" s="273">
        <f>IF(I$100=0,0,I$100/NMM_fec!I$100)</f>
        <v>0.53324245890237643</v>
      </c>
      <c r="J206" s="273">
        <f>IF(J$100=0,0,J$100/NMM_fec!J$100)</f>
        <v>0.5348373809011201</v>
      </c>
      <c r="K206" s="273">
        <f>IF(K$100=0,0,K$100/NMM_fec!K$100)</f>
        <v>0.53483738090112021</v>
      </c>
      <c r="L206" s="273">
        <f>IF(L$100=0,0,L$100/NMM_fec!L$100)</f>
        <v>0.5348373809011201</v>
      </c>
      <c r="M206" s="273">
        <f>IF(M$100=0,0,M$100/NMM_fec!M$100)</f>
        <v>0.53483738090111999</v>
      </c>
      <c r="N206" s="273">
        <f>IF(N$100=0,0,N$100/NMM_fec!N$100)</f>
        <v>0.53635364281100828</v>
      </c>
      <c r="O206" s="273">
        <f>IF(O$100=0,0,O$100/NMM_fec!O$100)</f>
        <v>0.53771827852990728</v>
      </c>
      <c r="P206" s="273">
        <f>IF(P$100=0,0,P$100/NMM_fec!P$100)</f>
        <v>0.5389464506769166</v>
      </c>
      <c r="Q206" s="273">
        <f>IF(Q$100=0,0,Q$100/NMM_fec!Q$100)</f>
        <v>0.54005180560922494</v>
      </c>
      <c r="R206" s="273">
        <f>IF(R$100=0,0,R$100/NMM_fec!R$100)</f>
        <v>0.54104662504830225</v>
      </c>
      <c r="S206" s="273">
        <f>IF(S$100=0,0,S$100/NMM_fec!S$100)</f>
        <v>0.54194196254347216</v>
      </c>
      <c r="T206" s="273">
        <f>IF(T$100=0,0,T$100/NMM_fec!T$100)</f>
        <v>0.5427477662891248</v>
      </c>
      <c r="U206" s="273">
        <f>IF(U$100=0,0,U$100/NMM_fec!U$100)</f>
        <v>0.5434729896602124</v>
      </c>
      <c r="V206" s="273">
        <f>IF(V$100=0,0,V$100/NMM_fec!V$100)</f>
        <v>0.54412569069419114</v>
      </c>
      <c r="W206" s="273">
        <f>IF(W$100=0,0,W$100/NMM_fec!W$100)</f>
        <v>0.5445000000000001</v>
      </c>
      <c r="X206" s="273">
        <f>IF(X$100=0,0,X$100/NMM_fec!X$100)</f>
        <v>0.54449999999999976</v>
      </c>
      <c r="Y206" s="273">
        <f>IF(Y$100=0,0,Y$100/NMM_fec!Y$100)</f>
        <v>0.5445000000000001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0.13650587549799592</v>
      </c>
      <c r="C207" s="274">
        <f>IF(C$101=0,0,C$101/NMM_fec!C$101)</f>
        <v>0.1366187266306291</v>
      </c>
      <c r="D207" s="274">
        <f>IF(D$101=0,0,D$101/NMM_fec!D$101)</f>
        <v>0.13661872663062918</v>
      </c>
      <c r="E207" s="274">
        <f>IF(E$101=0,0,E$101/NMM_fec!E$101)</f>
        <v>0.13689247633996801</v>
      </c>
      <c r="F207" s="274">
        <f>IF(F$101=0,0,F$101/NMM_fec!F$101)</f>
        <v>0.13723973488532826</v>
      </c>
      <c r="G207" s="274">
        <f>IF(G$101=0,0,G$101/NMM_fec!G$101)</f>
        <v>0.13738896098412456</v>
      </c>
      <c r="H207" s="274">
        <f>IF(H$101=0,0,H$101/NMM_fec!H$101)</f>
        <v>0.1379872204954507</v>
      </c>
      <c r="I207" s="274">
        <f>IF(I$101=0,0,I$101/NMM_fec!I$101)</f>
        <v>0.13882322109858383</v>
      </c>
      <c r="J207" s="274">
        <f>IF(J$101=0,0,J$101/NMM_fec!J$101)</f>
        <v>0.13882322109858378</v>
      </c>
      <c r="K207" s="274">
        <f>IF(K$101=0,0,K$101/NMM_fec!K$101)</f>
        <v>0.13882322109858375</v>
      </c>
      <c r="L207" s="274">
        <f>IF(L$101=0,0,L$101/NMM_fec!L$101)</f>
        <v>0.13882322109858375</v>
      </c>
      <c r="M207" s="274">
        <f>IF(M$101=0,0,M$101/NMM_fec!M$101)</f>
        <v>0.13882322109858375</v>
      </c>
      <c r="N207" s="274">
        <f>IF(N$101=0,0,N$101/NMM_fec!N$101)</f>
        <v>0.13930913090053937</v>
      </c>
      <c r="O207" s="274">
        <f>IF(O$101=0,0,O$101/NMM_fec!O$101)</f>
        <v>0.14040819616639744</v>
      </c>
      <c r="P207" s="274">
        <f>IF(P$101=0,0,P$101/NMM_fec!P$101)</f>
        <v>0.14040819616639741</v>
      </c>
      <c r="Q207" s="274">
        <f>IF(Q$101=0,0,Q$101/NMM_fec!Q$101)</f>
        <v>0.14040819616639741</v>
      </c>
      <c r="R207" s="274">
        <f>IF(R$101=0,0,R$101/NMM_fec!R$101)</f>
        <v>0.14314276270501511</v>
      </c>
      <c r="S207" s="274">
        <f>IF(S$101=0,0,S$101/NMM_fec!S$101)</f>
        <v>0.14443503983973993</v>
      </c>
      <c r="T207" s="274">
        <f>IF(T$101=0,0,T$101/NMM_fec!T$101)</f>
        <v>0.14676692201102337</v>
      </c>
      <c r="U207" s="274">
        <f>IF(U$101=0,0,U$101/NMM_fec!U$101)</f>
        <v>0.1488656159651785</v>
      </c>
      <c r="V207" s="274">
        <f>IF(V$101=0,0,V$101/NMM_fec!V$101)</f>
        <v>0.15075444052391804</v>
      </c>
      <c r="W207" s="274">
        <f>IF(W$101=0,0,W$101/NMM_fec!W$101)</f>
        <v>0.1524543826267836</v>
      </c>
      <c r="X207" s="274">
        <f>IF(X$101=0,0,X$101/NMM_fec!X$101)</f>
        <v>0.15398433051936267</v>
      </c>
      <c r="Y207" s="274">
        <f>IF(Y$101=0,0,Y$101/NMM_fec!Y$101)</f>
        <v>0.15536128362268392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0.7458748944124286</v>
      </c>
      <c r="C208" s="274">
        <f>IF(C$102=0,0,C$102/NMM_fec!C$102)</f>
        <v>0.74649151861508689</v>
      </c>
      <c r="D208" s="274">
        <f>IF(D$102=0,0,D$102/NMM_fec!D$102)</f>
        <v>0.74649151861508711</v>
      </c>
      <c r="E208" s="274">
        <f>IF(E$102=0,0,E$102/NMM_fec!E$102)</f>
        <v>0.74798730064500807</v>
      </c>
      <c r="F208" s="274">
        <f>IF(F$102=0,0,F$102/NMM_fec!F$102)</f>
        <v>0.74980457249624055</v>
      </c>
      <c r="G208" s="274">
        <f>IF(G$102=0,0,G$102/NMM_fec!G$102)</f>
        <v>0.75070011743905973</v>
      </c>
      <c r="H208" s="274">
        <f>IF(H$102=0,0,H$102/NMM_fec!H$102)</f>
        <v>0.75224610761088695</v>
      </c>
      <c r="I208" s="274">
        <f>IF(I$102=0,0,I$102/NMM_fec!I$102)</f>
        <v>0.75363749876553143</v>
      </c>
      <c r="J208" s="274">
        <f>IF(J$102=0,0,J$102/NMM_fec!J$102)</f>
        <v>0.7548897508047111</v>
      </c>
      <c r="K208" s="274">
        <f>IF(K$102=0,0,K$102/NMM_fec!K$102)</f>
        <v>0.75601677763997321</v>
      </c>
      <c r="L208" s="274">
        <f>IF(L$102=0,0,L$102/NMM_fec!L$102)</f>
        <v>0.75703110179170907</v>
      </c>
      <c r="M208" s="274">
        <f>IF(M$102=0,0,M$102/NMM_fec!M$102)</f>
        <v>0.75794399352827091</v>
      </c>
      <c r="N208" s="274">
        <f>IF(N$102=0,0,N$102/NMM_fec!N$102)</f>
        <v>0.75849841896575709</v>
      </c>
      <c r="O208" s="274">
        <f>IF(O$102=0,0,O$102/NMM_fec!O$102)</f>
        <v>0.75849841896575709</v>
      </c>
      <c r="P208" s="274">
        <f>IF(P$102=0,0,P$102/NMM_fec!P$102)</f>
        <v>0.75849841896575709</v>
      </c>
      <c r="Q208" s="274">
        <f>IF(Q$102=0,0,Q$102/NMM_fec!Q$102)</f>
        <v>0.75849841896575687</v>
      </c>
      <c r="R208" s="274">
        <f>IF(R$102=0,0,R$102/NMM_fec!R$102)</f>
        <v>0.75849841896575709</v>
      </c>
      <c r="S208" s="274">
        <f>IF(S$102=0,0,S$102/NMM_fec!S$102)</f>
        <v>0.75849841896575709</v>
      </c>
      <c r="T208" s="274">
        <f>IF(T$102=0,0,T$102/NMM_fec!T$102)</f>
        <v>0.75849841896575709</v>
      </c>
      <c r="U208" s="274">
        <f>IF(U$102=0,0,U$102/NMM_fec!U$102)</f>
        <v>0.75849841896575698</v>
      </c>
      <c r="V208" s="274">
        <f>IF(V$102=0,0,V$102/NMM_fec!V$102)</f>
        <v>0.75849841896575698</v>
      </c>
      <c r="W208" s="274">
        <f>IF(W$102=0,0,W$102/NMM_fec!W$102)</f>
        <v>0.75849841896575709</v>
      </c>
      <c r="X208" s="274">
        <f>IF(X$102=0,0,X$102/NMM_fec!X$102)</f>
        <v>0.75849841896575698</v>
      </c>
      <c r="Y208" s="274">
        <f>IF(Y$102=0,0,Y$102/NMM_fec!Y$102)</f>
        <v>0.75849841896575709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0.52103962932134329</v>
      </c>
      <c r="C209" s="274">
        <f>IF(C$103=0,0,C$103/NMM_fec!C$103)</f>
        <v>0.521470379368557</v>
      </c>
      <c r="D209" s="274">
        <f>IF(D$103=0,0,D$103/NMM_fec!D$103)</f>
        <v>0.521470379368557</v>
      </c>
      <c r="E209" s="274">
        <f>IF(E$103=0,0,E$103/NMM_fec!E$103)</f>
        <v>0.52251527539636822</v>
      </c>
      <c r="F209" s="274">
        <f>IF(F$103=0,0,F$103/NMM_fec!F$103)</f>
        <v>0.52384075287558329</v>
      </c>
      <c r="G209" s="274">
        <f>IF(G$103=0,0,G$103/NMM_fec!G$103)</f>
        <v>0.524410345289963</v>
      </c>
      <c r="H209" s="274">
        <f>IF(H$103=0,0,H$103/NMM_fec!H$103)</f>
        <v>0.52669388739305667</v>
      </c>
      <c r="I209" s="274">
        <f>IF(I$103=0,0,I$103/NMM_fec!I$103)</f>
        <v>0.52988488150067103</v>
      </c>
      <c r="J209" s="274">
        <f>IF(J$103=0,0,J$103/NMM_fec!J$103)</f>
        <v>0.52988488150067103</v>
      </c>
      <c r="K209" s="274">
        <f>IF(K$103=0,0,K$103/NMM_fec!K$103)</f>
        <v>0.52988488150067103</v>
      </c>
      <c r="L209" s="274">
        <f>IF(L$103=0,0,L$103/NMM_fec!L$103)</f>
        <v>0.52988488150067092</v>
      </c>
      <c r="M209" s="274">
        <f>IF(M$103=0,0,M$103/NMM_fec!M$103)</f>
        <v>0.52988488150067103</v>
      </c>
      <c r="N209" s="274">
        <f>IF(N$103=0,0,N$103/NMM_fec!N$103)</f>
        <v>0.53173958747703243</v>
      </c>
      <c r="O209" s="274">
        <f>IF(O$103=0,0,O$103/NMM_fec!O$103)</f>
        <v>0.53593469304764252</v>
      </c>
      <c r="P209" s="274">
        <f>IF(P$103=0,0,P$103/NMM_fec!P$103)</f>
        <v>0.53593469304764241</v>
      </c>
      <c r="Q209" s="274">
        <f>IF(Q$103=0,0,Q$103/NMM_fec!Q$103)</f>
        <v>0.53593469304764252</v>
      </c>
      <c r="R209" s="274">
        <f>IF(R$103=0,0,R$103/NMM_fec!R$103)</f>
        <v>0.54749344166810687</v>
      </c>
      <c r="S209" s="274">
        <f>IF(S$103=0,0,S$103/NMM_fec!S$103)</f>
        <v>0.55130505807580676</v>
      </c>
      <c r="T209" s="274">
        <f>IF(T$103=0,0,T$103/NMM_fec!T$103)</f>
        <v>0.56132677019345467</v>
      </c>
      <c r="U209" s="274">
        <f>IF(U$103=0,0,U$103/NMM_fec!U$103)</f>
        <v>0.57034631109933798</v>
      </c>
      <c r="V209" s="274">
        <f>IF(V$103=0,0,V$103/NMM_fec!V$103)</f>
        <v>0.57846389791463282</v>
      </c>
      <c r="W209" s="274">
        <f>IF(W$103=0,0,W$103/NMM_fec!W$103)</f>
        <v>0.58576972604839805</v>
      </c>
      <c r="X209" s="274">
        <f>IF(X$103=0,0,X$103/NMM_fec!X$103)</f>
        <v>0.59234497136878683</v>
      </c>
      <c r="Y209" s="274">
        <f>IF(Y$103=0,0,Y$103/NMM_fec!Y$103)</f>
        <v>0.59826269215713634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0.83541890619270298</v>
      </c>
      <c r="C210" s="275">
        <f>IF(C$104=0,0,C$104/NMM_fec!C$104)</f>
        <v>0.83958378738768946</v>
      </c>
      <c r="D210" s="275">
        <f>IF(D$104=0,0,D$104/NMM_fec!D$104)</f>
        <v>0.84631878645032799</v>
      </c>
      <c r="E210" s="275">
        <f>IF(E$104=0,0,E$104/NMM_fec!E$104)</f>
        <v>0.84935450985455196</v>
      </c>
      <c r="F210" s="275">
        <f>IF(F$104=0,0,F$104/NMM_fec!F$104)</f>
        <v>0.84991536535223566</v>
      </c>
      <c r="G210" s="275">
        <f>IF(G$104=0,0,G$104/NMM_fec!G$104)</f>
        <v>0.8577926033872707</v>
      </c>
      <c r="H210" s="275">
        <f>IF(H$104=0,0,H$104/NMM_fec!H$104)</f>
        <v>0.86487814664184215</v>
      </c>
      <c r="I210" s="275">
        <f>IF(I$104=0,0,I$104/NMM_fec!I$104)</f>
        <v>0.86469213917927834</v>
      </c>
      <c r="J210" s="275">
        <f>IF(J$104=0,0,J$104/NMM_fec!J$104)</f>
        <v>0.86764351929836037</v>
      </c>
      <c r="K210" s="275">
        <f>IF(K$104=0,0,K$104/NMM_fec!K$104)</f>
        <v>0.87788160648995561</v>
      </c>
      <c r="L210" s="275">
        <f>IF(L$104=0,0,L$104/NMM_fec!L$104)</f>
        <v>0.88907672311416408</v>
      </c>
      <c r="M210" s="275">
        <f>IF(M$104=0,0,M$104/NMM_fec!M$104)</f>
        <v>0.8959899142384522</v>
      </c>
      <c r="N210" s="275">
        <f>IF(N$104=0,0,N$104/NMM_fec!N$104)</f>
        <v>0.90653448236411349</v>
      </c>
      <c r="O210" s="275">
        <f>IF(O$104=0,0,O$104/NMM_fec!O$104)</f>
        <v>0.9166439375571811</v>
      </c>
      <c r="P210" s="275">
        <f>IF(P$104=0,0,P$104/NMM_fec!P$104)</f>
        <v>0.91165746493387501</v>
      </c>
      <c r="Q210" s="275">
        <f>IF(Q$104=0,0,Q$104/NMM_fec!Q$104)</f>
        <v>0.9109982126719075</v>
      </c>
      <c r="R210" s="275">
        <f>IF(R$104=0,0,R$104/NMM_fec!R$104)</f>
        <v>0.94102753993956634</v>
      </c>
      <c r="S210" s="275">
        <f>IF(S$104=0,0,S$104/NMM_fec!S$104)</f>
        <v>0.9602305945218006</v>
      </c>
      <c r="T210" s="275">
        <f>IF(T$104=0,0,T$104/NMM_fec!T$104)</f>
        <v>0.98403691212032396</v>
      </c>
      <c r="U210" s="275">
        <f>IF(U$104=0,0,U$104/NMM_fec!U$104)</f>
        <v>1.0079557829512527</v>
      </c>
      <c r="V210" s="275">
        <f>IF(V$104=0,0,V$104/NMM_fec!V$104)</f>
        <v>1.0126465781002991</v>
      </c>
      <c r="W210" s="275">
        <f>IF(W$104=0,0,W$104/NMM_fec!W$104)</f>
        <v>1.0349735608200281</v>
      </c>
      <c r="X210" s="275">
        <f>IF(X$104=0,0,X$104/NMM_fec!X$104)</f>
        <v>1.059355924021818</v>
      </c>
      <c r="Y210" s="275">
        <f>IF(Y$104=0,0,Y$104/NMM_fec!Y$104)</f>
        <v>1.0675671660434933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0.49454911222707343</v>
      </c>
      <c r="C211" s="276">
        <f>IF(C$110=0,0,C$110/NMM_fec!C$110)</f>
        <v>0.49460023045832602</v>
      </c>
      <c r="D211" s="276">
        <f>IF(D$110=0,0,D$110/NMM_fec!D$110)</f>
        <v>0.49598277487264419</v>
      </c>
      <c r="E211" s="276">
        <f>IF(E$110=0,0,E$110/NMM_fec!E$110)</f>
        <v>0.49954836379772394</v>
      </c>
      <c r="F211" s="276">
        <f>IF(F$110=0,0,F$110/NMM_fec!F$110)</f>
        <v>0.50062227114554592</v>
      </c>
      <c r="G211" s="276">
        <f>IF(G$110=0,0,G$110/NMM_fec!G$110)</f>
        <v>0.50147796194907701</v>
      </c>
      <c r="H211" s="276">
        <f>IF(H$110=0,0,H$110/NMM_fec!H$110)</f>
        <v>0.50588520351457222</v>
      </c>
      <c r="I211" s="276">
        <f>IF(I$110=0,0,I$110/NMM_fec!I$110)</f>
        <v>0.5090516656548788</v>
      </c>
      <c r="J211" s="276">
        <f>IF(J$110=0,0,J$110/NMM_fec!J$110)</f>
        <v>0.50733403129028376</v>
      </c>
      <c r="K211" s="276">
        <f>IF(K$110=0,0,K$110/NMM_fec!K$110)</f>
        <v>0.51185017795328447</v>
      </c>
      <c r="L211" s="276">
        <f>IF(L$110=0,0,L$110/NMM_fec!L$110)</f>
        <v>0.50817958794560891</v>
      </c>
      <c r="M211" s="276">
        <f>IF(M$110=0,0,M$110/NMM_fec!M$110)</f>
        <v>0.51200416230510171</v>
      </c>
      <c r="N211" s="276">
        <f>IF(N$110=0,0,N$110/NMM_fec!N$110)</f>
        <v>0.51602121758526653</v>
      </c>
      <c r="O211" s="276">
        <f>IF(O$110=0,0,O$110/NMM_fec!O$110)</f>
        <v>0.52181095684006784</v>
      </c>
      <c r="P211" s="276">
        <f>IF(P$110=0,0,P$110/NMM_fec!P$110)</f>
        <v>0.51908481850884525</v>
      </c>
      <c r="Q211" s="276">
        <f>IF(Q$110=0,0,Q$110/NMM_fec!Q$110)</f>
        <v>0.5232836519578975</v>
      </c>
      <c r="R211" s="276">
        <f>IF(R$110=0,0,R$110/NMM_fec!R$110)</f>
        <v>0.53668525367448294</v>
      </c>
      <c r="S211" s="276">
        <f>IF(S$110=0,0,S$110/NMM_fec!S$110)</f>
        <v>0.54315166865447984</v>
      </c>
      <c r="T211" s="276">
        <f>IF(T$110=0,0,T$110/NMM_fec!T$110)</f>
        <v>0.56082333220610991</v>
      </c>
      <c r="U211" s="276">
        <f>IF(U$110=0,0,U$110/NMM_fec!U$110)</f>
        <v>0.57767252197715691</v>
      </c>
      <c r="V211" s="276">
        <f>IF(V$110=0,0,V$110/NMM_fec!V$110)</f>
        <v>0.58323892683408918</v>
      </c>
      <c r="W211" s="276">
        <f>IF(W$110=0,0,W$110/NMM_fec!W$110)</f>
        <v>0.59650416164448983</v>
      </c>
      <c r="X211" s="276">
        <f>IF(X$110=0,0,X$110/NMM_fec!X$110)</f>
        <v>0.6066155165746584</v>
      </c>
      <c r="Y211" s="276">
        <f>IF(Y$110=0,0,Y$110/NMM_fec!Y$110)</f>
        <v>0.6223789259622291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0.63595877759557795</v>
      </c>
      <c r="C212" s="276">
        <f>IF(C$118=0,0,C$118/NMM_fec!C$118)</f>
        <v>0.63648453275518457</v>
      </c>
      <c r="D212" s="276">
        <f>IF(D$118=0,0,D$118/NMM_fec!D$118)</f>
        <v>0.63648453275518457</v>
      </c>
      <c r="E212" s="276">
        <f>IF(E$118=0,0,E$118/NMM_fec!E$118)</f>
        <v>0.63775988833884101</v>
      </c>
      <c r="F212" s="276">
        <f>IF(F$118=0,0,F$118/NMM_fec!F$118)</f>
        <v>0.6393777096905684</v>
      </c>
      <c r="G212" s="276">
        <f>IF(G$118=0,0,G$118/NMM_fec!G$118)</f>
        <v>0.64007292992947495</v>
      </c>
      <c r="H212" s="276">
        <f>IF(H$118=0,0,H$118/NMM_fec!H$118)</f>
        <v>0.64286012415184757</v>
      </c>
      <c r="I212" s="276">
        <f>IF(I$118=0,0,I$118/NMM_fec!I$118)</f>
        <v>0.6467549156375475</v>
      </c>
      <c r="J212" s="276">
        <f>IF(J$118=0,0,J$118/NMM_fec!J$118)</f>
        <v>0.6467549156375475</v>
      </c>
      <c r="K212" s="276">
        <f>IF(K$118=0,0,K$118/NMM_fec!K$118)</f>
        <v>0.6467549156375475</v>
      </c>
      <c r="L212" s="276">
        <f>IF(L$118=0,0,L$118/NMM_fec!L$118)</f>
        <v>0.6467549156375475</v>
      </c>
      <c r="M212" s="276">
        <f>IF(M$118=0,0,M$118/NMM_fec!M$118)</f>
        <v>0.64675491563754772</v>
      </c>
      <c r="N212" s="276">
        <f>IF(N$118=0,0,N$118/NMM_fec!N$118)</f>
        <v>0.64901869075012819</v>
      </c>
      <c r="O212" s="276">
        <f>IF(O$118=0,0,O$118/NMM_fec!O$118)</f>
        <v>0.65413905791691085</v>
      </c>
      <c r="P212" s="276">
        <f>IF(P$118=0,0,P$118/NMM_fec!P$118)</f>
        <v>0.65413905791691118</v>
      </c>
      <c r="Q212" s="276">
        <f>IF(Q$118=0,0,Q$118/NMM_fec!Q$118)</f>
        <v>0.65413905791691096</v>
      </c>
      <c r="R212" s="276">
        <f>IF(R$118=0,0,R$118/NMM_fec!R$118)</f>
        <v>0.66939025777230066</v>
      </c>
      <c r="S212" s="276">
        <f>IF(S$118=0,0,S$118/NMM_fec!S$118)</f>
        <v>0.6728994707615944</v>
      </c>
      <c r="T212" s="276">
        <f>IF(T$118=0,0,T$118/NMM_fec!T$118)</f>
        <v>0.68660952368543526</v>
      </c>
      <c r="U212" s="276">
        <f>IF(U$118=0,0,U$118/NMM_fec!U$118)</f>
        <v>0.6989485713168917</v>
      </c>
      <c r="V212" s="276">
        <f>IF(V$118=0,0,V$118/NMM_fec!V$118)</f>
        <v>0.71005371418520247</v>
      </c>
      <c r="W212" s="276">
        <f>IF(W$118=0,0,W$118/NMM_fec!W$118)</f>
        <v>0.72004834276668206</v>
      </c>
      <c r="X212" s="276">
        <f>IF(X$118=0,0,X$118/NMM_fec!X$118)</f>
        <v>0.72904350849001398</v>
      </c>
      <c r="Y212" s="276">
        <f>IF(Y$118=0,0,Y$118/NMM_fec!Y$118)</f>
        <v>0.73713915764101268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0.53960918696530802</v>
      </c>
      <c r="C213" s="276">
        <f>IF(C$119=0,0,C$119/NMM_fec!C$119)</f>
        <v>0.54038536529460446</v>
      </c>
      <c r="D213" s="276">
        <f>IF(D$119=0,0,D$119/NMM_fec!D$119)</f>
        <v>0.54218702563136845</v>
      </c>
      <c r="E213" s="276">
        <f>IF(E$119=0,0,E$119/NMM_fec!E$119)</f>
        <v>0.54628033915245944</v>
      </c>
      <c r="F213" s="276">
        <f>IF(F$119=0,0,F$119/NMM_fec!F$119)</f>
        <v>0.54653003096614561</v>
      </c>
      <c r="G213" s="276">
        <f>IF(G$119=0,0,G$119/NMM_fec!G$119)</f>
        <v>0.54865196173622188</v>
      </c>
      <c r="H213" s="276">
        <f>IF(H$119=0,0,H$119/NMM_fec!H$119)</f>
        <v>0.55389657114547075</v>
      </c>
      <c r="I213" s="276">
        <f>IF(I$119=0,0,I$119/NMM_fec!I$119)</f>
        <v>0.55674230947982217</v>
      </c>
      <c r="J213" s="276">
        <f>IF(J$119=0,0,J$119/NMM_fec!J$119)</f>
        <v>0.55542354043320163</v>
      </c>
      <c r="K213" s="276">
        <f>IF(K$119=0,0,K$119/NMM_fec!K$119)</f>
        <v>0.5618037671380034</v>
      </c>
      <c r="L213" s="276">
        <f>IF(L$119=0,0,L$119/NMM_fec!L$119)</f>
        <v>0.55971762407510073</v>
      </c>
      <c r="M213" s="276">
        <f>IF(M$119=0,0,M$119/NMM_fec!M$119)</f>
        <v>0.56446783240544129</v>
      </c>
      <c r="N213" s="276">
        <f>IF(N$119=0,0,N$119/NMM_fec!N$119)</f>
        <v>0.56877009223993702</v>
      </c>
      <c r="O213" s="276">
        <f>IF(O$119=0,0,O$119/NMM_fec!O$119)</f>
        <v>0.57502242538564563</v>
      </c>
      <c r="P213" s="276">
        <f>IF(P$119=0,0,P$119/NMM_fec!P$119)</f>
        <v>0.57167263362302689</v>
      </c>
      <c r="Q213" s="276">
        <f>IF(Q$119=0,0,Q$119/NMM_fec!Q$119)</f>
        <v>0.57512492064337561</v>
      </c>
      <c r="R213" s="276">
        <f>IF(R$119=0,0,R$119/NMM_fec!R$119)</f>
        <v>0.59144639948630795</v>
      </c>
      <c r="S213" s="276">
        <f>IF(S$119=0,0,S$119/NMM_fec!S$119)</f>
        <v>0.60105119976333743</v>
      </c>
      <c r="T213" s="276">
        <f>IF(T$119=0,0,T$119/NMM_fec!T$119)</f>
        <v>0.61897145798700837</v>
      </c>
      <c r="U213" s="276">
        <f>IF(U$119=0,0,U$119/NMM_fec!U$119)</f>
        <v>0.63675055674503667</v>
      </c>
      <c r="V213" s="276">
        <f>IF(V$119=0,0,V$119/NMM_fec!V$119)</f>
        <v>0.64275449976536925</v>
      </c>
      <c r="W213" s="276">
        <f>IF(W$119=0,0,W$119/NMM_fec!W$119)</f>
        <v>0.65658965755067977</v>
      </c>
      <c r="X213" s="276">
        <f>IF(X$119=0,0,X$119/NMM_fec!X$119)</f>
        <v>0.66575986473948334</v>
      </c>
      <c r="Y213" s="276">
        <f>IF(Y$119=0,0,Y$119/NMM_fec!Y$119)</f>
        <v>0.68400342783121237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0.65362429919545517</v>
      </c>
      <c r="C214" s="277">
        <f>IF(C$127=0,0,C$127/NMM_fec!C$127)</f>
        <v>0.65416465866505091</v>
      </c>
      <c r="D214" s="277">
        <f>IF(D$127=0,0,D$127/NMM_fec!D$127)</f>
        <v>0.6541646586650508</v>
      </c>
      <c r="E214" s="277">
        <f>IF(E$127=0,0,E$127/NMM_fec!E$127)</f>
        <v>0.65547544079269771</v>
      </c>
      <c r="F214" s="277">
        <f>IF(F$127=0,0,F$127/NMM_fec!F$127)</f>
        <v>0.65713820162641767</v>
      </c>
      <c r="G214" s="277">
        <f>IF(G$127=0,0,G$127/NMM_fec!G$127)</f>
        <v>0.65785273353862728</v>
      </c>
      <c r="H214" s="277">
        <f>IF(H$127=0,0,H$127/NMM_fec!H$127)</f>
        <v>0.66071734982273234</v>
      </c>
      <c r="I214" s="277">
        <f>IF(I$127=0,0,I$127/NMM_fec!I$127)</f>
        <v>0.66472032996081265</v>
      </c>
      <c r="J214" s="277">
        <f>IF(J$127=0,0,J$127/NMM_fec!J$127)</f>
        <v>0.66472032996081276</v>
      </c>
      <c r="K214" s="277">
        <f>IF(K$127=0,0,K$127/NMM_fec!K$127)</f>
        <v>0.66472032996081287</v>
      </c>
      <c r="L214" s="277">
        <f>IF(L$127=0,0,L$127/NMM_fec!L$127)</f>
        <v>0.66472032996081309</v>
      </c>
      <c r="M214" s="277">
        <f>IF(M$127=0,0,M$127/NMM_fec!M$127)</f>
        <v>0.66472032996081265</v>
      </c>
      <c r="N214" s="277">
        <f>IF(N$127=0,0,N$127/NMM_fec!N$127)</f>
        <v>0.66704698771540982</v>
      </c>
      <c r="O214" s="277">
        <f>IF(O$127=0,0,O$127/NMM_fec!O$127)</f>
        <v>0.672309587303492</v>
      </c>
      <c r="P214" s="277">
        <f>IF(P$127=0,0,P$127/NMM_fec!P$127)</f>
        <v>0.67230958730349188</v>
      </c>
      <c r="Q214" s="277">
        <f>IF(Q$127=0,0,Q$127/NMM_fec!Q$127)</f>
        <v>0.67230958730349166</v>
      </c>
      <c r="R214" s="277">
        <f>IF(R$127=0,0,R$127/NMM_fec!R$127)</f>
        <v>0.68798443159930889</v>
      </c>
      <c r="S214" s="277">
        <f>IF(S$127=0,0,S$127/NMM_fec!S$127)</f>
        <v>0.6915911227271947</v>
      </c>
      <c r="T214" s="277">
        <f>IF(T$127=0,0,T$127/NMM_fec!T$127)</f>
        <v>0.70568201045447487</v>
      </c>
      <c r="U214" s="277">
        <f>IF(U$127=0,0,U$127/NMM_fec!U$127)</f>
        <v>0.71836380940902789</v>
      </c>
      <c r="V214" s="277">
        <f>IF(V$127=0,0,V$127/NMM_fec!V$127)</f>
        <v>0.72977742846812454</v>
      </c>
      <c r="W214" s="277">
        <f>IF(W$127=0,0,W$127/NMM_fec!W$127)</f>
        <v>0.74004968562131201</v>
      </c>
      <c r="X214" s="277">
        <f>IF(X$127=0,0,X$127/NMM_fec!X$127)</f>
        <v>0.74929471705918094</v>
      </c>
      <c r="Y214" s="277">
        <f>IF(Y$127=0,0,Y$127/NMM_fec!Y$127)</f>
        <v>0.75761524535326297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FI: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1276.5612840588092</v>
      </c>
      <c r="C5" s="223">
        <f t="shared" si="0"/>
        <v>1278.9881846129317</v>
      </c>
      <c r="D5" s="223">
        <f t="shared" si="0"/>
        <v>1245.4485193676983</v>
      </c>
      <c r="E5" s="223">
        <f t="shared" si="0"/>
        <v>1314.0286455512091</v>
      </c>
      <c r="F5" s="223">
        <f t="shared" si="0"/>
        <v>1360.3112159287596</v>
      </c>
      <c r="G5" s="223">
        <f t="shared" si="0"/>
        <v>1370.0040274468188</v>
      </c>
      <c r="H5" s="223">
        <f t="shared" si="0"/>
        <v>1515.1458465634896</v>
      </c>
      <c r="I5" s="223">
        <f t="shared" si="0"/>
        <v>1499.3374723224781</v>
      </c>
      <c r="J5" s="223">
        <f t="shared" si="0"/>
        <v>1428.1757923021948</v>
      </c>
      <c r="K5" s="223">
        <f t="shared" si="0"/>
        <v>987.1257995421762</v>
      </c>
      <c r="L5" s="223">
        <f t="shared" si="0"/>
        <v>1177.9045424472674</v>
      </c>
      <c r="M5" s="223">
        <f t="shared" si="0"/>
        <v>1263.6789575248799</v>
      </c>
      <c r="N5" s="223">
        <f t="shared" si="0"/>
        <v>1110.9200076845846</v>
      </c>
      <c r="O5" s="223">
        <f t="shared" si="0"/>
        <v>1124.6384831184641</v>
      </c>
      <c r="P5" s="223">
        <f t="shared" si="0"/>
        <v>1064.2772850686115</v>
      </c>
      <c r="Q5" s="223">
        <f t="shared" si="0"/>
        <v>1044.4504905512222</v>
      </c>
      <c r="R5" s="223">
        <f t="shared" si="0"/>
        <v>1203.9098154789663</v>
      </c>
      <c r="S5" s="223">
        <f t="shared" si="0"/>
        <v>1272.8540796943194</v>
      </c>
      <c r="T5" s="223">
        <f t="shared" si="0"/>
        <v>1170.8418884426887</v>
      </c>
      <c r="U5" s="223">
        <f t="shared" si="0"/>
        <v>1114.0495399636636</v>
      </c>
      <c r="V5" s="223">
        <f t="shared" si="0"/>
        <v>1098.7160331981686</v>
      </c>
      <c r="W5" s="223">
        <f t="shared" si="0"/>
        <v>1223.8032614572135</v>
      </c>
      <c r="X5" s="223">
        <f t="shared" si="0"/>
        <v>1100.0422415812648</v>
      </c>
      <c r="Y5" s="223">
        <f t="shared" si="0"/>
        <v>891.56418707928083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0.52042737480621981</v>
      </c>
      <c r="C10" s="260">
        <v>0.5278185547804074</v>
      </c>
      <c r="D10" s="260">
        <v>0.44306448054897107</v>
      </c>
      <c r="E10" s="260">
        <v>0.48014588593085561</v>
      </c>
      <c r="F10" s="260">
        <v>0.43498091656114962</v>
      </c>
      <c r="G10" s="260">
        <v>0.4325049009144919</v>
      </c>
      <c r="H10" s="260">
        <v>0.52418557238790009</v>
      </c>
      <c r="I10" s="260">
        <v>0.52230299967489868</v>
      </c>
      <c r="J10" s="260">
        <v>0.47853178698357191</v>
      </c>
      <c r="K10" s="260">
        <v>0.28533580703869998</v>
      </c>
      <c r="L10" s="260">
        <v>0.26522805692180612</v>
      </c>
      <c r="M10" s="260">
        <v>0.276470539539244</v>
      </c>
      <c r="N10" s="260">
        <v>0.1877922078616823</v>
      </c>
      <c r="O10" s="260">
        <v>0.2013662637997948</v>
      </c>
      <c r="P10" s="260">
        <v>0.18542189222645819</v>
      </c>
      <c r="Q10" s="260">
        <v>0.1834586889870149</v>
      </c>
      <c r="R10" s="260">
        <v>0.1889135395825503</v>
      </c>
      <c r="S10" s="260">
        <v>0.14177015257682349</v>
      </c>
      <c r="T10" s="260">
        <v>0.16927709671599339</v>
      </c>
      <c r="U10" s="260">
        <v>0.16226468786308271</v>
      </c>
      <c r="V10" s="260">
        <v>0.1537849779654005</v>
      </c>
      <c r="W10" s="260">
        <v>0.1782876191267615</v>
      </c>
      <c r="X10" s="260">
        <v>0.15767012959743629</v>
      </c>
      <c r="Y10" s="260">
        <v>0.10169797568314649</v>
      </c>
      <c r="DA10" s="68" t="s">
        <v>1696</v>
      </c>
    </row>
    <row r="11" spans="1:105" ht="12" customHeight="1" x14ac:dyDescent="0.25">
      <c r="A11" s="37" t="s">
        <v>159</v>
      </c>
      <c r="B11" s="226">
        <v>0.15536381743204589</v>
      </c>
      <c r="C11" s="226">
        <v>0.14570536074952961</v>
      </c>
      <c r="D11" s="226">
        <v>0.1225767099090919</v>
      </c>
      <c r="E11" s="226">
        <v>0.13769340152035461</v>
      </c>
      <c r="F11" s="226">
        <v>0.1194893684056294</v>
      </c>
      <c r="G11" s="226">
        <v>0.1163756446956563</v>
      </c>
      <c r="H11" s="226">
        <v>0.13632537819313609</v>
      </c>
      <c r="I11" s="226">
        <v>0.15303958742809051</v>
      </c>
      <c r="J11" s="226">
        <v>0.1195582109757303</v>
      </c>
      <c r="K11" s="226">
        <v>9.5148220843914402E-2</v>
      </c>
      <c r="L11" s="226">
        <v>9.0309060722402065E-2</v>
      </c>
      <c r="M11" s="226">
        <v>9.5272081837520339E-2</v>
      </c>
      <c r="N11" s="226">
        <v>7.9687089043965043E-2</v>
      </c>
      <c r="O11" s="226">
        <v>7.0233074486923591E-2</v>
      </c>
      <c r="P11" s="226">
        <v>7.4198526948485902E-2</v>
      </c>
      <c r="Q11" s="226">
        <v>6.9149774563764393E-2</v>
      </c>
      <c r="R11" s="226">
        <v>7.3333328425220334E-2</v>
      </c>
      <c r="S11" s="226">
        <v>4.298659131487071E-2</v>
      </c>
      <c r="T11" s="226">
        <v>5.8799501820874053E-2</v>
      </c>
      <c r="U11" s="226">
        <v>4.243606309054105E-2</v>
      </c>
      <c r="V11" s="226">
        <v>4.2459398368259647E-2</v>
      </c>
      <c r="W11" s="226">
        <v>4.4461541599054383E-2</v>
      </c>
      <c r="X11" s="226">
        <v>4.1367258577312667E-2</v>
      </c>
      <c r="Y11" s="226">
        <v>2.4870098707389571E-2</v>
      </c>
      <c r="DA11" s="69" t="s">
        <v>1697</v>
      </c>
    </row>
    <row r="12" spans="1:105" ht="12" customHeight="1" x14ac:dyDescent="0.25">
      <c r="A12" s="37" t="s">
        <v>35</v>
      </c>
      <c r="B12" s="226">
        <v>0.36506355737417379</v>
      </c>
      <c r="C12" s="226">
        <v>0.38211319403087779</v>
      </c>
      <c r="D12" s="226">
        <v>0.32048777063987921</v>
      </c>
      <c r="E12" s="226">
        <v>0.34245248441050102</v>
      </c>
      <c r="F12" s="226">
        <v>0.31549154815552022</v>
      </c>
      <c r="G12" s="226">
        <v>0.31612925621883559</v>
      </c>
      <c r="H12" s="226">
        <v>0.38786019419476392</v>
      </c>
      <c r="I12" s="226">
        <v>0.36926341224680831</v>
      </c>
      <c r="J12" s="226">
        <v>0.35897357600784158</v>
      </c>
      <c r="K12" s="226">
        <v>0.1901875861947856</v>
      </c>
      <c r="L12" s="226">
        <v>0.17491899619940399</v>
      </c>
      <c r="M12" s="226">
        <v>0.18119845770172369</v>
      </c>
      <c r="N12" s="226">
        <v>0.1081051188177173</v>
      </c>
      <c r="O12" s="226">
        <v>0.13113318931287121</v>
      </c>
      <c r="P12" s="226">
        <v>0.1112233652779723</v>
      </c>
      <c r="Q12" s="226">
        <v>0.1143089144232505</v>
      </c>
      <c r="R12" s="226">
        <v>0.11558021115733</v>
      </c>
      <c r="S12" s="226">
        <v>9.8783561261952785E-2</v>
      </c>
      <c r="T12" s="226">
        <v>0.11047759489511939</v>
      </c>
      <c r="U12" s="226">
        <v>0.11982862477254159</v>
      </c>
      <c r="V12" s="226">
        <v>0.1113255795971408</v>
      </c>
      <c r="W12" s="226">
        <v>0.13382607752770709</v>
      </c>
      <c r="X12" s="226">
        <v>0.1163028710201237</v>
      </c>
      <c r="Y12" s="226">
        <v>7.6827876975756881E-2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162.56781377460479</v>
      </c>
      <c r="C17" s="261">
        <v>163.41917741930331</v>
      </c>
      <c r="D17" s="261">
        <v>150.11426835350761</v>
      </c>
      <c r="E17" s="261">
        <v>160.63081588853601</v>
      </c>
      <c r="F17" s="261">
        <v>148.04154347359531</v>
      </c>
      <c r="G17" s="261">
        <v>155.06962971872079</v>
      </c>
      <c r="H17" s="261">
        <v>189.8938711206855</v>
      </c>
      <c r="I17" s="261">
        <v>179.65808168761481</v>
      </c>
      <c r="J17" s="261">
        <v>169.2690515977697</v>
      </c>
      <c r="K17" s="261">
        <v>106.7055669265625</v>
      </c>
      <c r="L17" s="261">
        <v>116.6192377002743</v>
      </c>
      <c r="M17" s="261">
        <v>130.5374853085269</v>
      </c>
      <c r="N17" s="261">
        <v>102.3982616810554</v>
      </c>
      <c r="O17" s="261">
        <v>117.9572159179111</v>
      </c>
      <c r="P17" s="261">
        <v>101.0693194783086</v>
      </c>
      <c r="Q17" s="261">
        <v>99.855294297256663</v>
      </c>
      <c r="R17" s="261">
        <v>116.6209627133308</v>
      </c>
      <c r="S17" s="261">
        <v>121.6607797954737</v>
      </c>
      <c r="T17" s="261">
        <v>121.3136683510447</v>
      </c>
      <c r="U17" s="261">
        <v>123.8352049650299</v>
      </c>
      <c r="V17" s="261">
        <v>121.27486568886781</v>
      </c>
      <c r="W17" s="261">
        <v>132.15842515431399</v>
      </c>
      <c r="X17" s="261">
        <v>112.5570893328118</v>
      </c>
      <c r="Y17" s="261">
        <v>87.474343312661631</v>
      </c>
      <c r="DA17" s="70" t="s">
        <v>1703</v>
      </c>
    </row>
    <row r="18" spans="1:105" ht="12" customHeight="1" x14ac:dyDescent="0.25">
      <c r="A18" s="18" t="s">
        <v>28</v>
      </c>
      <c r="B18" s="230">
        <v>73.525838454040709</v>
      </c>
      <c r="C18" s="230">
        <v>86.284416774673559</v>
      </c>
      <c r="D18" s="230">
        <v>66.906167146560037</v>
      </c>
      <c r="E18" s="230">
        <v>66.904168950470307</v>
      </c>
      <c r="F18" s="230">
        <v>57.447031731624939</v>
      </c>
      <c r="G18" s="230">
        <v>63.289838432462467</v>
      </c>
      <c r="H18" s="230">
        <v>75.325179228319726</v>
      </c>
      <c r="I18" s="230">
        <v>71.807468812075626</v>
      </c>
      <c r="J18" s="230">
        <v>72.43766349480687</v>
      </c>
      <c r="K18" s="230">
        <v>38.516140648737327</v>
      </c>
      <c r="L18" s="230">
        <v>47.124841127382133</v>
      </c>
      <c r="M18" s="230">
        <v>46.544982367756013</v>
      </c>
      <c r="N18" s="230">
        <v>27.675917388931339</v>
      </c>
      <c r="O18" s="230">
        <v>26.783048318218398</v>
      </c>
      <c r="P18" s="230">
        <v>24.789902994814909</v>
      </c>
      <c r="Q18" s="230">
        <v>20.056144193644279</v>
      </c>
      <c r="R18" s="230">
        <v>23.806104833807499</v>
      </c>
      <c r="S18" s="230">
        <v>29.21132464451135</v>
      </c>
      <c r="T18" s="230">
        <v>27.960053100663739</v>
      </c>
      <c r="U18" s="230">
        <v>25.555653131135511</v>
      </c>
      <c r="V18" s="230">
        <v>19.774493919789389</v>
      </c>
      <c r="W18" s="230">
        <v>23.381982143899201</v>
      </c>
      <c r="X18" s="230">
        <v>19.838019990425959</v>
      </c>
      <c r="Y18" s="230">
        <v>10.01953066408594</v>
      </c>
      <c r="DA18" s="71" t="s">
        <v>1704</v>
      </c>
    </row>
    <row r="19" spans="1:105" ht="12" customHeight="1" x14ac:dyDescent="0.25">
      <c r="A19" s="18" t="s">
        <v>31</v>
      </c>
      <c r="B19" s="230">
        <v>10.63560587187898</v>
      </c>
      <c r="C19" s="230">
        <v>11.41281498030739</v>
      </c>
      <c r="D19" s="230">
        <v>9.8072448360060065</v>
      </c>
      <c r="E19" s="230">
        <v>10.439940579084221</v>
      </c>
      <c r="F19" s="230">
        <v>11.595477966986589</v>
      </c>
      <c r="G19" s="230">
        <v>10.814660752802711</v>
      </c>
      <c r="H19" s="230">
        <v>13.34152932896931</v>
      </c>
      <c r="I19" s="230">
        <v>13.950537445063061</v>
      </c>
      <c r="J19" s="230">
        <v>11.316472481030971</v>
      </c>
      <c r="K19" s="230">
        <v>6.0888500776260042</v>
      </c>
      <c r="L19" s="230">
        <v>5.7162104165780647</v>
      </c>
      <c r="M19" s="230">
        <v>6.0973624800533424</v>
      </c>
      <c r="N19" s="230">
        <v>6.4930848679766822</v>
      </c>
      <c r="O19" s="230">
        <v>6.1634384163669829</v>
      </c>
      <c r="P19" s="230">
        <v>4.794294362469838</v>
      </c>
      <c r="Q19" s="230">
        <v>5.2675946131354392</v>
      </c>
      <c r="R19" s="230">
        <v>5.4697008597896968</v>
      </c>
      <c r="S19" s="230">
        <v>7.8951687633804948</v>
      </c>
      <c r="T19" s="230">
        <v>7.7987287405220558</v>
      </c>
      <c r="U19" s="230">
        <v>8.1864200601959958</v>
      </c>
      <c r="V19" s="230">
        <v>7.8088143946176212</v>
      </c>
      <c r="W19" s="230">
        <v>10.02919463902415</v>
      </c>
      <c r="X19" s="230">
        <v>8.8595430445759806</v>
      </c>
      <c r="Y19" s="230">
        <v>7.6344037285068946</v>
      </c>
      <c r="DA19" s="71" t="s">
        <v>1705</v>
      </c>
    </row>
    <row r="20" spans="1:105" ht="12" customHeight="1" x14ac:dyDescent="0.25">
      <c r="A20" s="18" t="s">
        <v>159</v>
      </c>
      <c r="B20" s="295">
        <v>10.03324512305216</v>
      </c>
      <c r="C20" s="295">
        <v>9.8462709793541929</v>
      </c>
      <c r="D20" s="295">
        <v>8.0367607364487075</v>
      </c>
      <c r="E20" s="295">
        <v>9.464106674536783</v>
      </c>
      <c r="F20" s="295">
        <v>7.5394795271846036</v>
      </c>
      <c r="G20" s="295">
        <v>7.8811329341688667</v>
      </c>
      <c r="H20" s="295">
        <v>9.8866583011838447</v>
      </c>
      <c r="I20" s="295">
        <v>11.1207288335558</v>
      </c>
      <c r="J20" s="295">
        <v>8.4137219768004208</v>
      </c>
      <c r="K20" s="295">
        <v>7.8624259578600801</v>
      </c>
      <c r="L20" s="295">
        <v>7.027420450957421</v>
      </c>
      <c r="M20" s="295">
        <v>7.9729260699598479</v>
      </c>
      <c r="N20" s="295">
        <v>6.2133364683313346</v>
      </c>
      <c r="O20" s="295">
        <v>5.3511006409655293</v>
      </c>
      <c r="P20" s="295">
        <v>5.1985551673384229</v>
      </c>
      <c r="Q20" s="295">
        <v>4.8921332428160582</v>
      </c>
      <c r="R20" s="295">
        <v>5.4701924509257243</v>
      </c>
      <c r="S20" s="295">
        <v>4.0195449889808579</v>
      </c>
      <c r="T20" s="295">
        <v>5.800040809409829</v>
      </c>
      <c r="U20" s="295">
        <v>4.4319297704926921</v>
      </c>
      <c r="V20" s="295">
        <v>4.227210451090281</v>
      </c>
      <c r="W20" s="295">
        <v>4.6747761280465054</v>
      </c>
      <c r="X20" s="295">
        <v>3.8820957069837529</v>
      </c>
      <c r="Y20" s="295">
        <v>2.9724547744630541</v>
      </c>
      <c r="DA20" s="122" t="s">
        <v>1706</v>
      </c>
    </row>
    <row r="21" spans="1:105" ht="12" customHeight="1" x14ac:dyDescent="0.25">
      <c r="A21" s="18" t="s">
        <v>32</v>
      </c>
      <c r="B21" s="295">
        <v>9.1879095150792889</v>
      </c>
      <c r="C21" s="295">
        <v>7.9704977256141776</v>
      </c>
      <c r="D21" s="295">
        <v>7.7053330112284373</v>
      </c>
      <c r="E21" s="295">
        <v>7.7467241672873914</v>
      </c>
      <c r="F21" s="295">
        <v>6.5182999055355033</v>
      </c>
      <c r="G21" s="295">
        <v>6.7435331222337496</v>
      </c>
      <c r="H21" s="295">
        <v>9.0363112447720404</v>
      </c>
      <c r="I21" s="295">
        <v>8.3481305576265079</v>
      </c>
      <c r="J21" s="295">
        <v>8.0417442530055858</v>
      </c>
      <c r="K21" s="295">
        <v>7.0587472134331772</v>
      </c>
      <c r="L21" s="295">
        <v>5.3250664581630218</v>
      </c>
      <c r="M21" s="295">
        <v>5.6825101688169974</v>
      </c>
      <c r="N21" s="295">
        <v>4.3201448236181159</v>
      </c>
      <c r="O21" s="295">
        <v>6.153221378698416</v>
      </c>
      <c r="P21" s="295">
        <v>3.5505188001616159</v>
      </c>
      <c r="Q21" s="295">
        <v>2.8159897514983379</v>
      </c>
      <c r="R21" s="295">
        <v>1.350970941305478</v>
      </c>
      <c r="S21" s="295">
        <v>1.4912477650852549</v>
      </c>
      <c r="T21" s="295">
        <v>2.0867787468788199</v>
      </c>
      <c r="U21" s="295">
        <v>1.095234069331499</v>
      </c>
      <c r="V21" s="295">
        <v>1.0447154559848819</v>
      </c>
      <c r="W21" s="295">
        <v>1.789085454785049</v>
      </c>
      <c r="X21" s="295">
        <v>0.99813960969923909</v>
      </c>
      <c r="Y21" s="295">
        <v>1.0213816297000511</v>
      </c>
      <c r="DA21" s="122" t="s">
        <v>1707</v>
      </c>
    </row>
    <row r="22" spans="1:105" ht="12" customHeight="1" x14ac:dyDescent="0.25">
      <c r="A22" s="18" t="s">
        <v>33</v>
      </c>
      <c r="B22" s="295">
        <v>31.271158824832241</v>
      </c>
      <c r="C22" s="295">
        <v>17.6772279912445</v>
      </c>
      <c r="D22" s="295">
        <v>33.408329225903188</v>
      </c>
      <c r="E22" s="295">
        <v>38.875439094811412</v>
      </c>
      <c r="F22" s="295">
        <v>42.039193653415211</v>
      </c>
      <c r="G22" s="295">
        <v>42.117996273028922</v>
      </c>
      <c r="H22" s="295">
        <v>50.537268975762302</v>
      </c>
      <c r="I22" s="295">
        <v>47.313983750412888</v>
      </c>
      <c r="J22" s="295">
        <v>38.26531398044974</v>
      </c>
      <c r="K22" s="295">
        <v>28.675890389887549</v>
      </c>
      <c r="L22" s="295">
        <v>32.407061226135923</v>
      </c>
      <c r="M22" s="295">
        <v>46.163533635954778</v>
      </c>
      <c r="N22" s="295">
        <v>45.529455066063413</v>
      </c>
      <c r="O22" s="295">
        <v>52.339773999474701</v>
      </c>
      <c r="P22" s="295">
        <v>44.255064936263707</v>
      </c>
      <c r="Q22" s="295">
        <v>46.929001627515049</v>
      </c>
      <c r="R22" s="295">
        <v>56.941060162024208</v>
      </c>
      <c r="S22" s="295">
        <v>55.075382536138697</v>
      </c>
      <c r="T22" s="295">
        <v>54.057025024727281</v>
      </c>
      <c r="U22" s="295">
        <v>59.623882397540093</v>
      </c>
      <c r="V22" s="295">
        <v>62.526844923086678</v>
      </c>
      <c r="W22" s="295">
        <v>63.675209464580767</v>
      </c>
      <c r="X22" s="295">
        <v>53.347632304815107</v>
      </c>
      <c r="Y22" s="295">
        <v>43.021349198722511</v>
      </c>
      <c r="DA22" s="122" t="s">
        <v>1708</v>
      </c>
    </row>
    <row r="23" spans="1:105" ht="12" customHeight="1" x14ac:dyDescent="0.25">
      <c r="A23" s="18" t="s">
        <v>35</v>
      </c>
      <c r="B23" s="295">
        <v>23.575451589496069</v>
      </c>
      <c r="C23" s="295">
        <v>25.821905480074928</v>
      </c>
      <c r="D23" s="295">
        <v>21.01282970884759</v>
      </c>
      <c r="E23" s="295">
        <v>23.537851542886209</v>
      </c>
      <c r="F23" s="295">
        <v>19.906725594561411</v>
      </c>
      <c r="G23" s="295">
        <v>21.4087466424456</v>
      </c>
      <c r="H23" s="295">
        <v>28.128593952637299</v>
      </c>
      <c r="I23" s="295">
        <v>26.832784541318869</v>
      </c>
      <c r="J23" s="295">
        <v>25.2622035818261</v>
      </c>
      <c r="K23" s="295">
        <v>15.715856810540391</v>
      </c>
      <c r="L23" s="295">
        <v>13.611362152587549</v>
      </c>
      <c r="M23" s="295">
        <v>15.16374870143375</v>
      </c>
      <c r="N23" s="295">
        <v>8.4291380852527702</v>
      </c>
      <c r="O23" s="295">
        <v>9.9911174117061829</v>
      </c>
      <c r="P23" s="295">
        <v>7.7926183183663698</v>
      </c>
      <c r="Q23" s="295">
        <v>8.0870030846526877</v>
      </c>
      <c r="R23" s="295">
        <v>8.6215369208823418</v>
      </c>
      <c r="S23" s="295">
        <v>9.2369493955852668</v>
      </c>
      <c r="T23" s="295">
        <v>10.89761884155388</v>
      </c>
      <c r="U23" s="295">
        <v>12.51463992674195</v>
      </c>
      <c r="V23" s="295">
        <v>11.08345081729912</v>
      </c>
      <c r="W23" s="295">
        <v>14.070743614295459</v>
      </c>
      <c r="X23" s="295">
        <v>10.914401674775849</v>
      </c>
      <c r="Y23" s="295">
        <v>9.1824078551242163</v>
      </c>
      <c r="DA23" s="122" t="s">
        <v>1709</v>
      </c>
    </row>
    <row r="24" spans="1:105" ht="12" customHeight="1" x14ac:dyDescent="0.25">
      <c r="A24" s="18" t="s">
        <v>38</v>
      </c>
      <c r="B24" s="295">
        <v>4.3386043962253709</v>
      </c>
      <c r="C24" s="295">
        <v>4.4060434880345678</v>
      </c>
      <c r="D24" s="295">
        <v>3.2376036885136661</v>
      </c>
      <c r="E24" s="295">
        <v>3.6625848794597009</v>
      </c>
      <c r="F24" s="295">
        <v>2.995335094287074</v>
      </c>
      <c r="G24" s="295">
        <v>2.8137215615784852</v>
      </c>
      <c r="H24" s="295">
        <v>3.63833008904099</v>
      </c>
      <c r="I24" s="295">
        <v>0.28444774756199981</v>
      </c>
      <c r="J24" s="295">
        <v>5.531931829849972</v>
      </c>
      <c r="K24" s="295">
        <v>2.7876558284779702</v>
      </c>
      <c r="L24" s="295">
        <v>5.4072758684702107</v>
      </c>
      <c r="M24" s="295">
        <v>2.912421884552217</v>
      </c>
      <c r="N24" s="295">
        <v>3.737184980881755</v>
      </c>
      <c r="O24" s="295">
        <v>11.175515752480839</v>
      </c>
      <c r="P24" s="295">
        <v>10.688364898893751</v>
      </c>
      <c r="Q24" s="295">
        <v>11.80742778399482</v>
      </c>
      <c r="R24" s="295">
        <v>14.961396544595861</v>
      </c>
      <c r="S24" s="295">
        <v>14.73116170179177</v>
      </c>
      <c r="T24" s="295">
        <v>12.71342308728908</v>
      </c>
      <c r="U24" s="295">
        <v>12.42744560959216</v>
      </c>
      <c r="V24" s="295">
        <v>14.80933572699985</v>
      </c>
      <c r="W24" s="295">
        <v>14.53743370968289</v>
      </c>
      <c r="X24" s="295">
        <v>14.71725700153587</v>
      </c>
      <c r="Y24" s="295">
        <v>13.622815462058959</v>
      </c>
      <c r="DA24" s="122" t="s">
        <v>1710</v>
      </c>
    </row>
    <row r="25" spans="1:105" ht="12" customHeight="1" x14ac:dyDescent="0.25">
      <c r="A25" s="57" t="s">
        <v>1461</v>
      </c>
      <c r="B25" s="261">
        <v>157.1901217853821</v>
      </c>
      <c r="C25" s="261">
        <v>158.01332258932081</v>
      </c>
      <c r="D25" s="261">
        <v>145.14853571769851</v>
      </c>
      <c r="E25" s="261">
        <v>155.31719917825799</v>
      </c>
      <c r="F25" s="261">
        <v>143.14437592286521</v>
      </c>
      <c r="G25" s="261">
        <v>149.939975292376</v>
      </c>
      <c r="H25" s="261">
        <v>183.6122417758753</v>
      </c>
      <c r="I25" s="261">
        <v>173.71504902784031</v>
      </c>
      <c r="J25" s="261">
        <v>163.66968477560931</v>
      </c>
      <c r="K25" s="261">
        <v>103.1757804384324</v>
      </c>
      <c r="L25" s="261">
        <v>112.761510110731</v>
      </c>
      <c r="M25" s="261">
        <v>126.2193464793351</v>
      </c>
      <c r="N25" s="261">
        <v>99.010959491484073</v>
      </c>
      <c r="O25" s="261">
        <v>114.0552284310629</v>
      </c>
      <c r="P25" s="261">
        <v>97.72597827752044</v>
      </c>
      <c r="Q25" s="261">
        <v>96.552112666430489</v>
      </c>
      <c r="R25" s="261">
        <v>112.7631780608998</v>
      </c>
      <c r="S25" s="261">
        <v>117.6362795840369</v>
      </c>
      <c r="T25" s="261">
        <v>117.3006504766753</v>
      </c>
      <c r="U25" s="261">
        <v>119.73877545501929</v>
      </c>
      <c r="V25" s="261">
        <v>117.26313139432099</v>
      </c>
      <c r="W25" s="261">
        <v>127.78666614643301</v>
      </c>
      <c r="X25" s="261">
        <v>108.833736329649</v>
      </c>
      <c r="Y25" s="261">
        <v>84.580719634193315</v>
      </c>
      <c r="DA25" s="70" t="s">
        <v>1711</v>
      </c>
    </row>
    <row r="26" spans="1:105" ht="12" customHeight="1" x14ac:dyDescent="0.25">
      <c r="A26" s="18" t="s">
        <v>28</v>
      </c>
      <c r="B26" s="230">
        <v>71.093626915516921</v>
      </c>
      <c r="C26" s="230">
        <v>83.430155490657938</v>
      </c>
      <c r="D26" s="230">
        <v>64.692932246369324</v>
      </c>
      <c r="E26" s="230">
        <v>64.691000149975793</v>
      </c>
      <c r="F26" s="230">
        <v>55.546702046585857</v>
      </c>
      <c r="G26" s="230">
        <v>61.196230545175872</v>
      </c>
      <c r="H26" s="230">
        <v>72.833446064678085</v>
      </c>
      <c r="I26" s="230">
        <v>69.432100399159282</v>
      </c>
      <c r="J26" s="230">
        <v>70.041448440613323</v>
      </c>
      <c r="K26" s="230">
        <v>37.242038867989599</v>
      </c>
      <c r="L26" s="230">
        <v>45.565966250861472</v>
      </c>
      <c r="M26" s="230">
        <v>45.005289036057292</v>
      </c>
      <c r="N26" s="230">
        <v>26.76040677350781</v>
      </c>
      <c r="O26" s="230">
        <v>25.89707352995223</v>
      </c>
      <c r="P26" s="230">
        <v>23.969860825005949</v>
      </c>
      <c r="Q26" s="230">
        <v>19.39269327146852</v>
      </c>
      <c r="R26" s="230">
        <v>23.018606396774551</v>
      </c>
      <c r="S26" s="230">
        <v>28.245023241497019</v>
      </c>
      <c r="T26" s="230">
        <v>27.03514336554143</v>
      </c>
      <c r="U26" s="230">
        <v>24.710280188412629</v>
      </c>
      <c r="V26" s="230">
        <v>19.120359899811589</v>
      </c>
      <c r="W26" s="230">
        <v>22.60851355163695</v>
      </c>
      <c r="X26" s="230">
        <v>19.181784548074091</v>
      </c>
      <c r="Y26" s="230">
        <v>9.6880877508981431</v>
      </c>
      <c r="DA26" s="71" t="s">
        <v>1712</v>
      </c>
    </row>
    <row r="27" spans="1:105" ht="12" customHeight="1" x14ac:dyDescent="0.25">
      <c r="A27" s="18" t="s">
        <v>31</v>
      </c>
      <c r="B27" s="295">
        <v>10.28378338519024</v>
      </c>
      <c r="C27" s="295">
        <v>11.03528266152273</v>
      </c>
      <c r="D27" s="295">
        <v>9.4828242710345254</v>
      </c>
      <c r="E27" s="295">
        <v>10.09459063854837</v>
      </c>
      <c r="F27" s="295">
        <v>11.211903214233081</v>
      </c>
      <c r="G27" s="295">
        <v>10.45691518714515</v>
      </c>
      <c r="H27" s="295">
        <v>12.900195748043799</v>
      </c>
      <c r="I27" s="295">
        <v>13.489058067800331</v>
      </c>
      <c r="J27" s="295">
        <v>10.942127141726131</v>
      </c>
      <c r="K27" s="295">
        <v>5.8874328381014207</v>
      </c>
      <c r="L27" s="295">
        <v>5.5271199794724524</v>
      </c>
      <c r="M27" s="295">
        <v>5.8956636529421376</v>
      </c>
      <c r="N27" s="295">
        <v>6.278295669124109</v>
      </c>
      <c r="O27" s="295">
        <v>5.9595538181296011</v>
      </c>
      <c r="P27" s="295">
        <v>4.6357006175679327</v>
      </c>
      <c r="Q27" s="295">
        <v>5.0933442452686046</v>
      </c>
      <c r="R27" s="295">
        <v>5.2887648810484302</v>
      </c>
      <c r="S27" s="295">
        <v>7.6339990716279864</v>
      </c>
      <c r="T27" s="295">
        <v>7.5407492542986976</v>
      </c>
      <c r="U27" s="295">
        <v>7.9156158674351422</v>
      </c>
      <c r="V27" s="295">
        <v>7.5505012781388299</v>
      </c>
      <c r="W27" s="295">
        <v>9.6974320445943984</v>
      </c>
      <c r="X27" s="295">
        <v>8.5664721558633676</v>
      </c>
      <c r="Y27" s="295">
        <v>7.3818600618361554</v>
      </c>
      <c r="DA27" s="122" t="s">
        <v>1713</v>
      </c>
    </row>
    <row r="28" spans="1:105" ht="12" customHeight="1" x14ac:dyDescent="0.25">
      <c r="A28" s="18" t="s">
        <v>159</v>
      </c>
      <c r="B28" s="295">
        <v>9.701348539888702</v>
      </c>
      <c r="C28" s="295">
        <v>9.5205594418735764</v>
      </c>
      <c r="D28" s="295">
        <v>7.7709072268996247</v>
      </c>
      <c r="E28" s="295">
        <v>9.151037011685986</v>
      </c>
      <c r="F28" s="295">
        <v>7.2900759231448493</v>
      </c>
      <c r="G28" s="295">
        <v>7.6204275432183479</v>
      </c>
      <c r="H28" s="295">
        <v>9.559610763839375</v>
      </c>
      <c r="I28" s="295">
        <v>10.752858632351961</v>
      </c>
      <c r="J28" s="295">
        <v>8.1353987083524579</v>
      </c>
      <c r="K28" s="295">
        <v>7.6023393877837702</v>
      </c>
      <c r="L28" s="295">
        <v>6.794955599603691</v>
      </c>
      <c r="M28" s="295">
        <v>7.7091841910382612</v>
      </c>
      <c r="N28" s="295">
        <v>6.0078012582779001</v>
      </c>
      <c r="O28" s="295">
        <v>5.1740879200443803</v>
      </c>
      <c r="P28" s="295">
        <v>5.026588602556485</v>
      </c>
      <c r="Q28" s="295">
        <v>4.7303030186206447</v>
      </c>
      <c r="R28" s="295">
        <v>5.289240210504774</v>
      </c>
      <c r="S28" s="295">
        <v>3.886579708919133</v>
      </c>
      <c r="T28" s="295">
        <v>5.6081772893579833</v>
      </c>
      <c r="U28" s="295">
        <v>4.2853229319667054</v>
      </c>
      <c r="V28" s="295">
        <v>4.0873756630608078</v>
      </c>
      <c r="W28" s="295">
        <v>4.5201360086311064</v>
      </c>
      <c r="X28" s="295">
        <v>3.7536772058049932</v>
      </c>
      <c r="Y28" s="295">
        <v>2.8741269083387069</v>
      </c>
      <c r="DA28" s="122" t="s">
        <v>1714</v>
      </c>
    </row>
    <row r="29" spans="1:105" ht="12" customHeight="1" x14ac:dyDescent="0.25">
      <c r="A29" s="18" t="s">
        <v>32</v>
      </c>
      <c r="B29" s="295">
        <v>8.8839763671226422</v>
      </c>
      <c r="C29" s="295">
        <v>7.7068361755574051</v>
      </c>
      <c r="D29" s="295">
        <v>7.4504430262635886</v>
      </c>
      <c r="E29" s="295">
        <v>7.4904649759390978</v>
      </c>
      <c r="F29" s="295">
        <v>6.3026766011958744</v>
      </c>
      <c r="G29" s="295">
        <v>6.5204591741472333</v>
      </c>
      <c r="H29" s="295">
        <v>8.7373929197676308</v>
      </c>
      <c r="I29" s="295">
        <v>8.0719770326306097</v>
      </c>
      <c r="J29" s="295">
        <v>7.7757258903011079</v>
      </c>
      <c r="K29" s="295">
        <v>6.8252460826604064</v>
      </c>
      <c r="L29" s="295">
        <v>5.1489149397951488</v>
      </c>
      <c r="M29" s="295">
        <v>5.4945345252748332</v>
      </c>
      <c r="N29" s="295">
        <v>4.1772357958663857</v>
      </c>
      <c r="O29" s="295">
        <v>5.9496747568436161</v>
      </c>
      <c r="P29" s="295">
        <v>3.4330687584474129</v>
      </c>
      <c r="Q29" s="295">
        <v>2.722837698968664</v>
      </c>
      <c r="R29" s="295">
        <v>1.3062812488008839</v>
      </c>
      <c r="S29" s="295">
        <v>1.44191775950762</v>
      </c>
      <c r="T29" s="295">
        <v>2.017748764314562</v>
      </c>
      <c r="U29" s="295">
        <v>1.059004071866356</v>
      </c>
      <c r="V29" s="295">
        <v>1.010156598310531</v>
      </c>
      <c r="W29" s="295">
        <v>1.729903072400478</v>
      </c>
      <c r="X29" s="295">
        <v>0.96512146632525253</v>
      </c>
      <c r="Y29" s="295">
        <v>0.98759464763733651</v>
      </c>
      <c r="DA29" s="122" t="s">
        <v>1715</v>
      </c>
    </row>
    <row r="30" spans="1:105" ht="12" customHeight="1" x14ac:dyDescent="0.25">
      <c r="A30" s="18" t="s">
        <v>33</v>
      </c>
      <c r="B30" s="295">
        <v>30.23671875701433</v>
      </c>
      <c r="C30" s="295">
        <v>17.092470866491752</v>
      </c>
      <c r="D30" s="295">
        <v>32.303192235498983</v>
      </c>
      <c r="E30" s="295">
        <v>37.589451834826832</v>
      </c>
      <c r="F30" s="295">
        <v>40.648550390802363</v>
      </c>
      <c r="G30" s="295">
        <v>40.724746244621628</v>
      </c>
      <c r="H30" s="295">
        <v>48.865512062644463</v>
      </c>
      <c r="I30" s="295">
        <v>45.748852095597243</v>
      </c>
      <c r="J30" s="295">
        <v>36.999509466752663</v>
      </c>
      <c r="K30" s="295">
        <v>27.72730098308568</v>
      </c>
      <c r="L30" s="295">
        <v>31.335045865262131</v>
      </c>
      <c r="M30" s="295">
        <v>44.636458507956299</v>
      </c>
      <c r="N30" s="295">
        <v>44.023355057103991</v>
      </c>
      <c r="O30" s="295">
        <v>50.608390788866018</v>
      </c>
      <c r="P30" s="295">
        <v>42.791121350725653</v>
      </c>
      <c r="Q30" s="295">
        <v>45.376605059862271</v>
      </c>
      <c r="R30" s="295">
        <v>55.057467856872577</v>
      </c>
      <c r="S30" s="295">
        <v>53.253506258226693</v>
      </c>
      <c r="T30" s="295">
        <v>52.26883569199908</v>
      </c>
      <c r="U30" s="295">
        <v>57.651543179272913</v>
      </c>
      <c r="V30" s="295">
        <v>60.45847662036438</v>
      </c>
      <c r="W30" s="295">
        <v>61.568853625136938</v>
      </c>
      <c r="X30" s="295">
        <v>51.582909459446952</v>
      </c>
      <c r="Y30" s="295">
        <v>41.598216540542751</v>
      </c>
      <c r="DA30" s="122" t="s">
        <v>1716</v>
      </c>
    </row>
    <row r="31" spans="1:105" ht="12" customHeight="1" x14ac:dyDescent="0.25">
      <c r="A31" s="18" t="s">
        <v>35</v>
      </c>
      <c r="B31" s="295">
        <v>22.79558308901343</v>
      </c>
      <c r="C31" s="295">
        <v>24.967724993652229</v>
      </c>
      <c r="D31" s="295">
        <v>20.31773193166492</v>
      </c>
      <c r="E31" s="295">
        <v>22.75922684008253</v>
      </c>
      <c r="F31" s="295">
        <v>19.248217392501481</v>
      </c>
      <c r="G31" s="295">
        <v>20.70055205801204</v>
      </c>
      <c r="H31" s="295">
        <v>27.19810893930666</v>
      </c>
      <c r="I31" s="295">
        <v>25.945164494484409</v>
      </c>
      <c r="J31" s="295">
        <v>24.426537857610491</v>
      </c>
      <c r="K31" s="295">
        <v>15.195981225629151</v>
      </c>
      <c r="L31" s="295">
        <v>13.16110258698949</v>
      </c>
      <c r="M31" s="295">
        <v>14.662136678580641</v>
      </c>
      <c r="N31" s="295">
        <v>8.1503048568010197</v>
      </c>
      <c r="O31" s="295">
        <v>9.6606143999426699</v>
      </c>
      <c r="P31" s="295">
        <v>7.5348409629800734</v>
      </c>
      <c r="Q31" s="295">
        <v>7.8194875740765664</v>
      </c>
      <c r="R31" s="295">
        <v>8.3363391996501459</v>
      </c>
      <c r="S31" s="295">
        <v>8.9313940238536542</v>
      </c>
      <c r="T31" s="295">
        <v>10.53712904849386</v>
      </c>
      <c r="U31" s="295">
        <v>12.100659586357009</v>
      </c>
      <c r="V31" s="295">
        <v>10.71681376111178</v>
      </c>
      <c r="W31" s="295">
        <v>13.605287854879791</v>
      </c>
      <c r="X31" s="295">
        <v>10.55335671088787</v>
      </c>
      <c r="Y31" s="295">
        <v>8.8786567003430985</v>
      </c>
      <c r="DA31" s="122" t="s">
        <v>1717</v>
      </c>
    </row>
    <row r="32" spans="1:105" ht="12" customHeight="1" x14ac:dyDescent="0.25">
      <c r="A32" s="18" t="s">
        <v>38</v>
      </c>
      <c r="B32" s="295">
        <v>4.1950847316358217</v>
      </c>
      <c r="C32" s="295">
        <v>4.2602929595651249</v>
      </c>
      <c r="D32" s="295">
        <v>3.1305047799674921</v>
      </c>
      <c r="E32" s="295">
        <v>3.5414277271993688</v>
      </c>
      <c r="F32" s="295">
        <v>2.8962503544017308</v>
      </c>
      <c r="G32" s="295">
        <v>2.7206445400557442</v>
      </c>
      <c r="H32" s="295">
        <v>3.5179752775952808</v>
      </c>
      <c r="I32" s="295">
        <v>0.27503830581643102</v>
      </c>
      <c r="J32" s="295">
        <v>5.3489372702530948</v>
      </c>
      <c r="K32" s="295">
        <v>2.695441053182408</v>
      </c>
      <c r="L32" s="295">
        <v>5.2284048887465948</v>
      </c>
      <c r="M32" s="295">
        <v>2.8160798874856341</v>
      </c>
      <c r="N32" s="295">
        <v>3.6135600808028521</v>
      </c>
      <c r="O32" s="295">
        <v>10.805833217284331</v>
      </c>
      <c r="P32" s="295">
        <v>10.33479716023693</v>
      </c>
      <c r="Q32" s="295">
        <v>11.416841798165221</v>
      </c>
      <c r="R32" s="295">
        <v>14.46647826724846</v>
      </c>
      <c r="S32" s="295">
        <v>14.243859520404831</v>
      </c>
      <c r="T32" s="295">
        <v>12.29286706266968</v>
      </c>
      <c r="U32" s="295">
        <v>12.016349629708561</v>
      </c>
      <c r="V32" s="295">
        <v>14.31944757352308</v>
      </c>
      <c r="W32" s="295">
        <v>14.05653998915338</v>
      </c>
      <c r="X32" s="295">
        <v>14.23041478324645</v>
      </c>
      <c r="Y32" s="295">
        <v>13.172177024597129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10.24858112401626</v>
      </c>
      <c r="C33" s="261">
        <f t="shared" si="1"/>
        <v>9.6947260495271248</v>
      </c>
      <c r="D33" s="261">
        <f t="shared" si="1"/>
        <v>8.149910815943155</v>
      </c>
      <c r="E33" s="261">
        <f t="shared" si="1"/>
        <v>8.6690245984841621</v>
      </c>
      <c r="F33" s="261">
        <f t="shared" si="1"/>
        <v>7.1853756157378221</v>
      </c>
      <c r="G33" s="261">
        <f t="shared" si="1"/>
        <v>7.7789575348073834</v>
      </c>
      <c r="H33" s="261">
        <f t="shared" si="1"/>
        <v>10.108938094541021</v>
      </c>
      <c r="I33" s="261">
        <f t="shared" si="1"/>
        <v>9.2053486073481565</v>
      </c>
      <c r="J33" s="261">
        <f t="shared" si="1"/>
        <v>7.1302741418321993</v>
      </c>
      <c r="K33" s="261">
        <f t="shared" si="1"/>
        <v>5.7127263701427156</v>
      </c>
      <c r="L33" s="261">
        <f t="shared" si="1"/>
        <v>6.0015965793402133</v>
      </c>
      <c r="M33" s="261">
        <f t="shared" si="1"/>
        <v>7.2524051974786037</v>
      </c>
      <c r="N33" s="261">
        <f t="shared" si="1"/>
        <v>5.7901843041833416</v>
      </c>
      <c r="O33" s="261">
        <f t="shared" si="1"/>
        <v>6.7517825056900973</v>
      </c>
      <c r="P33" s="261">
        <f t="shared" si="1"/>
        <v>7.3802554205561712</v>
      </c>
      <c r="Q33" s="261">
        <f t="shared" si="1"/>
        <v>26.27328489854796</v>
      </c>
      <c r="R33" s="261">
        <f t="shared" si="1"/>
        <v>34.765291165153087</v>
      </c>
      <c r="S33" s="261">
        <f t="shared" si="1"/>
        <v>33.246160162231817</v>
      </c>
      <c r="T33" s="261">
        <f t="shared" si="1"/>
        <v>21.30757251825257</v>
      </c>
      <c r="U33" s="261">
        <f t="shared" si="1"/>
        <v>24.94222485575127</v>
      </c>
      <c r="V33" s="261">
        <f t="shared" si="1"/>
        <v>24.950461137014251</v>
      </c>
      <c r="W33" s="261">
        <f t="shared" si="1"/>
        <v>31.94906253733987</v>
      </c>
      <c r="X33" s="261">
        <f t="shared" si="1"/>
        <v>21.77617578920642</v>
      </c>
      <c r="Y33" s="261">
        <f t="shared" si="1"/>
        <v>20.984246156742721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10.24858112401626</v>
      </c>
      <c r="C35" s="262">
        <v>9.6947260495271248</v>
      </c>
      <c r="D35" s="262">
        <v>8.149910815943155</v>
      </c>
      <c r="E35" s="262">
        <v>8.6690245984841621</v>
      </c>
      <c r="F35" s="262">
        <v>7.1853756157378221</v>
      </c>
      <c r="G35" s="262">
        <v>7.7789575348073834</v>
      </c>
      <c r="H35" s="262">
        <v>10.108938094541021</v>
      </c>
      <c r="I35" s="262">
        <v>9.2053486073481565</v>
      </c>
      <c r="J35" s="262">
        <v>7.1302741418321993</v>
      </c>
      <c r="K35" s="262">
        <v>5.7127263701427156</v>
      </c>
      <c r="L35" s="262">
        <v>6.0015965793402133</v>
      </c>
      <c r="M35" s="262">
        <v>7.2524051974786037</v>
      </c>
      <c r="N35" s="262">
        <v>5.7901843041833416</v>
      </c>
      <c r="O35" s="262">
        <v>6.7517825056900973</v>
      </c>
      <c r="P35" s="262">
        <v>7.3802554205561712</v>
      </c>
      <c r="Q35" s="262">
        <v>26.27328489854796</v>
      </c>
      <c r="R35" s="262">
        <v>34.765291165153087</v>
      </c>
      <c r="S35" s="262">
        <v>33.246160162231817</v>
      </c>
      <c r="T35" s="262">
        <v>21.30757251825257</v>
      </c>
      <c r="U35" s="262">
        <v>24.94222485575127</v>
      </c>
      <c r="V35" s="262">
        <v>24.950461137014251</v>
      </c>
      <c r="W35" s="262">
        <v>31.94906253733987</v>
      </c>
      <c r="X35" s="262">
        <v>21.77617578920642</v>
      </c>
      <c r="Y35" s="262">
        <v>20.984246156742721</v>
      </c>
      <c r="DA35" s="72" t="s">
        <v>1720</v>
      </c>
    </row>
    <row r="36" spans="1:105" ht="12" customHeight="1" x14ac:dyDescent="0.25">
      <c r="A36" s="64" t="s">
        <v>28</v>
      </c>
      <c r="B36" s="229">
        <v>0.35320295602097718</v>
      </c>
      <c r="C36" s="229">
        <v>0.44909612942716448</v>
      </c>
      <c r="D36" s="229">
        <v>0.38085074516768858</v>
      </c>
      <c r="E36" s="229">
        <v>0.38706050584031482</v>
      </c>
      <c r="F36" s="229">
        <v>0.37558606390438998</v>
      </c>
      <c r="G36" s="229">
        <v>0.39549968675273728</v>
      </c>
      <c r="H36" s="229">
        <v>0.44116503726732909</v>
      </c>
      <c r="I36" s="229">
        <v>0.27982725653163282</v>
      </c>
      <c r="J36" s="229">
        <v>0.26793160254359322</v>
      </c>
      <c r="K36" s="229">
        <v>0.12863908025766091</v>
      </c>
      <c r="L36" s="229">
        <v>0.14563903699988329</v>
      </c>
      <c r="M36" s="229">
        <v>0.13945418527520689</v>
      </c>
      <c r="N36" s="229">
        <v>8.2077728566710445E-2</v>
      </c>
      <c r="O36" s="229">
        <v>8.6157429113672565E-2</v>
      </c>
      <c r="P36" s="229">
        <v>7.6025993886825835E-2</v>
      </c>
      <c r="Q36" s="229">
        <v>3.8025216070271102E-2</v>
      </c>
      <c r="R36" s="229">
        <v>4.4037033977773553E-2</v>
      </c>
      <c r="S36" s="229">
        <v>5.8743566517701691E-2</v>
      </c>
      <c r="T36" s="229">
        <v>6.7475672081403232E-2</v>
      </c>
      <c r="U36" s="229">
        <v>6.3908914508912076E-2</v>
      </c>
      <c r="V36" s="229">
        <v>4.6176658486635373E-2</v>
      </c>
      <c r="W36" s="229">
        <v>4.3687310863935402E-2</v>
      </c>
      <c r="X36" s="229">
        <v>4.4397743810982868E-2</v>
      </c>
      <c r="Y36" s="229">
        <v>1.6350260741786009E-2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5.1091255972141522E-2</v>
      </c>
      <c r="C38" s="229">
        <v>5.9401815821612518E-2</v>
      </c>
      <c r="D38" s="229">
        <v>5.5825892636369542E-2</v>
      </c>
      <c r="E38" s="229">
        <v>6.039815970922037E-2</v>
      </c>
      <c r="F38" s="229">
        <v>7.5810704181484501E-2</v>
      </c>
      <c r="G38" s="229">
        <v>6.7581069031087057E-2</v>
      </c>
      <c r="H38" s="229">
        <v>7.8138762415384228E-2</v>
      </c>
      <c r="I38" s="229">
        <v>5.4363991447883057E-2</v>
      </c>
      <c r="J38" s="229">
        <v>4.1857239186082647E-2</v>
      </c>
      <c r="K38" s="229">
        <v>2.0335995783063329E-2</v>
      </c>
      <c r="L38" s="229">
        <v>1.766591378226209E-2</v>
      </c>
      <c r="M38" s="229">
        <v>1.8268407758007879E-2</v>
      </c>
      <c r="N38" s="229">
        <v>1.9256368266496831E-2</v>
      </c>
      <c r="O38" s="229">
        <v>1.982694434723509E-2</v>
      </c>
      <c r="P38" s="229">
        <v>1.470320371842572E-2</v>
      </c>
      <c r="Q38" s="229">
        <v>9.9870354641021144E-3</v>
      </c>
      <c r="R38" s="229">
        <v>1.0117967819277729E-2</v>
      </c>
      <c r="S38" s="229">
        <v>1.5877074287600521E-2</v>
      </c>
      <c r="T38" s="229">
        <v>1.8820581679610222E-2</v>
      </c>
      <c r="U38" s="229">
        <v>2.0472386953933511E-2</v>
      </c>
      <c r="V38" s="229">
        <v>1.8234851265898831E-2</v>
      </c>
      <c r="W38" s="229">
        <v>1.8738725451652269E-2</v>
      </c>
      <c r="X38" s="229">
        <v>1.982777124759888E-2</v>
      </c>
      <c r="Y38" s="229">
        <v>1.2458117625865701E-2</v>
      </c>
      <c r="DA38" s="73" t="s">
        <v>1723</v>
      </c>
    </row>
    <row r="39" spans="1:105" ht="12" customHeight="1" x14ac:dyDescent="0.25">
      <c r="A39" s="64" t="s">
        <v>159</v>
      </c>
      <c r="B39" s="229">
        <v>4.8197639230733932E-2</v>
      </c>
      <c r="C39" s="229">
        <v>5.1248213193195273E-2</v>
      </c>
      <c r="D39" s="229">
        <v>4.5747745622703548E-2</v>
      </c>
      <c r="E39" s="229">
        <v>5.4752670487317308E-2</v>
      </c>
      <c r="F39" s="229">
        <v>4.9292772039675567E-2</v>
      </c>
      <c r="G39" s="229">
        <v>4.9249384797318593E-2</v>
      </c>
      <c r="H39" s="229">
        <v>5.7904249582605517E-2</v>
      </c>
      <c r="I39" s="229">
        <v>4.3336481449723928E-2</v>
      </c>
      <c r="J39" s="229">
        <v>3.1120578768557301E-2</v>
      </c>
      <c r="K39" s="229">
        <v>2.625951683573563E-2</v>
      </c>
      <c r="L39" s="229">
        <v>2.171820047741305E-2</v>
      </c>
      <c r="M39" s="229">
        <v>2.388781459966664E-2</v>
      </c>
      <c r="N39" s="229">
        <v>1.842672591389154E-2</v>
      </c>
      <c r="O39" s="229">
        <v>1.7213764044942868E-2</v>
      </c>
      <c r="P39" s="229">
        <v>1.594299596311707E-2</v>
      </c>
      <c r="Q39" s="229">
        <v>9.2751837943799327E-3</v>
      </c>
      <c r="R39" s="229">
        <v>1.0118877174911981E-2</v>
      </c>
      <c r="S39" s="229">
        <v>8.0832489215944426E-3</v>
      </c>
      <c r="T39" s="229">
        <v>1.399717126092309E-2</v>
      </c>
      <c r="U39" s="229">
        <v>1.1083255018312831E-2</v>
      </c>
      <c r="V39" s="229">
        <v>9.8712237159094239E-3</v>
      </c>
      <c r="W39" s="229">
        <v>8.7344347741091354E-3</v>
      </c>
      <c r="X39" s="229">
        <v>8.6881801072668553E-3</v>
      </c>
      <c r="Y39" s="229">
        <v>4.8505675799607254E-3</v>
      </c>
      <c r="DA39" s="73" t="s">
        <v>1724</v>
      </c>
    </row>
    <row r="40" spans="1:105" ht="12" customHeight="1" x14ac:dyDescent="0.25">
      <c r="A40" s="64" t="s">
        <v>32</v>
      </c>
      <c r="B40" s="229">
        <v>4.4136821403373258E-2</v>
      </c>
      <c r="C40" s="229">
        <v>4.1485123409120833E-2</v>
      </c>
      <c r="D40" s="229">
        <v>4.3861155768544463E-2</v>
      </c>
      <c r="E40" s="229">
        <v>4.4817102160187181E-2</v>
      </c>
      <c r="F40" s="229">
        <v>4.2616346416392788E-2</v>
      </c>
      <c r="G40" s="229">
        <v>4.2140496855529508E-2</v>
      </c>
      <c r="H40" s="229">
        <v>5.2923930986947469E-2</v>
      </c>
      <c r="I40" s="229">
        <v>3.2531914990932977E-2</v>
      </c>
      <c r="J40" s="229">
        <v>2.9744711811528619E-2</v>
      </c>
      <c r="K40" s="229">
        <v>2.357533060200669E-2</v>
      </c>
      <c r="L40" s="229">
        <v>1.6457085740212971E-2</v>
      </c>
      <c r="M40" s="229">
        <v>1.702546194236873E-2</v>
      </c>
      <c r="N40" s="229">
        <v>1.281213804835319E-2</v>
      </c>
      <c r="O40" s="229">
        <v>1.979407752460078E-2</v>
      </c>
      <c r="P40" s="229">
        <v>1.088877679967552E-2</v>
      </c>
      <c r="Q40" s="229">
        <v>5.3389434040031552E-3</v>
      </c>
      <c r="R40" s="229">
        <v>2.4990544929789299E-3</v>
      </c>
      <c r="S40" s="229">
        <v>2.9988784606219329E-3</v>
      </c>
      <c r="T40" s="229">
        <v>5.0359989633744348E-3</v>
      </c>
      <c r="U40" s="229">
        <v>2.738932953307171E-3</v>
      </c>
      <c r="V40" s="229">
        <v>2.4395804525973552E-3</v>
      </c>
      <c r="W40" s="229">
        <v>3.342759050294341E-3</v>
      </c>
      <c r="X40" s="229">
        <v>2.233849280341899E-3</v>
      </c>
      <c r="Y40" s="229">
        <v>1.666730361166038E-3</v>
      </c>
      <c r="DA40" s="73" t="s">
        <v>1725</v>
      </c>
    </row>
    <row r="41" spans="1:105" ht="12" customHeight="1" x14ac:dyDescent="0.25">
      <c r="A41" s="64" t="s">
        <v>33</v>
      </c>
      <c r="B41" s="229">
        <v>0.15022019425234071</v>
      </c>
      <c r="C41" s="229">
        <v>9.2007050248726394E-2</v>
      </c>
      <c r="D41" s="229">
        <v>0.19017061689726289</v>
      </c>
      <c r="E41" s="229">
        <v>0.22490597158364781</v>
      </c>
      <c r="F41" s="229">
        <v>0.27485032382114383</v>
      </c>
      <c r="G41" s="229">
        <v>0.26319634786888457</v>
      </c>
      <c r="H41" s="229">
        <v>0.2959870308904482</v>
      </c>
      <c r="I41" s="229">
        <v>0.18437834514275231</v>
      </c>
      <c r="J41" s="229">
        <v>0.14153530638589229</v>
      </c>
      <c r="K41" s="229">
        <v>9.5773878254480901E-2</v>
      </c>
      <c r="L41" s="229">
        <v>0.10015382706994989</v>
      </c>
      <c r="M41" s="229">
        <v>0.1383113204719226</v>
      </c>
      <c r="N41" s="229">
        <v>0.13502548812337281</v>
      </c>
      <c r="O41" s="229">
        <v>0.16836994484746351</v>
      </c>
      <c r="P41" s="229">
        <v>0.13572200330954079</v>
      </c>
      <c r="Q41" s="229">
        <v>8.8974501261008074E-2</v>
      </c>
      <c r="R41" s="229">
        <v>0.1053307720263644</v>
      </c>
      <c r="S41" s="229">
        <v>0.1107558262718987</v>
      </c>
      <c r="T41" s="229">
        <v>0.13045519195305519</v>
      </c>
      <c r="U41" s="229">
        <v>0.14910585862473341</v>
      </c>
      <c r="V41" s="229">
        <v>0.146010349289937</v>
      </c>
      <c r="W41" s="229">
        <v>0.1189718926772496</v>
      </c>
      <c r="X41" s="229">
        <v>0.11939268702898601</v>
      </c>
      <c r="Y41" s="229">
        <v>7.0203914778548149E-2</v>
      </c>
      <c r="DA41" s="73" t="s">
        <v>1726</v>
      </c>
    </row>
    <row r="42" spans="1:105" ht="12" customHeight="1" x14ac:dyDescent="0.25">
      <c r="A42" s="64" t="s">
        <v>35</v>
      </c>
      <c r="B42" s="229">
        <v>0.1132516046878462</v>
      </c>
      <c r="C42" s="229">
        <v>0.13439875053938569</v>
      </c>
      <c r="D42" s="229">
        <v>0.11961157235574529</v>
      </c>
      <c r="E42" s="229">
        <v>0.136173468223309</v>
      </c>
      <c r="F42" s="229">
        <v>0.1301492607349134</v>
      </c>
      <c r="G42" s="229">
        <v>0.13378376056199559</v>
      </c>
      <c r="H42" s="229">
        <v>0.16474374606900771</v>
      </c>
      <c r="I42" s="229">
        <v>0.1045649513555751</v>
      </c>
      <c r="J42" s="229">
        <v>9.3439550130525822E-2</v>
      </c>
      <c r="K42" s="229">
        <v>5.2488991148060118E-2</v>
      </c>
      <c r="L42" s="229">
        <v>4.2065832557420739E-2</v>
      </c>
      <c r="M42" s="229">
        <v>4.5432356256328528E-2</v>
      </c>
      <c r="N42" s="229">
        <v>2.4998069552317492E-2</v>
      </c>
      <c r="O42" s="229">
        <v>3.2140067849555212E-2</v>
      </c>
      <c r="P42" s="229">
        <v>2.3898502255470879E-2</v>
      </c>
      <c r="Q42" s="229">
        <v>1.533246055103233E-2</v>
      </c>
      <c r="R42" s="229">
        <v>1.594830052946556E-2</v>
      </c>
      <c r="S42" s="229">
        <v>1.8575376428270299E-2</v>
      </c>
      <c r="T42" s="229">
        <v>2.629909724325076E-2</v>
      </c>
      <c r="U42" s="229">
        <v>3.1296286934398197E-2</v>
      </c>
      <c r="V42" s="229">
        <v>2.5881659744103939E-2</v>
      </c>
      <c r="W42" s="229">
        <v>2.6290027363007371E-2</v>
      </c>
      <c r="X42" s="229">
        <v>2.4426571282855931E-2</v>
      </c>
      <c r="Y42" s="229">
        <v>1.4984211107497151E-2</v>
      </c>
      <c r="DA42" s="73" t="s">
        <v>1727</v>
      </c>
    </row>
    <row r="43" spans="1:105" ht="12" customHeight="1" x14ac:dyDescent="0.25">
      <c r="A43" s="64" t="s">
        <v>36</v>
      </c>
      <c r="B43" s="229">
        <v>9.4676388921918679</v>
      </c>
      <c r="C43" s="229">
        <v>8.8441562387021158</v>
      </c>
      <c r="D43" s="229">
        <v>7.2954136387621542</v>
      </c>
      <c r="E43" s="229">
        <v>7.7397275781835733</v>
      </c>
      <c r="F43" s="229">
        <v>6.2174867809006198</v>
      </c>
      <c r="G43" s="229">
        <v>6.8099237768201011</v>
      </c>
      <c r="H43" s="229">
        <v>8.996766340181642</v>
      </c>
      <c r="I43" s="229">
        <v>8.5052371991052453</v>
      </c>
      <c r="J43" s="229">
        <v>6.5041837067248327</v>
      </c>
      <c r="K43" s="229">
        <v>5.356343156336604</v>
      </c>
      <c r="L43" s="229">
        <v>5.6411855292866218</v>
      </c>
      <c r="M43" s="229">
        <v>6.8612996961864656</v>
      </c>
      <c r="N43" s="229">
        <v>5.4865045160899566</v>
      </c>
      <c r="O43" s="229">
        <v>6.3723301615004111</v>
      </c>
      <c r="P43" s="229">
        <v>7.0702947294469434</v>
      </c>
      <c r="Q43" s="229">
        <v>26.083965401003809</v>
      </c>
      <c r="R43" s="229">
        <v>34.549563252780203</v>
      </c>
      <c r="S43" s="229">
        <v>33.001502030583083</v>
      </c>
      <c r="T43" s="229">
        <v>21.014807648487249</v>
      </c>
      <c r="U43" s="229">
        <v>24.63254098711003</v>
      </c>
      <c r="V43" s="229">
        <v>24.667264607250061</v>
      </c>
      <c r="W43" s="229">
        <v>31.702135387730738</v>
      </c>
      <c r="X43" s="229">
        <v>21.524271576048061</v>
      </c>
      <c r="Y43" s="229">
        <v>20.84150211320134</v>
      </c>
      <c r="DA43" s="73" t="s">
        <v>1728</v>
      </c>
    </row>
    <row r="44" spans="1:105" ht="12" customHeight="1" x14ac:dyDescent="0.25">
      <c r="A44" s="64" t="s">
        <v>38</v>
      </c>
      <c r="B44" s="229">
        <v>2.0841760256977971E-2</v>
      </c>
      <c r="C44" s="229">
        <v>2.2932728185802519E-2</v>
      </c>
      <c r="D44" s="229">
        <v>1.8429448732686569E-2</v>
      </c>
      <c r="E44" s="229">
        <v>2.1189142296592179E-2</v>
      </c>
      <c r="F44" s="229">
        <v>1.958336373920333E-2</v>
      </c>
      <c r="G44" s="229">
        <v>1.7583012119729589E-2</v>
      </c>
      <c r="H44" s="229">
        <v>2.1308997147651641E-2</v>
      </c>
      <c r="I44" s="229">
        <v>1.108467324411405E-3</v>
      </c>
      <c r="J44" s="229">
        <v>2.046144628118594E-2</v>
      </c>
      <c r="K44" s="229">
        <v>9.3104209251055857E-3</v>
      </c>
      <c r="L44" s="229">
        <v>1.6711153426448841E-2</v>
      </c>
      <c r="M44" s="229">
        <v>8.7259549886363631E-3</v>
      </c>
      <c r="N44" s="229">
        <v>1.1083269622241199E-2</v>
      </c>
      <c r="O44" s="229">
        <v>3.5950116462215582E-2</v>
      </c>
      <c r="P44" s="229">
        <v>3.2779215176171647E-2</v>
      </c>
      <c r="Q44" s="229">
        <v>2.2386156999350121E-2</v>
      </c>
      <c r="R44" s="229">
        <v>2.7675906352124361E-2</v>
      </c>
      <c r="S44" s="229">
        <v>2.9624160761049959E-2</v>
      </c>
      <c r="T44" s="229">
        <v>3.0681156583701009E-2</v>
      </c>
      <c r="U44" s="229">
        <v>3.107823364764422E-2</v>
      </c>
      <c r="V44" s="229">
        <v>3.458220680910775E-2</v>
      </c>
      <c r="W44" s="229">
        <v>2.7161999428884181E-2</v>
      </c>
      <c r="X44" s="229">
        <v>3.2937410400328632E-2</v>
      </c>
      <c r="Y44" s="229">
        <v>2.2230241346560889E-2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946.03433999999993</v>
      </c>
      <c r="C46" s="279">
        <v>947.33314000000007</v>
      </c>
      <c r="D46" s="279">
        <v>941.59273999999994</v>
      </c>
      <c r="E46" s="279">
        <v>988.93146000000013</v>
      </c>
      <c r="F46" s="279">
        <v>1061.50494</v>
      </c>
      <c r="G46" s="279">
        <v>1056.78296</v>
      </c>
      <c r="H46" s="279">
        <v>1131.0066099999999</v>
      </c>
      <c r="I46" s="279">
        <v>1136.23669</v>
      </c>
      <c r="J46" s="279">
        <v>1087.62825</v>
      </c>
      <c r="K46" s="279">
        <v>771.24638999999991</v>
      </c>
      <c r="L46" s="279">
        <v>942.25697000000002</v>
      </c>
      <c r="M46" s="279">
        <v>999.39325000000008</v>
      </c>
      <c r="N46" s="279">
        <v>903.53281000000004</v>
      </c>
      <c r="O46" s="279">
        <v>885.67289000000017</v>
      </c>
      <c r="P46" s="279">
        <v>857.91630999999984</v>
      </c>
      <c r="Q46" s="279">
        <v>821.58633999999995</v>
      </c>
      <c r="R46" s="279">
        <v>939.57146999999998</v>
      </c>
      <c r="S46" s="279">
        <v>1000.16909</v>
      </c>
      <c r="T46" s="279">
        <v>910.75072000000011</v>
      </c>
      <c r="U46" s="279">
        <v>845.37107000000003</v>
      </c>
      <c r="V46" s="279">
        <v>835.07379000000003</v>
      </c>
      <c r="W46" s="279">
        <v>931.73081999999999</v>
      </c>
      <c r="X46" s="279">
        <v>856.71757000000002</v>
      </c>
      <c r="Y46" s="279">
        <v>698.42318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519.51556866208341</v>
      </c>
      <c r="C48" s="223">
        <f t="shared" si="2"/>
        <v>554.44981580497188</v>
      </c>
      <c r="D48" s="223">
        <f t="shared" si="2"/>
        <v>627.90743990212388</v>
      </c>
      <c r="E48" s="223">
        <f t="shared" si="2"/>
        <v>630.63585275548962</v>
      </c>
      <c r="F48" s="223">
        <f t="shared" si="2"/>
        <v>702.33987092269217</v>
      </c>
      <c r="G48" s="223">
        <f t="shared" si="2"/>
        <v>651.75580203377251</v>
      </c>
      <c r="H48" s="223">
        <f t="shared" si="2"/>
        <v>629.37465144498515</v>
      </c>
      <c r="I48" s="223">
        <f t="shared" si="2"/>
        <v>635.27449565620566</v>
      </c>
      <c r="J48" s="223">
        <f t="shared" si="2"/>
        <v>656.83508396950822</v>
      </c>
      <c r="K48" s="223">
        <f t="shared" si="2"/>
        <v>519.42997757028445</v>
      </c>
      <c r="L48" s="223">
        <f t="shared" si="2"/>
        <v>663.05603587027838</v>
      </c>
      <c r="M48" s="223">
        <f t="shared" si="2"/>
        <v>689.57796254222239</v>
      </c>
      <c r="N48" s="223">
        <f t="shared" si="2"/>
        <v>638.42570757373642</v>
      </c>
      <c r="O48" s="223">
        <f t="shared" si="2"/>
        <v>535.5311735565374</v>
      </c>
      <c r="P48" s="223">
        <f t="shared" si="2"/>
        <v>538.77070438481599</v>
      </c>
      <c r="Q48" s="223">
        <f t="shared" si="2"/>
        <v>530.6763771888202</v>
      </c>
      <c r="R48" s="223">
        <f t="shared" si="2"/>
        <v>558.17222168712124</v>
      </c>
      <c r="S48" s="223">
        <f t="shared" si="2"/>
        <v>591.80156022686947</v>
      </c>
      <c r="T48" s="223">
        <f t="shared" si="2"/>
        <v>545.45457523159519</v>
      </c>
      <c r="U48" s="223">
        <f t="shared" si="2"/>
        <v>497.77603872938084</v>
      </c>
      <c r="V48" s="223">
        <f t="shared" si="2"/>
        <v>483.49022177463553</v>
      </c>
      <c r="W48" s="223">
        <f t="shared" si="2"/>
        <v>444.44035802639723</v>
      </c>
      <c r="X48" s="223">
        <f t="shared" si="2"/>
        <v>461.65548728758648</v>
      </c>
      <c r="Y48" s="223">
        <f t="shared" si="2"/>
        <v>338.8844210957414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1.371482384121135</v>
      </c>
      <c r="C53" s="260">
        <v>1.4964475234019481</v>
      </c>
      <c r="D53" s="260">
        <v>1.595764032498042</v>
      </c>
      <c r="E53" s="260">
        <v>1.6426499396268619</v>
      </c>
      <c r="F53" s="260">
        <v>1.8841305411647451</v>
      </c>
      <c r="G53" s="260">
        <v>1.6559459206995171</v>
      </c>
      <c r="H53" s="260">
        <v>1.511632859292217</v>
      </c>
      <c r="I53" s="260">
        <v>1.5535708775245369</v>
      </c>
      <c r="J53" s="260">
        <v>1.6377663300189329</v>
      </c>
      <c r="K53" s="260">
        <v>1.1135350258087799</v>
      </c>
      <c r="L53" s="260">
        <v>1.0654450233859509</v>
      </c>
      <c r="M53" s="260">
        <v>0.97363149540135496</v>
      </c>
      <c r="N53" s="260">
        <v>0.82280155963885537</v>
      </c>
      <c r="O53" s="260">
        <v>0.65790014458600132</v>
      </c>
      <c r="P53" s="260">
        <v>0.7009047570321687</v>
      </c>
      <c r="Q53" s="260">
        <v>0.60822742611710789</v>
      </c>
      <c r="R53" s="260">
        <v>0.55333697662115611</v>
      </c>
      <c r="S53" s="260">
        <v>0.44722506019710329</v>
      </c>
      <c r="T53" s="260">
        <v>0.51125792015098603</v>
      </c>
      <c r="U53" s="260">
        <v>0.4408469527009613</v>
      </c>
      <c r="V53" s="260">
        <v>0.42945976663405389</v>
      </c>
      <c r="W53" s="260">
        <v>0.42365624133131963</v>
      </c>
      <c r="X53" s="260">
        <v>0.48770387411850868</v>
      </c>
      <c r="Y53" s="260">
        <v>0.27960736388861029</v>
      </c>
      <c r="DA53" s="68" t="s">
        <v>1736</v>
      </c>
    </row>
    <row r="54" spans="1:105" ht="12" customHeight="1" x14ac:dyDescent="0.25">
      <c r="A54" s="37" t="s">
        <v>159</v>
      </c>
      <c r="B54" s="226">
        <v>0.40943030488586918</v>
      </c>
      <c r="C54" s="226">
        <v>0.41309731206917139</v>
      </c>
      <c r="D54" s="226">
        <v>0.44147864133120363</v>
      </c>
      <c r="E54" s="226">
        <v>0.47106944851965149</v>
      </c>
      <c r="F54" s="226">
        <v>0.51757113883841588</v>
      </c>
      <c r="G54" s="226">
        <v>0.44557130727322852</v>
      </c>
      <c r="H54" s="226">
        <v>0.3931316161439245</v>
      </c>
      <c r="I54" s="226">
        <v>0.45521056988882158</v>
      </c>
      <c r="J54" s="226">
        <v>0.40918580069180083</v>
      </c>
      <c r="K54" s="226">
        <v>0.37131994632106458</v>
      </c>
      <c r="L54" s="226">
        <v>0.36277964115127581</v>
      </c>
      <c r="M54" s="226">
        <v>0.33551458923636329</v>
      </c>
      <c r="N54" s="226">
        <v>0.34914473765997622</v>
      </c>
      <c r="O54" s="226">
        <v>0.22946420610756499</v>
      </c>
      <c r="P54" s="226">
        <v>0.28047443523797932</v>
      </c>
      <c r="Q54" s="226">
        <v>0.2292548236975222</v>
      </c>
      <c r="R54" s="226">
        <v>0.2147968977027512</v>
      </c>
      <c r="S54" s="226">
        <v>0.13560457218273589</v>
      </c>
      <c r="T54" s="226">
        <v>0.17758876770724971</v>
      </c>
      <c r="U54" s="226">
        <v>0.1152919303913876</v>
      </c>
      <c r="V54" s="226">
        <v>0.11857207092592401</v>
      </c>
      <c r="W54" s="226">
        <v>0.10565180964281599</v>
      </c>
      <c r="X54" s="226">
        <v>0.12795684459274739</v>
      </c>
      <c r="Y54" s="226">
        <v>6.837759249887547E-2</v>
      </c>
      <c r="DA54" s="69" t="s">
        <v>1737</v>
      </c>
    </row>
    <row r="55" spans="1:105" ht="12" customHeight="1" x14ac:dyDescent="0.25">
      <c r="A55" s="37" t="s">
        <v>35</v>
      </c>
      <c r="B55" s="226">
        <v>0.96205207923526559</v>
      </c>
      <c r="C55" s="226">
        <v>1.0833502113327771</v>
      </c>
      <c r="D55" s="226">
        <v>1.154285391166838</v>
      </c>
      <c r="E55" s="226">
        <v>1.1715804911072101</v>
      </c>
      <c r="F55" s="226">
        <v>1.366559402326329</v>
      </c>
      <c r="G55" s="226">
        <v>1.210374613426288</v>
      </c>
      <c r="H55" s="226">
        <v>1.118501243148293</v>
      </c>
      <c r="I55" s="226">
        <v>1.098360307635716</v>
      </c>
      <c r="J55" s="226">
        <v>1.2285805293271319</v>
      </c>
      <c r="K55" s="226">
        <v>0.74221507948771537</v>
      </c>
      <c r="L55" s="226">
        <v>0.70266538223467534</v>
      </c>
      <c r="M55" s="226">
        <v>0.63811690616499162</v>
      </c>
      <c r="N55" s="226">
        <v>0.47365682197887921</v>
      </c>
      <c r="O55" s="226">
        <v>0.42843593847843631</v>
      </c>
      <c r="P55" s="226">
        <v>0.42043032179418938</v>
      </c>
      <c r="Q55" s="226">
        <v>0.37897260241958569</v>
      </c>
      <c r="R55" s="226">
        <v>0.33854007891840487</v>
      </c>
      <c r="S55" s="226">
        <v>0.31162048801436748</v>
      </c>
      <c r="T55" s="226">
        <v>0.33366915244373629</v>
      </c>
      <c r="U55" s="226">
        <v>0.32555502230957373</v>
      </c>
      <c r="V55" s="226">
        <v>0.31088769570813002</v>
      </c>
      <c r="W55" s="226">
        <v>0.31800443168850362</v>
      </c>
      <c r="X55" s="226">
        <v>0.35974702952576137</v>
      </c>
      <c r="Y55" s="226">
        <v>0.21122977138973489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87.360957240056294</v>
      </c>
      <c r="C60" s="261">
        <f t="shared" si="3"/>
        <v>94.861365635167772</v>
      </c>
      <c r="D60" s="261">
        <f t="shared" si="3"/>
        <v>104.89859209666423</v>
      </c>
      <c r="E60" s="261">
        <f t="shared" si="3"/>
        <v>106.25289277081299</v>
      </c>
      <c r="F60" s="261">
        <f t="shared" si="3"/>
        <v>118.58019870126785</v>
      </c>
      <c r="G60" s="261">
        <f t="shared" si="3"/>
        <v>111.19711735594909</v>
      </c>
      <c r="H60" s="261">
        <f t="shared" si="3"/>
        <v>104.29088512920762</v>
      </c>
      <c r="I60" s="261">
        <f t="shared" si="3"/>
        <v>100.96520479928746</v>
      </c>
      <c r="J60" s="261">
        <f t="shared" si="3"/>
        <v>104.3683698954019</v>
      </c>
      <c r="K60" s="261">
        <f t="shared" si="3"/>
        <v>80.530120337333145</v>
      </c>
      <c r="L60" s="261">
        <f t="shared" si="3"/>
        <v>90.246224858277401</v>
      </c>
      <c r="M60" s="261">
        <f t="shared" si="3"/>
        <v>90.955265432042751</v>
      </c>
      <c r="N60" s="261">
        <f t="shared" si="3"/>
        <v>88.783907570964374</v>
      </c>
      <c r="O60" s="261">
        <f t="shared" si="3"/>
        <v>75.343690350701934</v>
      </c>
      <c r="P60" s="261">
        <f t="shared" si="3"/>
        <v>82.404476276771163</v>
      </c>
      <c r="Q60" s="261">
        <f t="shared" si="3"/>
        <v>142.36316088409836</v>
      </c>
      <c r="R60" s="261">
        <f t="shared" si="3"/>
        <v>161.69171502038907</v>
      </c>
      <c r="S60" s="261">
        <f t="shared" si="3"/>
        <v>173.16314959339172</v>
      </c>
      <c r="T60" s="261">
        <f t="shared" si="3"/>
        <v>124.28796555302321</v>
      </c>
      <c r="U60" s="261">
        <f t="shared" si="3"/>
        <v>122.71043429878573</v>
      </c>
      <c r="V60" s="261">
        <f t="shared" si="3"/>
        <v>122.7301559825173</v>
      </c>
      <c r="W60" s="261">
        <f t="shared" si="3"/>
        <v>128.06910121003716</v>
      </c>
      <c r="X60" s="261">
        <f t="shared" si="3"/>
        <v>122.0936530522707</v>
      </c>
      <c r="Y60" s="261">
        <f t="shared" si="3"/>
        <v>96.342246710005028</v>
      </c>
      <c r="DA60" s="70"/>
    </row>
    <row r="61" spans="1:105" ht="12" customHeight="1" x14ac:dyDescent="0.25">
      <c r="A61" s="60" t="s">
        <v>1499</v>
      </c>
      <c r="B61" s="262">
        <v>56.126921545424842</v>
      </c>
      <c r="C61" s="262">
        <v>63.074578171864189</v>
      </c>
      <c r="D61" s="262">
        <v>70.952572983394504</v>
      </c>
      <c r="E61" s="262">
        <v>71.954299881629453</v>
      </c>
      <c r="F61" s="262">
        <v>82.586662251442874</v>
      </c>
      <c r="G61" s="262">
        <v>76.753339837700508</v>
      </c>
      <c r="H61" s="262">
        <v>70.577601398546634</v>
      </c>
      <c r="I61" s="262">
        <v>69.299945446245957</v>
      </c>
      <c r="J61" s="262">
        <v>76.146769857008394</v>
      </c>
      <c r="K61" s="262">
        <v>54.747604826065739</v>
      </c>
      <c r="L61" s="262">
        <v>62.364949290015687</v>
      </c>
      <c r="M61" s="262">
        <v>61.418558586593718</v>
      </c>
      <c r="N61" s="262">
        <v>59.444983440234402</v>
      </c>
      <c r="O61" s="262">
        <v>49.832779111283948</v>
      </c>
      <c r="P61" s="262">
        <v>50.141557909919108</v>
      </c>
      <c r="Q61" s="262">
        <v>41.629098847946153</v>
      </c>
      <c r="R61" s="262">
        <v>43.929290997552869</v>
      </c>
      <c r="S61" s="262">
        <v>51.875361710105537</v>
      </c>
      <c r="T61" s="262">
        <v>49.864467244565738</v>
      </c>
      <c r="U61" s="262">
        <v>44.343425114353522</v>
      </c>
      <c r="V61" s="262">
        <v>42.151243122132144</v>
      </c>
      <c r="W61" s="262">
        <v>40.27106523968969</v>
      </c>
      <c r="X61" s="262">
        <v>44.196308606936732</v>
      </c>
      <c r="Y61" s="262">
        <v>29.621034683469219</v>
      </c>
      <c r="DA61" s="72" t="s">
        <v>1743</v>
      </c>
    </row>
    <row r="62" spans="1:105" ht="12" customHeight="1" x14ac:dyDescent="0.25">
      <c r="A62" s="59" t="s">
        <v>28</v>
      </c>
      <c r="B62" s="230">
        <v>32.505059336359047</v>
      </c>
      <c r="C62" s="230">
        <v>38.506515061907301</v>
      </c>
      <c r="D62" s="230">
        <v>41.83691149724978</v>
      </c>
      <c r="E62" s="230">
        <v>40.764915097344179</v>
      </c>
      <c r="F62" s="230">
        <v>46.058597267308564</v>
      </c>
      <c r="G62" s="230">
        <v>44.105670739347303</v>
      </c>
      <c r="H62" s="230">
        <v>39.171368706060832</v>
      </c>
      <c r="I62" s="230">
        <v>37.681863189580348</v>
      </c>
      <c r="J62" s="230">
        <v>43.961223451757427</v>
      </c>
      <c r="K62" s="230">
        <v>28.02511718604757</v>
      </c>
      <c r="L62" s="230">
        <v>37.293852344480257</v>
      </c>
      <c r="M62" s="230">
        <v>35.092954108583527</v>
      </c>
      <c r="N62" s="230">
        <v>30.964506639904851</v>
      </c>
      <c r="O62" s="230">
        <v>24.51554940764095</v>
      </c>
      <c r="P62" s="230">
        <v>26.948084171648109</v>
      </c>
      <c r="Q62" s="230">
        <v>20.305015993651381</v>
      </c>
      <c r="R62" s="230">
        <v>23.385962549948388</v>
      </c>
      <c r="S62" s="230">
        <v>29.223225753347531</v>
      </c>
      <c r="T62" s="230">
        <v>25.561621515642361</v>
      </c>
      <c r="U62" s="230">
        <v>21.883745625887741</v>
      </c>
      <c r="V62" s="230">
        <v>18.970060212190749</v>
      </c>
      <c r="W62" s="230">
        <v>17.45488328815852</v>
      </c>
      <c r="X62" s="230">
        <v>19.706089002701749</v>
      </c>
      <c r="Y62" s="230">
        <v>9.6265697537524222</v>
      </c>
      <c r="DA62" s="71" t="s">
        <v>1744</v>
      </c>
    </row>
    <row r="63" spans="1:105" ht="12" customHeight="1" x14ac:dyDescent="0.25">
      <c r="A63" s="59" t="s">
        <v>31</v>
      </c>
      <c r="B63" s="295">
        <v>4.7018980974919584</v>
      </c>
      <c r="C63" s="295">
        <v>5.0932456678198408</v>
      </c>
      <c r="D63" s="295">
        <v>6.1325413147200276</v>
      </c>
      <c r="E63" s="295">
        <v>6.3610877767983256</v>
      </c>
      <c r="F63" s="295">
        <v>9.2967631869720417</v>
      </c>
      <c r="G63" s="295">
        <v>7.5365631850973793</v>
      </c>
      <c r="H63" s="295">
        <v>6.9379982869167689</v>
      </c>
      <c r="I63" s="295">
        <v>7.3207181943945869</v>
      </c>
      <c r="J63" s="295">
        <v>6.8677805360181354</v>
      </c>
      <c r="K63" s="295">
        <v>4.4303695562327228</v>
      </c>
      <c r="L63" s="295">
        <v>4.5237183223515061</v>
      </c>
      <c r="M63" s="295">
        <v>4.5971542110657584</v>
      </c>
      <c r="N63" s="295">
        <v>7.264625294348483</v>
      </c>
      <c r="O63" s="295">
        <v>5.641631125110413</v>
      </c>
      <c r="P63" s="295">
        <v>5.211680257503156</v>
      </c>
      <c r="Q63" s="295">
        <v>5.3329589095037377</v>
      </c>
      <c r="R63" s="295">
        <v>5.3731687884029231</v>
      </c>
      <c r="S63" s="295">
        <v>7.8983853673475011</v>
      </c>
      <c r="T63" s="295">
        <v>7.1297487043633234</v>
      </c>
      <c r="U63" s="295">
        <v>7.0101723976574277</v>
      </c>
      <c r="V63" s="295">
        <v>7.4911489443212984</v>
      </c>
      <c r="W63" s="295">
        <v>7.4868940032985103</v>
      </c>
      <c r="X63" s="295">
        <v>8.8006234414492557</v>
      </c>
      <c r="Y63" s="295">
        <v>7.3349862867537574</v>
      </c>
      <c r="DA63" s="122" t="s">
        <v>1745</v>
      </c>
    </row>
    <row r="64" spans="1:105" ht="12" customHeight="1" x14ac:dyDescent="0.25">
      <c r="A64" s="59" t="s">
        <v>159</v>
      </c>
      <c r="B64" s="295">
        <v>4.4356002586070833</v>
      </c>
      <c r="C64" s="295">
        <v>4.39413738821737</v>
      </c>
      <c r="D64" s="295">
        <v>5.0254447683252774</v>
      </c>
      <c r="E64" s="295">
        <v>5.766509189364772</v>
      </c>
      <c r="F64" s="295">
        <v>6.0448354019402908</v>
      </c>
      <c r="G64" s="295">
        <v>5.4922348177331806</v>
      </c>
      <c r="H64" s="295">
        <v>5.1413609838568739</v>
      </c>
      <c r="I64" s="295">
        <v>5.8357408972477378</v>
      </c>
      <c r="J64" s="295">
        <v>5.1061491224051192</v>
      </c>
      <c r="K64" s="295">
        <v>5.7208589729997907</v>
      </c>
      <c r="L64" s="295">
        <v>5.5613891610194592</v>
      </c>
      <c r="M64" s="295">
        <v>6.0112500736074361</v>
      </c>
      <c r="N64" s="295">
        <v>6.951635807619291</v>
      </c>
      <c r="O64" s="295">
        <v>4.8980672621799588</v>
      </c>
      <c r="P64" s="295">
        <v>5.6511355550561717</v>
      </c>
      <c r="Q64" s="295">
        <v>4.9528385306450149</v>
      </c>
      <c r="R64" s="295">
        <v>5.3736517036877718</v>
      </c>
      <c r="S64" s="295">
        <v>4.0211826087385374</v>
      </c>
      <c r="T64" s="295">
        <v>5.3025095271329974</v>
      </c>
      <c r="U64" s="295">
        <v>3.795137742384584</v>
      </c>
      <c r="V64" s="295">
        <v>4.055245970494032</v>
      </c>
      <c r="W64" s="295">
        <v>3.4897670869452662</v>
      </c>
      <c r="X64" s="295">
        <v>3.8562781747245141</v>
      </c>
      <c r="Y64" s="295">
        <v>2.8558766059581129</v>
      </c>
      <c r="DA64" s="122" t="s">
        <v>1746</v>
      </c>
    </row>
    <row r="65" spans="1:105" ht="12" customHeight="1" x14ac:dyDescent="0.25">
      <c r="A65" s="59" t="s">
        <v>32</v>
      </c>
      <c r="B65" s="295">
        <v>4.0618855934765232</v>
      </c>
      <c r="C65" s="295">
        <v>3.557028049731771</v>
      </c>
      <c r="D65" s="295">
        <v>4.8182006083452036</v>
      </c>
      <c r="E65" s="295">
        <v>4.7201027666272957</v>
      </c>
      <c r="F65" s="295">
        <v>5.2260968263625749</v>
      </c>
      <c r="G65" s="295">
        <v>4.6994598007469124</v>
      </c>
      <c r="H65" s="295">
        <v>4.6991548262869616</v>
      </c>
      <c r="I65" s="295">
        <v>4.380785435906307</v>
      </c>
      <c r="J65" s="295">
        <v>4.8804019758810862</v>
      </c>
      <c r="K65" s="295">
        <v>5.1360861839005842</v>
      </c>
      <c r="L65" s="295">
        <v>4.2141731932520656</v>
      </c>
      <c r="M65" s="295">
        <v>4.28437306088657</v>
      </c>
      <c r="N65" s="295">
        <v>4.8334857774136131</v>
      </c>
      <c r="O65" s="295">
        <v>5.6322790794139133</v>
      </c>
      <c r="P65" s="295">
        <v>3.8596229884314912</v>
      </c>
      <c r="Q65" s="295">
        <v>2.850932681280375</v>
      </c>
      <c r="R65" s="295">
        <v>1.3271283168749031</v>
      </c>
      <c r="S65" s="295">
        <v>1.4918553206196239</v>
      </c>
      <c r="T65" s="295">
        <v>1.907773505384958</v>
      </c>
      <c r="U65" s="295">
        <v>0.9378677841285703</v>
      </c>
      <c r="V65" s="295">
        <v>1.002216045832975</v>
      </c>
      <c r="W65" s="295">
        <v>1.3355701673890421</v>
      </c>
      <c r="X65" s="295">
        <v>0.99150157099084857</v>
      </c>
      <c r="Y65" s="295">
        <v>0.98132356026936207</v>
      </c>
      <c r="DA65" s="122" t="s">
        <v>1747</v>
      </c>
    </row>
    <row r="66" spans="1:105" ht="12" customHeight="1" x14ac:dyDescent="0.25">
      <c r="A66" s="59" t="s">
        <v>35</v>
      </c>
      <c r="B66" s="295">
        <v>10.422478259490219</v>
      </c>
      <c r="C66" s="295">
        <v>11.523652004187911</v>
      </c>
      <c r="D66" s="295">
        <v>13.139474794754211</v>
      </c>
      <c r="E66" s="295">
        <v>14.341685051494879</v>
      </c>
      <c r="F66" s="295">
        <v>15.960369568859409</v>
      </c>
      <c r="G66" s="295">
        <v>14.91941129477574</v>
      </c>
      <c r="H66" s="295">
        <v>14.6277185954252</v>
      </c>
      <c r="I66" s="295">
        <v>14.08083772911697</v>
      </c>
      <c r="J66" s="295">
        <v>15.33121477094662</v>
      </c>
      <c r="K66" s="295">
        <v>11.435172926885061</v>
      </c>
      <c r="L66" s="295">
        <v>10.77181626891241</v>
      </c>
      <c r="M66" s="295">
        <v>11.432827132450431</v>
      </c>
      <c r="N66" s="295">
        <v>9.4307299209481616</v>
      </c>
      <c r="O66" s="295">
        <v>9.145252236938715</v>
      </c>
      <c r="P66" s="295">
        <v>8.4710349372801854</v>
      </c>
      <c r="Q66" s="295">
        <v>8.187352732865639</v>
      </c>
      <c r="R66" s="295">
        <v>8.4693796386388804</v>
      </c>
      <c r="S66" s="295">
        <v>9.2407126600523526</v>
      </c>
      <c r="T66" s="295">
        <v>9.9628139920421113</v>
      </c>
      <c r="U66" s="295">
        <v>10.7165015642952</v>
      </c>
      <c r="V66" s="295">
        <v>10.63257194929308</v>
      </c>
      <c r="W66" s="295">
        <v>10.503950693898361</v>
      </c>
      <c r="X66" s="295">
        <v>10.84181641707036</v>
      </c>
      <c r="Y66" s="295">
        <v>8.822278476735562</v>
      </c>
      <c r="DA66" s="122" t="s">
        <v>1748</v>
      </c>
    </row>
    <row r="67" spans="1:105" ht="12" customHeight="1" x14ac:dyDescent="0.25">
      <c r="A67" s="60" t="s">
        <v>1506</v>
      </c>
      <c r="B67" s="262">
        <v>31.234035694631451</v>
      </c>
      <c r="C67" s="262">
        <v>31.78678746330359</v>
      </c>
      <c r="D67" s="262">
        <v>33.946019113269728</v>
      </c>
      <c r="E67" s="262">
        <v>34.298592889183531</v>
      </c>
      <c r="F67" s="262">
        <v>35.99353644982498</v>
      </c>
      <c r="G67" s="262">
        <v>34.443777518248581</v>
      </c>
      <c r="H67" s="262">
        <v>33.713283730660997</v>
      </c>
      <c r="I67" s="262">
        <v>31.66525935304151</v>
      </c>
      <c r="J67" s="262">
        <v>28.2216000383935</v>
      </c>
      <c r="K67" s="262">
        <v>25.782515511267409</v>
      </c>
      <c r="L67" s="262">
        <v>27.88127556826171</v>
      </c>
      <c r="M67" s="262">
        <v>29.536706845449029</v>
      </c>
      <c r="N67" s="262">
        <v>29.338924130729971</v>
      </c>
      <c r="O67" s="262">
        <v>25.510911239417979</v>
      </c>
      <c r="P67" s="262">
        <v>32.262918366852062</v>
      </c>
      <c r="Q67" s="262">
        <v>100.7340620361522</v>
      </c>
      <c r="R67" s="262">
        <v>117.7624240228362</v>
      </c>
      <c r="S67" s="262">
        <v>121.2877878832862</v>
      </c>
      <c r="T67" s="262">
        <v>74.423498308457482</v>
      </c>
      <c r="U67" s="262">
        <v>78.367009184432206</v>
      </c>
      <c r="V67" s="262">
        <v>80.578912860385159</v>
      </c>
      <c r="W67" s="262">
        <v>87.798035970347456</v>
      </c>
      <c r="X67" s="262">
        <v>77.897344445333971</v>
      </c>
      <c r="Y67" s="262">
        <v>66.72121202653581</v>
      </c>
      <c r="DA67" s="72" t="s">
        <v>1749</v>
      </c>
    </row>
    <row r="68" spans="1:105" ht="12" customHeight="1" x14ac:dyDescent="0.25">
      <c r="A68" s="147" t="s">
        <v>28</v>
      </c>
      <c r="B68" s="229">
        <v>1.076437177235837</v>
      </c>
      <c r="C68" s="229">
        <v>1.4724834042515169</v>
      </c>
      <c r="D68" s="229">
        <v>1.5863200183092101</v>
      </c>
      <c r="E68" s="229">
        <v>1.5313869008538441</v>
      </c>
      <c r="F68" s="229">
        <v>1.881414612700216</v>
      </c>
      <c r="G68" s="229">
        <v>1.75119907238131</v>
      </c>
      <c r="H68" s="229">
        <v>1.471284316348995</v>
      </c>
      <c r="I68" s="229">
        <v>0.96257111273885987</v>
      </c>
      <c r="J68" s="229">
        <v>1.060472342889204</v>
      </c>
      <c r="K68" s="229">
        <v>0.58057026841554449</v>
      </c>
      <c r="L68" s="229">
        <v>0.67658698321512512</v>
      </c>
      <c r="M68" s="229">
        <v>0.56795191066775408</v>
      </c>
      <c r="N68" s="229">
        <v>0.41588870487275542</v>
      </c>
      <c r="O68" s="229">
        <v>0.32553692671276219</v>
      </c>
      <c r="P68" s="229">
        <v>0.33234898994113837</v>
      </c>
      <c r="Q68" s="229">
        <v>0.14579198944295221</v>
      </c>
      <c r="R68" s="229">
        <v>0.1491691193772223</v>
      </c>
      <c r="S68" s="229">
        <v>0.21430677108391891</v>
      </c>
      <c r="T68" s="229">
        <v>0.23568032269797851</v>
      </c>
      <c r="U68" s="229">
        <v>0.20079806509851739</v>
      </c>
      <c r="V68" s="229">
        <v>0.14913010705274771</v>
      </c>
      <c r="W68" s="229">
        <v>0.12005548163413859</v>
      </c>
      <c r="X68" s="229">
        <v>0.15881881078283949</v>
      </c>
      <c r="Y68" s="229">
        <v>5.1987057599937388E-2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0.1557080042014691</v>
      </c>
      <c r="C70" s="229">
        <v>0.19476495620502871</v>
      </c>
      <c r="D70" s="229">
        <v>0.23252608049922999</v>
      </c>
      <c r="E70" s="229">
        <v>0.23896251159382639</v>
      </c>
      <c r="F70" s="229">
        <v>0.37975681302820352</v>
      </c>
      <c r="G70" s="229">
        <v>0.29923640741532859</v>
      </c>
      <c r="H70" s="229">
        <v>0.26059258084636289</v>
      </c>
      <c r="I70" s="229">
        <v>0.1870053989361796</v>
      </c>
      <c r="J70" s="229">
        <v>0.1656708058517164</v>
      </c>
      <c r="K70" s="229">
        <v>9.1779842537915976E-2</v>
      </c>
      <c r="L70" s="229">
        <v>8.2069529968732166E-2</v>
      </c>
      <c r="M70" s="229">
        <v>7.4401331667044865E-2</v>
      </c>
      <c r="N70" s="229">
        <v>9.7572218417290926E-2</v>
      </c>
      <c r="O70" s="229">
        <v>7.4914056690203845E-2</v>
      </c>
      <c r="P70" s="229">
        <v>6.4275317623494435E-2</v>
      </c>
      <c r="Q70" s="229">
        <v>3.8291163586237173E-2</v>
      </c>
      <c r="R70" s="229">
        <v>3.4273160863887937E-2</v>
      </c>
      <c r="S70" s="229">
        <v>5.7922334760009103E-2</v>
      </c>
      <c r="T70" s="229">
        <v>6.573688896737484E-2</v>
      </c>
      <c r="U70" s="229">
        <v>6.4323040375294266E-2</v>
      </c>
      <c r="V70" s="229">
        <v>5.8890474332643092E-2</v>
      </c>
      <c r="W70" s="229">
        <v>5.1495197685998043E-2</v>
      </c>
      <c r="X70" s="229">
        <v>7.0927546756077389E-2</v>
      </c>
      <c r="Y70" s="229">
        <v>3.9611654445819468E-2</v>
      </c>
      <c r="DA70" s="73" t="s">
        <v>1752</v>
      </c>
    </row>
    <row r="71" spans="1:105" ht="12" customHeight="1" x14ac:dyDescent="0.25">
      <c r="A71" s="147" t="s">
        <v>159</v>
      </c>
      <c r="B71" s="229">
        <v>0.14688928798172671</v>
      </c>
      <c r="C71" s="229">
        <v>0.16803115965567969</v>
      </c>
      <c r="D71" s="229">
        <v>0.19054856947137999</v>
      </c>
      <c r="E71" s="229">
        <v>0.21662639588870031</v>
      </c>
      <c r="F71" s="229">
        <v>0.24692114678555899</v>
      </c>
      <c r="G71" s="229">
        <v>0.21806711828405159</v>
      </c>
      <c r="H71" s="229">
        <v>0.19311053021915089</v>
      </c>
      <c r="I71" s="229">
        <v>0.1490721300286634</v>
      </c>
      <c r="J71" s="229">
        <v>0.12317514158633221</v>
      </c>
      <c r="K71" s="229">
        <v>0.1185137106643579</v>
      </c>
      <c r="L71" s="229">
        <v>0.1008950075788126</v>
      </c>
      <c r="M71" s="229">
        <v>9.7287362991534287E-2</v>
      </c>
      <c r="N71" s="229">
        <v>9.3368411982124311E-2</v>
      </c>
      <c r="O71" s="229">
        <v>6.5040425439761407E-2</v>
      </c>
      <c r="P71" s="229">
        <v>6.9695091561253211E-2</v>
      </c>
      <c r="Q71" s="229">
        <v>3.5561862300340627E-2</v>
      </c>
      <c r="R71" s="229">
        <v>3.4276241175319237E-2</v>
      </c>
      <c r="S71" s="229">
        <v>2.9489101172167801E-2</v>
      </c>
      <c r="T71" s="229">
        <v>4.8889588467580652E-2</v>
      </c>
      <c r="U71" s="229">
        <v>3.482293792300771E-2</v>
      </c>
      <c r="V71" s="229">
        <v>3.1879670330005681E-2</v>
      </c>
      <c r="W71" s="229">
        <v>2.4002776844598391E-2</v>
      </c>
      <c r="X71" s="229">
        <v>3.1079201645420249E-2</v>
      </c>
      <c r="Y71" s="229">
        <v>1.5422796012503339E-2</v>
      </c>
      <c r="DA71" s="73" t="s">
        <v>1753</v>
      </c>
    </row>
    <row r="72" spans="1:105" ht="12" customHeight="1" x14ac:dyDescent="0.25">
      <c r="A72" s="147" t="s">
        <v>32</v>
      </c>
      <c r="B72" s="229">
        <v>0.1345133573592959</v>
      </c>
      <c r="C72" s="229">
        <v>0.1360202231561731</v>
      </c>
      <c r="D72" s="229">
        <v>0.1826905429610895</v>
      </c>
      <c r="E72" s="229">
        <v>0.17731678160585579</v>
      </c>
      <c r="F72" s="229">
        <v>0.21347708180169969</v>
      </c>
      <c r="G72" s="229">
        <v>0.18659028432866409</v>
      </c>
      <c r="H72" s="229">
        <v>0.17650117992792921</v>
      </c>
      <c r="I72" s="229">
        <v>0.1119057592904945</v>
      </c>
      <c r="J72" s="229">
        <v>0.1177294649973354</v>
      </c>
      <c r="K72" s="229">
        <v>0.10639951706881939</v>
      </c>
      <c r="L72" s="229">
        <v>7.6453746350247237E-2</v>
      </c>
      <c r="M72" s="229">
        <v>6.9339214316779474E-2</v>
      </c>
      <c r="N72" s="229">
        <v>6.4919236833531166E-2</v>
      </c>
      <c r="O72" s="229">
        <v>7.4789872803320778E-2</v>
      </c>
      <c r="P72" s="229">
        <v>4.7600482230509271E-2</v>
      </c>
      <c r="Q72" s="229">
        <v>2.0469973897176551E-2</v>
      </c>
      <c r="R72" s="229">
        <v>8.4651876913760526E-3</v>
      </c>
      <c r="S72" s="229">
        <v>1.09404314015448E-2</v>
      </c>
      <c r="T72" s="229">
        <v>1.7589833849493228E-2</v>
      </c>
      <c r="U72" s="229">
        <v>8.6055668709872184E-3</v>
      </c>
      <c r="V72" s="229">
        <v>7.8787618243301664E-3</v>
      </c>
      <c r="W72" s="229">
        <v>9.1861123935933573E-3</v>
      </c>
      <c r="X72" s="229">
        <v>7.9908854756767945E-3</v>
      </c>
      <c r="Y72" s="229">
        <v>5.2995122620924217E-3</v>
      </c>
      <c r="DA72" s="73" t="s">
        <v>1754</v>
      </c>
    </row>
    <row r="73" spans="1:105" ht="12" customHeight="1" x14ac:dyDescent="0.25">
      <c r="A73" s="147" t="s">
        <v>33</v>
      </c>
      <c r="B73" s="229">
        <v>0.45781780448973652</v>
      </c>
      <c r="C73" s="229">
        <v>0.30167005611514019</v>
      </c>
      <c r="D73" s="229">
        <v>0.79209890043805442</v>
      </c>
      <c r="E73" s="229">
        <v>0.88983002298120795</v>
      </c>
      <c r="F73" s="229">
        <v>1.3768013918485591</v>
      </c>
      <c r="G73" s="229">
        <v>1.165384488737397</v>
      </c>
      <c r="H73" s="229">
        <v>0.98711602145375166</v>
      </c>
      <c r="I73" s="229">
        <v>0.63423867656346733</v>
      </c>
      <c r="J73" s="229">
        <v>0.56019624613027064</v>
      </c>
      <c r="K73" s="229">
        <v>0.43224396578418678</v>
      </c>
      <c r="L73" s="229">
        <v>0.46527893283694988</v>
      </c>
      <c r="M73" s="229">
        <v>0.56329739099608334</v>
      </c>
      <c r="N73" s="229">
        <v>0.68417555360099258</v>
      </c>
      <c r="O73" s="229">
        <v>0.63616840660514207</v>
      </c>
      <c r="P73" s="229">
        <v>0.59331116117812577</v>
      </c>
      <c r="Q73" s="229">
        <v>0.34113598525159811</v>
      </c>
      <c r="R73" s="229">
        <v>0.35679284200716088</v>
      </c>
      <c r="S73" s="229">
        <v>0.4040565616646648</v>
      </c>
      <c r="T73" s="229">
        <v>0.45565639865032942</v>
      </c>
      <c r="U73" s="229">
        <v>0.46848187200119662</v>
      </c>
      <c r="V73" s="229">
        <v>0.47154860776076901</v>
      </c>
      <c r="W73" s="229">
        <v>0.32694225379945019</v>
      </c>
      <c r="X73" s="229">
        <v>0.42708937307351741</v>
      </c>
      <c r="Y73" s="229">
        <v>0.22321937362173261</v>
      </c>
      <c r="DA73" s="73" t="s">
        <v>1755</v>
      </c>
    </row>
    <row r="74" spans="1:105" ht="12" customHeight="1" x14ac:dyDescent="0.25">
      <c r="A74" s="147" t="s">
        <v>35</v>
      </c>
      <c r="B74" s="229">
        <v>0.34515067212623712</v>
      </c>
      <c r="C74" s="229">
        <v>0.44066273733824501</v>
      </c>
      <c r="D74" s="229">
        <v>0.49820627649242399</v>
      </c>
      <c r="E74" s="229">
        <v>0.53876399770697692</v>
      </c>
      <c r="F74" s="229">
        <v>0.65195369187374819</v>
      </c>
      <c r="G74" s="229">
        <v>0.5923696155600775</v>
      </c>
      <c r="H74" s="229">
        <v>0.54941998874003384</v>
      </c>
      <c r="I74" s="229">
        <v>0.35969048486326671</v>
      </c>
      <c r="J74" s="229">
        <v>0.36983341160477601</v>
      </c>
      <c r="K74" s="229">
        <v>0.23689183425948501</v>
      </c>
      <c r="L74" s="229">
        <v>0.1954228435778568</v>
      </c>
      <c r="M74" s="229">
        <v>0.1850313311930937</v>
      </c>
      <c r="N74" s="229">
        <v>0.1266654785893894</v>
      </c>
      <c r="O74" s="229">
        <v>0.12143791916399579</v>
      </c>
      <c r="P74" s="229">
        <v>0.1044727293869433</v>
      </c>
      <c r="Q74" s="229">
        <v>5.8785988820145872E-2</v>
      </c>
      <c r="R74" s="229">
        <v>5.4022574425525487E-2</v>
      </c>
      <c r="S74" s="229">
        <v>6.7766211348631172E-2</v>
      </c>
      <c r="T74" s="229">
        <v>9.1857991684429915E-2</v>
      </c>
      <c r="U74" s="229">
        <v>9.8331099964447666E-2</v>
      </c>
      <c r="V74" s="229">
        <v>8.3586270961076847E-2</v>
      </c>
      <c r="W74" s="229">
        <v>7.2246650911307955E-2</v>
      </c>
      <c r="X74" s="229">
        <v>8.7378291544755793E-2</v>
      </c>
      <c r="Y74" s="229">
        <v>4.764358552058074E-2</v>
      </c>
      <c r="DA74" s="73" t="s">
        <v>1756</v>
      </c>
    </row>
    <row r="75" spans="1:105" ht="12" customHeight="1" x14ac:dyDescent="0.25">
      <c r="A75" s="147" t="s">
        <v>36</v>
      </c>
      <c r="B75" s="229">
        <v>28.85400110749346</v>
      </c>
      <c r="C75" s="229">
        <v>28.99796376047027</v>
      </c>
      <c r="D75" s="229">
        <v>30.386866361306211</v>
      </c>
      <c r="E75" s="229">
        <v>30.62187242192422</v>
      </c>
      <c r="F75" s="229">
        <v>31.145113219202511</v>
      </c>
      <c r="G75" s="229">
        <v>30.153076223320799</v>
      </c>
      <c r="H75" s="229">
        <v>30.00419365994502</v>
      </c>
      <c r="I75" s="229">
        <v>29.256962800281041</v>
      </c>
      <c r="J75" s="229">
        <v>25.74353629273736</v>
      </c>
      <c r="K75" s="229">
        <v>24.174096843442801</v>
      </c>
      <c r="L75" s="229">
        <v>26.206934470597421</v>
      </c>
      <c r="M75" s="229">
        <v>27.94386030381833</v>
      </c>
      <c r="N75" s="229">
        <v>27.800175483908699</v>
      </c>
      <c r="O75" s="229">
        <v>24.077189838579891</v>
      </c>
      <c r="P75" s="229">
        <v>30.90791967041989</v>
      </c>
      <c r="Q75" s="229">
        <v>100.0081945976531</v>
      </c>
      <c r="R75" s="229">
        <v>117.0316767447613</v>
      </c>
      <c r="S75" s="229">
        <v>120.3952323691898</v>
      </c>
      <c r="T75" s="229">
        <v>73.400923551474236</v>
      </c>
      <c r="U75" s="229">
        <v>77.394000612885989</v>
      </c>
      <c r="V75" s="229">
        <v>79.664313792699843</v>
      </c>
      <c r="W75" s="229">
        <v>87.11946461201417</v>
      </c>
      <c r="X75" s="229">
        <v>76.99623722386518</v>
      </c>
      <c r="Y75" s="229">
        <v>66.267345086379393</v>
      </c>
      <c r="DA75" s="73" t="s">
        <v>1757</v>
      </c>
    </row>
    <row r="76" spans="1:105" ht="12" customHeight="1" x14ac:dyDescent="0.25">
      <c r="A76" s="147" t="s">
        <v>38</v>
      </c>
      <c r="B76" s="229">
        <v>6.3518283743681334E-2</v>
      </c>
      <c r="C76" s="229">
        <v>7.519116611153466E-2</v>
      </c>
      <c r="D76" s="229">
        <v>7.6762363792125018E-2</v>
      </c>
      <c r="E76" s="229">
        <v>8.3833856628907633E-2</v>
      </c>
      <c r="F76" s="229">
        <v>9.8098492584484956E-2</v>
      </c>
      <c r="G76" s="229">
        <v>7.7854308220957569E-2</v>
      </c>
      <c r="H76" s="229">
        <v>7.1065453179752935E-2</v>
      </c>
      <c r="I76" s="229">
        <v>3.8129903395337649E-3</v>
      </c>
      <c r="J76" s="229">
        <v>8.0986332596508101E-2</v>
      </c>
      <c r="K76" s="229">
        <v>4.2019529094295911E-2</v>
      </c>
      <c r="L76" s="229">
        <v>7.7634054136564976E-2</v>
      </c>
      <c r="M76" s="229">
        <v>3.5537999798403601E-2</v>
      </c>
      <c r="N76" s="229">
        <v>5.6159042525196698E-2</v>
      </c>
      <c r="O76" s="229">
        <v>0.13583379342290919</v>
      </c>
      <c r="P76" s="229">
        <v>0.14329492451070311</v>
      </c>
      <c r="Q76" s="229">
        <v>8.5830475200617456E-2</v>
      </c>
      <c r="R76" s="229">
        <v>9.3748152534445253E-2</v>
      </c>
      <c r="S76" s="229">
        <v>0.108074102665497</v>
      </c>
      <c r="T76" s="229">
        <v>0.1071637326660546</v>
      </c>
      <c r="U76" s="229">
        <v>9.7645989312748732E-2</v>
      </c>
      <c r="V76" s="229">
        <v>0.1116851754237508</v>
      </c>
      <c r="W76" s="229">
        <v>7.4642885064204162E-2</v>
      </c>
      <c r="X76" s="229">
        <v>0.1178231121905003</v>
      </c>
      <c r="Y76" s="229">
        <v>7.068296069374673E-2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287.92461119464042</v>
      </c>
      <c r="C79" s="261">
        <f t="shared" si="4"/>
        <v>311.3823424371007</v>
      </c>
      <c r="D79" s="261">
        <f t="shared" si="4"/>
        <v>363.3605996541695</v>
      </c>
      <c r="E79" s="261">
        <f t="shared" si="4"/>
        <v>369.33018021382082</v>
      </c>
      <c r="F79" s="261">
        <f t="shared" si="4"/>
        <v>430.96153793729673</v>
      </c>
      <c r="G79" s="261">
        <f t="shared" si="4"/>
        <v>399.02121723112919</v>
      </c>
      <c r="H79" s="261">
        <f t="shared" si="4"/>
        <v>368.03263507244822</v>
      </c>
      <c r="I79" s="261">
        <f t="shared" si="4"/>
        <v>359.14467559253768</v>
      </c>
      <c r="J79" s="261">
        <f t="shared" si="4"/>
        <v>389.34341194176329</v>
      </c>
      <c r="K79" s="261">
        <f t="shared" si="4"/>
        <v>279.8651407436372</v>
      </c>
      <c r="L79" s="261">
        <f t="shared" si="4"/>
        <v>314.84434877738443</v>
      </c>
      <c r="M79" s="261">
        <f t="shared" si="4"/>
        <v>308.95492233810052</v>
      </c>
      <c r="N79" s="261">
        <f t="shared" si="4"/>
        <v>301.52563797370442</v>
      </c>
      <c r="O79" s="261">
        <f t="shared" si="4"/>
        <v>259.00724112688289</v>
      </c>
      <c r="P79" s="261">
        <f t="shared" si="4"/>
        <v>256.76242158745652</v>
      </c>
      <c r="Q79" s="261">
        <f t="shared" si="4"/>
        <v>222.4912481362725</v>
      </c>
      <c r="R79" s="261">
        <f t="shared" si="4"/>
        <v>229.57117255004999</v>
      </c>
      <c r="S79" s="261">
        <f t="shared" si="4"/>
        <v>257.93248534042152</v>
      </c>
      <c r="T79" s="261">
        <f t="shared" si="4"/>
        <v>246.2440271578333</v>
      </c>
      <c r="U79" s="261">
        <f t="shared" si="4"/>
        <v>226.1111997591486</v>
      </c>
      <c r="V79" s="261">
        <f t="shared" si="4"/>
        <v>227.61112952124671</v>
      </c>
      <c r="W79" s="261">
        <f t="shared" si="4"/>
        <v>211.0577970888267</v>
      </c>
      <c r="X79" s="261">
        <f t="shared" si="4"/>
        <v>233.98809273724149</v>
      </c>
      <c r="Y79" s="261">
        <f t="shared" si="4"/>
        <v>161.63340062710819</v>
      </c>
      <c r="DA79" s="70"/>
    </row>
    <row r="80" spans="1:105" ht="12" customHeight="1" x14ac:dyDescent="0.25">
      <c r="A80" s="60" t="s">
        <v>1521</v>
      </c>
      <c r="B80" s="262">
        <v>287.92461119464042</v>
      </c>
      <c r="C80" s="262">
        <v>311.3823424371007</v>
      </c>
      <c r="D80" s="262">
        <v>363.3605996541695</v>
      </c>
      <c r="E80" s="262">
        <v>369.33018021382082</v>
      </c>
      <c r="F80" s="262">
        <v>430.96153793729673</v>
      </c>
      <c r="G80" s="262">
        <v>399.02121723112919</v>
      </c>
      <c r="H80" s="262">
        <v>368.03263507244822</v>
      </c>
      <c r="I80" s="262">
        <v>359.14467559253768</v>
      </c>
      <c r="J80" s="262">
        <v>389.34341194176329</v>
      </c>
      <c r="K80" s="262">
        <v>279.8651407436372</v>
      </c>
      <c r="L80" s="262">
        <v>314.84434877738443</v>
      </c>
      <c r="M80" s="262">
        <v>308.95492233810052</v>
      </c>
      <c r="N80" s="262">
        <v>301.52563797370442</v>
      </c>
      <c r="O80" s="262">
        <v>259.00724112688289</v>
      </c>
      <c r="P80" s="262">
        <v>256.76242158745652</v>
      </c>
      <c r="Q80" s="262">
        <v>222.4912481362725</v>
      </c>
      <c r="R80" s="262">
        <v>229.57117255004999</v>
      </c>
      <c r="S80" s="262">
        <v>257.93248534042152</v>
      </c>
      <c r="T80" s="262">
        <v>246.2440271578333</v>
      </c>
      <c r="U80" s="262">
        <v>226.1111997591486</v>
      </c>
      <c r="V80" s="262">
        <v>227.61112952124671</v>
      </c>
      <c r="W80" s="262">
        <v>211.0577970888267</v>
      </c>
      <c r="X80" s="262">
        <v>233.98809273724149</v>
      </c>
      <c r="Y80" s="262">
        <v>161.63340062710819</v>
      </c>
      <c r="DA80" s="72" t="s">
        <v>1761</v>
      </c>
    </row>
    <row r="81" spans="1:105" ht="12" customHeight="1" x14ac:dyDescent="0.25">
      <c r="A81" s="59" t="s">
        <v>28</v>
      </c>
      <c r="B81" s="230">
        <v>130.22195450688051</v>
      </c>
      <c r="C81" s="230">
        <v>164.40814496440669</v>
      </c>
      <c r="D81" s="230">
        <v>161.95039473320051</v>
      </c>
      <c r="E81" s="230">
        <v>153.82931748712241</v>
      </c>
      <c r="F81" s="230">
        <v>167.23320065498709</v>
      </c>
      <c r="G81" s="230">
        <v>162.85579849188159</v>
      </c>
      <c r="H81" s="230">
        <v>145.98746149676609</v>
      </c>
      <c r="I81" s="230">
        <v>143.5463957389679</v>
      </c>
      <c r="J81" s="230">
        <v>166.61715057738911</v>
      </c>
      <c r="K81" s="230">
        <v>101.0193322994967</v>
      </c>
      <c r="L81" s="230">
        <v>127.22592094214509</v>
      </c>
      <c r="M81" s="230">
        <v>110.1622371433791</v>
      </c>
      <c r="N81" s="230">
        <v>81.495510863237229</v>
      </c>
      <c r="O81" s="230">
        <v>58.809487829022331</v>
      </c>
      <c r="P81" s="230">
        <v>62.977722188313443</v>
      </c>
      <c r="Q81" s="230">
        <v>44.687831384895958</v>
      </c>
      <c r="R81" s="230">
        <v>46.862890456330277</v>
      </c>
      <c r="S81" s="230">
        <v>61.930801185979519</v>
      </c>
      <c r="T81" s="230">
        <v>56.753671442291477</v>
      </c>
      <c r="U81" s="230">
        <v>46.662170032677487</v>
      </c>
      <c r="V81" s="230">
        <v>37.113171564678453</v>
      </c>
      <c r="W81" s="230">
        <v>37.341165628293318</v>
      </c>
      <c r="X81" s="230">
        <v>41.240054169470071</v>
      </c>
      <c r="Y81" s="230">
        <v>18.513895075899171</v>
      </c>
      <c r="DA81" s="71" t="s">
        <v>1762</v>
      </c>
    </row>
    <row r="82" spans="1:105" ht="12" customHeight="1" x14ac:dyDescent="0.25">
      <c r="A82" s="59" t="s">
        <v>31</v>
      </c>
      <c r="B82" s="295">
        <v>18.836771033446428</v>
      </c>
      <c r="C82" s="295">
        <v>21.746218029546739</v>
      </c>
      <c r="D82" s="295">
        <v>23.73902496846252</v>
      </c>
      <c r="E82" s="295">
        <v>24.004018868772601</v>
      </c>
      <c r="F82" s="295">
        <v>33.755423650131561</v>
      </c>
      <c r="G82" s="295">
        <v>27.828009297194409</v>
      </c>
      <c r="H82" s="295">
        <v>25.857170459789831</v>
      </c>
      <c r="I82" s="295">
        <v>27.887758780372849</v>
      </c>
      <c r="J82" s="295">
        <v>26.02953088778175</v>
      </c>
      <c r="K82" s="295">
        <v>15.96970929468454</v>
      </c>
      <c r="L82" s="295">
        <v>15.43241562517767</v>
      </c>
      <c r="M82" s="295">
        <v>14.4311815647415</v>
      </c>
      <c r="N82" s="295">
        <v>19.119773374007298</v>
      </c>
      <c r="O82" s="295">
        <v>13.53351016007031</v>
      </c>
      <c r="P82" s="295">
        <v>12.179706330911239</v>
      </c>
      <c r="Q82" s="295">
        <v>11.736920995531101</v>
      </c>
      <c r="R82" s="295">
        <v>10.767237816125499</v>
      </c>
      <c r="S82" s="295">
        <v>16.738512647578439</v>
      </c>
      <c r="T82" s="295">
        <v>15.82995879920691</v>
      </c>
      <c r="U82" s="295">
        <v>14.94761737638337</v>
      </c>
      <c r="V82" s="295">
        <v>14.655741356503</v>
      </c>
      <c r="W82" s="295">
        <v>16.01668395046255</v>
      </c>
      <c r="X82" s="295">
        <v>18.41756562657946</v>
      </c>
      <c r="Y82" s="295">
        <v>14.106703630665949</v>
      </c>
      <c r="DA82" s="122" t="s">
        <v>1763</v>
      </c>
    </row>
    <row r="83" spans="1:105" ht="12" customHeight="1" x14ac:dyDescent="0.25">
      <c r="A83" s="59" t="s">
        <v>159</v>
      </c>
      <c r="B83" s="295">
        <v>17.769927109191318</v>
      </c>
      <c r="C83" s="295">
        <v>18.761292097041231</v>
      </c>
      <c r="D83" s="295">
        <v>19.453461902742919</v>
      </c>
      <c r="E83" s="295">
        <v>21.760334119792979</v>
      </c>
      <c r="F83" s="295">
        <v>21.948066846937259</v>
      </c>
      <c r="G83" s="295">
        <v>20.27953031329611</v>
      </c>
      <c r="H83" s="295">
        <v>19.161297229719921</v>
      </c>
      <c r="I83" s="295">
        <v>22.2308426749461</v>
      </c>
      <c r="J83" s="295">
        <v>19.352782984577409</v>
      </c>
      <c r="K83" s="295">
        <v>20.621407211090698</v>
      </c>
      <c r="L83" s="295">
        <v>18.97237247556934</v>
      </c>
      <c r="M83" s="295">
        <v>18.870248258037769</v>
      </c>
      <c r="N83" s="295">
        <v>18.29601608271734</v>
      </c>
      <c r="O83" s="295">
        <v>11.74980100389369</v>
      </c>
      <c r="P83" s="295">
        <v>13.206714168173169</v>
      </c>
      <c r="Q83" s="295">
        <v>10.900341728530639</v>
      </c>
      <c r="R83" s="295">
        <v>10.768205525110981</v>
      </c>
      <c r="S83" s="295">
        <v>8.5218196915095081</v>
      </c>
      <c r="T83" s="295">
        <v>11.77299661284669</v>
      </c>
      <c r="U83" s="295">
        <v>8.0922784271030057</v>
      </c>
      <c r="V83" s="295">
        <v>7.9337143771002907</v>
      </c>
      <c r="W83" s="295">
        <v>7.4656454956759379</v>
      </c>
      <c r="X83" s="295">
        <v>8.0702528440006667</v>
      </c>
      <c r="Y83" s="295">
        <v>5.4924444724262838</v>
      </c>
      <c r="DA83" s="122" t="s">
        <v>1764</v>
      </c>
    </row>
    <row r="84" spans="1:105" ht="12" customHeight="1" x14ac:dyDescent="0.25">
      <c r="A84" s="59" t="s">
        <v>32</v>
      </c>
      <c r="B84" s="295">
        <v>16.272749281653869</v>
      </c>
      <c r="C84" s="295">
        <v>15.187154233577511</v>
      </c>
      <c r="D84" s="295">
        <v>18.651221194388292</v>
      </c>
      <c r="E84" s="295">
        <v>17.811644776531359</v>
      </c>
      <c r="F84" s="295">
        <v>18.975326020747371</v>
      </c>
      <c r="G84" s="295">
        <v>17.352287483712871</v>
      </c>
      <c r="H84" s="295">
        <v>17.513242629271868</v>
      </c>
      <c r="I84" s="295">
        <v>16.68829263209043</v>
      </c>
      <c r="J84" s="295">
        <v>18.49718017484016</v>
      </c>
      <c r="K84" s="295">
        <v>18.513535322115111</v>
      </c>
      <c r="L84" s="295">
        <v>14.376419485141991</v>
      </c>
      <c r="M84" s="295">
        <v>13.44931292144051</v>
      </c>
      <c r="N84" s="295">
        <v>12.721255250773931</v>
      </c>
      <c r="O84" s="295">
        <v>13.51107586710712</v>
      </c>
      <c r="P84" s="295">
        <v>9.0199460105887255</v>
      </c>
      <c r="Q84" s="295">
        <v>6.2744101748346619</v>
      </c>
      <c r="R84" s="295">
        <v>2.6594188202589</v>
      </c>
      <c r="S84" s="295">
        <v>3.161587842469995</v>
      </c>
      <c r="T84" s="295">
        <v>4.2357700447395032</v>
      </c>
      <c r="U84" s="295">
        <v>1.999792300610902</v>
      </c>
      <c r="V84" s="295">
        <v>1.9607431730749021</v>
      </c>
      <c r="W84" s="295">
        <v>2.857180194525557</v>
      </c>
      <c r="X84" s="295">
        <v>2.0749717760419748</v>
      </c>
      <c r="Y84" s="295">
        <v>1.8872892312708669</v>
      </c>
      <c r="DA84" s="122" t="s">
        <v>1765</v>
      </c>
    </row>
    <row r="85" spans="1:105" ht="12" customHeight="1" x14ac:dyDescent="0.25">
      <c r="A85" s="59" t="s">
        <v>33</v>
      </c>
      <c r="B85" s="295">
        <v>55.384494859044302</v>
      </c>
      <c r="C85" s="295">
        <v>33.682562515812869</v>
      </c>
      <c r="D85" s="295">
        <v>80.866866781650927</v>
      </c>
      <c r="E85" s="295">
        <v>89.38429931614894</v>
      </c>
      <c r="F85" s="295">
        <v>122.37967212055619</v>
      </c>
      <c r="G85" s="295">
        <v>108.37695408626659</v>
      </c>
      <c r="H85" s="295">
        <v>97.946100949694198</v>
      </c>
      <c r="I85" s="295">
        <v>94.582805212063377</v>
      </c>
      <c r="J85" s="295">
        <v>88.015781760116283</v>
      </c>
      <c r="K85" s="295">
        <v>75.21052866377876</v>
      </c>
      <c r="L85" s="295">
        <v>87.491397549304907</v>
      </c>
      <c r="M85" s="295">
        <v>109.25942778535391</v>
      </c>
      <c r="N85" s="295">
        <v>134.0676859159</v>
      </c>
      <c r="O85" s="295">
        <v>114.9262498213138</v>
      </c>
      <c r="P85" s="295">
        <v>112.42816018944239</v>
      </c>
      <c r="Q85" s="295">
        <v>104.56423186548901</v>
      </c>
      <c r="R85" s="295">
        <v>112.0898476869167</v>
      </c>
      <c r="S85" s="295">
        <v>116.76507681852959</v>
      </c>
      <c r="T85" s="295">
        <v>109.7256370134816</v>
      </c>
      <c r="U85" s="295">
        <v>108.8674871335116</v>
      </c>
      <c r="V85" s="295">
        <v>117.3516517004889</v>
      </c>
      <c r="W85" s="295">
        <v>101.6896911647659</v>
      </c>
      <c r="X85" s="295">
        <v>110.90115077640409</v>
      </c>
      <c r="Y85" s="295">
        <v>79.494017413781648</v>
      </c>
      <c r="DA85" s="122" t="s">
        <v>1766</v>
      </c>
    </row>
    <row r="86" spans="1:105" ht="12" customHeight="1" x14ac:dyDescent="0.25">
      <c r="A86" s="59" t="s">
        <v>35</v>
      </c>
      <c r="B86" s="295">
        <v>41.754591976336748</v>
      </c>
      <c r="C86" s="295">
        <v>49.201602538634397</v>
      </c>
      <c r="D86" s="295">
        <v>50.862815954692692</v>
      </c>
      <c r="E86" s="295">
        <v>54.11937245100394</v>
      </c>
      <c r="F86" s="295">
        <v>57.950173148918083</v>
      </c>
      <c r="G86" s="295">
        <v>55.088440980717671</v>
      </c>
      <c r="H86" s="295">
        <v>54.515927724137839</v>
      </c>
      <c r="I86" s="295">
        <v>53.639956570908708</v>
      </c>
      <c r="J86" s="295">
        <v>58.106738608590433</v>
      </c>
      <c r="K86" s="295">
        <v>41.219222247474413</v>
      </c>
      <c r="L86" s="295">
        <v>36.747457258456123</v>
      </c>
      <c r="M86" s="295">
        <v>35.889421274916408</v>
      </c>
      <c r="N86" s="295">
        <v>24.82074594821475</v>
      </c>
      <c r="O86" s="295">
        <v>21.938223418071061</v>
      </c>
      <c r="P86" s="295">
        <v>19.796824202026439</v>
      </c>
      <c r="Q86" s="295">
        <v>18.01894854598304</v>
      </c>
      <c r="R86" s="295">
        <v>16.971702977412139</v>
      </c>
      <c r="S86" s="295">
        <v>19.58321587755966</v>
      </c>
      <c r="T86" s="295">
        <v>22.120125344904729</v>
      </c>
      <c r="U86" s="295">
        <v>22.850531471954611</v>
      </c>
      <c r="V86" s="295">
        <v>20.801645462058879</v>
      </c>
      <c r="W86" s="295">
        <v>22.47106188778562</v>
      </c>
      <c r="X86" s="295">
        <v>22.68928635581269</v>
      </c>
      <c r="Y86" s="295">
        <v>16.967075731724499</v>
      </c>
      <c r="DA86" s="122" t="s">
        <v>1767</v>
      </c>
    </row>
    <row r="87" spans="1:105" ht="12" customHeight="1" x14ac:dyDescent="0.25">
      <c r="A87" s="59" t="s">
        <v>38</v>
      </c>
      <c r="B87" s="295">
        <v>7.684122428087222</v>
      </c>
      <c r="C87" s="295">
        <v>8.3953680580812851</v>
      </c>
      <c r="D87" s="295">
        <v>7.8368141190316676</v>
      </c>
      <c r="E87" s="295">
        <v>8.4211931944486054</v>
      </c>
      <c r="F87" s="295">
        <v>8.7196754950191053</v>
      </c>
      <c r="G87" s="295">
        <v>7.240196578060047</v>
      </c>
      <c r="H87" s="295">
        <v>7.0514345830683736</v>
      </c>
      <c r="I87" s="295">
        <v>0.56862398318831109</v>
      </c>
      <c r="J87" s="295">
        <v>12.72424694846822</v>
      </c>
      <c r="K87" s="295">
        <v>7.3114057049969947</v>
      </c>
      <c r="L87" s="295">
        <v>14.598365441589269</v>
      </c>
      <c r="M87" s="295">
        <v>6.893093390231237</v>
      </c>
      <c r="N87" s="295">
        <v>11.004650538853779</v>
      </c>
      <c r="O87" s="295">
        <v>24.538893027404569</v>
      </c>
      <c r="P87" s="295">
        <v>27.153348498001151</v>
      </c>
      <c r="Q87" s="295">
        <v>26.308563441008062</v>
      </c>
      <c r="R87" s="295">
        <v>29.451869267895521</v>
      </c>
      <c r="S87" s="295">
        <v>31.231471276794711</v>
      </c>
      <c r="T87" s="295">
        <v>25.805867900362429</v>
      </c>
      <c r="U87" s="295">
        <v>22.69132301690755</v>
      </c>
      <c r="V87" s="295">
        <v>27.794461887342269</v>
      </c>
      <c r="W87" s="295">
        <v>23.216368767317778</v>
      </c>
      <c r="X87" s="295">
        <v>30.594811188932571</v>
      </c>
      <c r="Y87" s="295">
        <v>25.17197507133984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29.903057843265511</v>
      </c>
      <c r="C89" s="261">
        <f t="shared" si="5"/>
        <v>33.604600209301417</v>
      </c>
      <c r="D89" s="261">
        <f t="shared" si="5"/>
        <v>37.801804118792148</v>
      </c>
      <c r="E89" s="261">
        <f t="shared" si="5"/>
        <v>38.335499831229008</v>
      </c>
      <c r="F89" s="261">
        <f t="shared" si="5"/>
        <v>44.000163742962982</v>
      </c>
      <c r="G89" s="261">
        <f t="shared" si="5"/>
        <v>40.89231152599465</v>
      </c>
      <c r="H89" s="261">
        <f t="shared" si="5"/>
        <v>37.602028384036899</v>
      </c>
      <c r="I89" s="261">
        <f t="shared" si="5"/>
        <v>36.921324386855822</v>
      </c>
      <c r="J89" s="261">
        <f t="shared" si="5"/>
        <v>40.569145802324158</v>
      </c>
      <c r="K89" s="261">
        <f t="shared" si="5"/>
        <v>29.16819146350517</v>
      </c>
      <c r="L89" s="261">
        <f t="shared" si="5"/>
        <v>33.226527211230547</v>
      </c>
      <c r="M89" s="261">
        <f t="shared" si="5"/>
        <v>32.722313276677717</v>
      </c>
      <c r="N89" s="261">
        <f t="shared" si="5"/>
        <v>31.670840469428679</v>
      </c>
      <c r="O89" s="261">
        <f t="shared" si="5"/>
        <v>26.549691934366681</v>
      </c>
      <c r="P89" s="261">
        <f t="shared" si="5"/>
        <v>26.71420176355603</v>
      </c>
      <c r="Q89" s="261">
        <f t="shared" si="5"/>
        <v>22.17897074233219</v>
      </c>
      <c r="R89" s="261">
        <f t="shared" si="5"/>
        <v>23.40445714006108</v>
      </c>
      <c r="S89" s="261">
        <f t="shared" si="5"/>
        <v>27.63793023285908</v>
      </c>
      <c r="T89" s="261">
        <f t="shared" si="5"/>
        <v>26.56657460058781</v>
      </c>
      <c r="U89" s="261">
        <f t="shared" si="5"/>
        <v>23.62509771874554</v>
      </c>
      <c r="V89" s="261">
        <f t="shared" si="5"/>
        <v>22.457156504237489</v>
      </c>
      <c r="W89" s="261">
        <f t="shared" si="5"/>
        <v>21.455443486202071</v>
      </c>
      <c r="X89" s="261">
        <f t="shared" si="5"/>
        <v>23.54671762395585</v>
      </c>
      <c r="Y89" s="261">
        <f t="shared" si="5"/>
        <v>15.78136639473961</v>
      </c>
      <c r="DA89" s="70"/>
    </row>
    <row r="90" spans="1:105" ht="12" customHeight="1" x14ac:dyDescent="0.25">
      <c r="A90" s="60" t="s">
        <v>1533</v>
      </c>
      <c r="B90" s="262">
        <v>29.903057843265511</v>
      </c>
      <c r="C90" s="262">
        <v>33.604600209301417</v>
      </c>
      <c r="D90" s="262">
        <v>37.801804118792148</v>
      </c>
      <c r="E90" s="262">
        <v>38.335499831229008</v>
      </c>
      <c r="F90" s="262">
        <v>44.000163742962982</v>
      </c>
      <c r="G90" s="262">
        <v>40.89231152599465</v>
      </c>
      <c r="H90" s="262">
        <v>37.602028384036899</v>
      </c>
      <c r="I90" s="262">
        <v>36.921324386855822</v>
      </c>
      <c r="J90" s="262">
        <v>40.569145802324158</v>
      </c>
      <c r="K90" s="262">
        <v>29.16819146350517</v>
      </c>
      <c r="L90" s="262">
        <v>33.226527211230547</v>
      </c>
      <c r="M90" s="262">
        <v>32.722313276677717</v>
      </c>
      <c r="N90" s="262">
        <v>31.670840469428679</v>
      </c>
      <c r="O90" s="262">
        <v>26.549691934366681</v>
      </c>
      <c r="P90" s="262">
        <v>26.71420176355603</v>
      </c>
      <c r="Q90" s="262">
        <v>22.17897074233219</v>
      </c>
      <c r="R90" s="262">
        <v>23.40445714006108</v>
      </c>
      <c r="S90" s="262">
        <v>27.63793023285908</v>
      </c>
      <c r="T90" s="262">
        <v>26.56657460058781</v>
      </c>
      <c r="U90" s="262">
        <v>23.62509771874554</v>
      </c>
      <c r="V90" s="262">
        <v>22.457156504237489</v>
      </c>
      <c r="W90" s="262">
        <v>21.455443486202071</v>
      </c>
      <c r="X90" s="262">
        <v>23.54671762395585</v>
      </c>
      <c r="Y90" s="262">
        <v>15.78136639473961</v>
      </c>
      <c r="DA90" s="72" t="s">
        <v>1770</v>
      </c>
    </row>
    <row r="91" spans="1:105" ht="12" customHeight="1" x14ac:dyDescent="0.25">
      <c r="A91" s="59" t="s">
        <v>28</v>
      </c>
      <c r="B91" s="230">
        <v>17.317904541535551</v>
      </c>
      <c r="C91" s="230">
        <v>20.515334095187882</v>
      </c>
      <c r="D91" s="230">
        <v>22.289688264362319</v>
      </c>
      <c r="E91" s="230">
        <v>21.718554671578211</v>
      </c>
      <c r="F91" s="230">
        <v>24.538899699840542</v>
      </c>
      <c r="G91" s="230">
        <v>23.49842797395031</v>
      </c>
      <c r="H91" s="230">
        <v>20.869551936306031</v>
      </c>
      <c r="I91" s="230">
        <v>20.075979647094861</v>
      </c>
      <c r="J91" s="230">
        <v>23.421469974523841</v>
      </c>
      <c r="K91" s="230">
        <v>14.931100391822349</v>
      </c>
      <c r="L91" s="230">
        <v>19.869256911812609</v>
      </c>
      <c r="M91" s="230">
        <v>18.696671894800829</v>
      </c>
      <c r="N91" s="230">
        <v>16.497135557165269</v>
      </c>
      <c r="O91" s="230">
        <v>13.06128809154113</v>
      </c>
      <c r="P91" s="230">
        <v>14.357283413411579</v>
      </c>
      <c r="Q91" s="230">
        <v>10.81801835996264</v>
      </c>
      <c r="R91" s="230">
        <v>12.45947170442224</v>
      </c>
      <c r="S91" s="230">
        <v>15.56942347821302</v>
      </c>
      <c r="T91" s="230">
        <v>13.61860985251597</v>
      </c>
      <c r="U91" s="230">
        <v>11.6591270866088</v>
      </c>
      <c r="V91" s="230">
        <v>10.10678640830622</v>
      </c>
      <c r="W91" s="230">
        <v>9.2995370179143499</v>
      </c>
      <c r="X91" s="230">
        <v>10.49892463522014</v>
      </c>
      <c r="Y91" s="230">
        <v>5.1288020837863701</v>
      </c>
      <c r="DA91" s="71" t="s">
        <v>1771</v>
      </c>
    </row>
    <row r="92" spans="1:105" ht="12" customHeight="1" x14ac:dyDescent="0.25">
      <c r="A92" s="59" t="s">
        <v>31</v>
      </c>
      <c r="B92" s="295">
        <v>2.5050568766478718</v>
      </c>
      <c r="C92" s="295">
        <v>2.7135573379258888</v>
      </c>
      <c r="D92" s="295">
        <v>3.2672687653441579</v>
      </c>
      <c r="E92" s="295">
        <v>3.3890327582235789</v>
      </c>
      <c r="F92" s="295">
        <v>4.9530891714802721</v>
      </c>
      <c r="G92" s="295">
        <v>4.015297448319842</v>
      </c>
      <c r="H92" s="295">
        <v>3.6963966377924549</v>
      </c>
      <c r="I92" s="295">
        <v>3.9003004902746561</v>
      </c>
      <c r="J92" s="295">
        <v>3.658986328997119</v>
      </c>
      <c r="K92" s="295">
        <v>2.3603930780320672</v>
      </c>
      <c r="L92" s="295">
        <v>2.4101270287991392</v>
      </c>
      <c r="M92" s="295">
        <v>2.4492518831030869</v>
      </c>
      <c r="N92" s="295">
        <v>3.8704155582582489</v>
      </c>
      <c r="O92" s="295">
        <v>3.0057237635598688</v>
      </c>
      <c r="P92" s="295">
        <v>2.776656404976579</v>
      </c>
      <c r="Q92" s="295">
        <v>2.8412707192142048</v>
      </c>
      <c r="R92" s="295">
        <v>2.862693564107273</v>
      </c>
      <c r="S92" s="295">
        <v>4.2080675013868936</v>
      </c>
      <c r="T92" s="295">
        <v>3.7985565935943049</v>
      </c>
      <c r="U92" s="295">
        <v>3.7348492474998558</v>
      </c>
      <c r="V92" s="295">
        <v>3.991101846076877</v>
      </c>
      <c r="W92" s="295">
        <v>3.9888349170520749</v>
      </c>
      <c r="X92" s="295">
        <v>4.6887579895767031</v>
      </c>
      <c r="Y92" s="295">
        <v>3.9079021826422662</v>
      </c>
      <c r="DA92" s="122" t="s">
        <v>1772</v>
      </c>
    </row>
    <row r="93" spans="1:105" ht="12" customHeight="1" x14ac:dyDescent="0.25">
      <c r="A93" s="59" t="s">
        <v>159</v>
      </c>
      <c r="B93" s="295">
        <v>2.3631798689579662</v>
      </c>
      <c r="C93" s="295">
        <v>2.3410894606926922</v>
      </c>
      <c r="D93" s="295">
        <v>2.6774346687399349</v>
      </c>
      <c r="E93" s="295">
        <v>3.0722557570477149</v>
      </c>
      <c r="F93" s="295">
        <v>3.2205411895064859</v>
      </c>
      <c r="G93" s="295">
        <v>2.9261290468345611</v>
      </c>
      <c r="H93" s="295">
        <v>2.739192007332047</v>
      </c>
      <c r="I93" s="295">
        <v>3.1091407261215478</v>
      </c>
      <c r="J93" s="295">
        <v>2.7204319844986431</v>
      </c>
      <c r="K93" s="295">
        <v>3.0479344327539031</v>
      </c>
      <c r="L93" s="295">
        <v>2.9629727979340932</v>
      </c>
      <c r="M93" s="295">
        <v>3.2026477439340311</v>
      </c>
      <c r="N93" s="295">
        <v>3.7036623769275701</v>
      </c>
      <c r="O93" s="295">
        <v>2.60957103344129</v>
      </c>
      <c r="P93" s="295">
        <v>3.0107874925264628</v>
      </c>
      <c r="Q93" s="295">
        <v>2.6387518323157502</v>
      </c>
      <c r="R93" s="295">
        <v>2.8629508496183722</v>
      </c>
      <c r="S93" s="295">
        <v>2.1423882307552549</v>
      </c>
      <c r="T93" s="295">
        <v>2.8250480293311151</v>
      </c>
      <c r="U93" s="295">
        <v>2.0219570271966409</v>
      </c>
      <c r="V93" s="295">
        <v>2.1605363609014332</v>
      </c>
      <c r="W93" s="295">
        <v>1.859262973758355</v>
      </c>
      <c r="X93" s="295">
        <v>2.054531161577831</v>
      </c>
      <c r="Y93" s="295">
        <v>1.5215415524273579</v>
      </c>
      <c r="DA93" s="122" t="s">
        <v>1773</v>
      </c>
    </row>
    <row r="94" spans="1:105" ht="12" customHeight="1" x14ac:dyDescent="0.25">
      <c r="A94" s="59" t="s">
        <v>32</v>
      </c>
      <c r="B94" s="295">
        <v>2.1640737904385619</v>
      </c>
      <c r="C94" s="295">
        <v>1.895097977806649</v>
      </c>
      <c r="D94" s="295">
        <v>2.5670200239861241</v>
      </c>
      <c r="E94" s="295">
        <v>2.5147558813176878</v>
      </c>
      <c r="F94" s="295">
        <v>2.7843372020100619</v>
      </c>
      <c r="G94" s="295">
        <v>2.5037578114827328</v>
      </c>
      <c r="H94" s="295">
        <v>2.5035953285126089</v>
      </c>
      <c r="I94" s="295">
        <v>2.33397586544669</v>
      </c>
      <c r="J94" s="295">
        <v>2.6001593988198271</v>
      </c>
      <c r="K94" s="295">
        <v>2.736381722287696</v>
      </c>
      <c r="L94" s="295">
        <v>2.2452089173885521</v>
      </c>
      <c r="M94" s="295">
        <v>2.2826096984159809</v>
      </c>
      <c r="N94" s="295">
        <v>2.5751635900719072</v>
      </c>
      <c r="O94" s="295">
        <v>3.000741221212718</v>
      </c>
      <c r="P94" s="295">
        <v>2.0563131969184609</v>
      </c>
      <c r="Q94" s="295">
        <v>1.5189075496789359</v>
      </c>
      <c r="R94" s="295">
        <v>0.70706166902148115</v>
      </c>
      <c r="S94" s="295">
        <v>0.79482420766952733</v>
      </c>
      <c r="T94" s="295">
        <v>1.016415294346855</v>
      </c>
      <c r="U94" s="295">
        <v>0.49967313057485829</v>
      </c>
      <c r="V94" s="295">
        <v>0.53395631837276891</v>
      </c>
      <c r="W94" s="295">
        <v>0.71155928152681325</v>
      </c>
      <c r="X94" s="295">
        <v>0.52824790693415102</v>
      </c>
      <c r="Y94" s="295">
        <v>0.52282531052312808</v>
      </c>
      <c r="DA94" s="122" t="s">
        <v>1774</v>
      </c>
    </row>
    <row r="95" spans="1:105" ht="12" customHeight="1" x14ac:dyDescent="0.25">
      <c r="A95" s="59" t="s">
        <v>35</v>
      </c>
      <c r="B95" s="295">
        <v>5.552842765685563</v>
      </c>
      <c r="C95" s="295">
        <v>6.1395213376883149</v>
      </c>
      <c r="D95" s="295">
        <v>7.0003923963596124</v>
      </c>
      <c r="E95" s="295">
        <v>7.6409007630618229</v>
      </c>
      <c r="F95" s="295">
        <v>8.5032964801256217</v>
      </c>
      <c r="G95" s="295">
        <v>7.9486992454072061</v>
      </c>
      <c r="H95" s="295">
        <v>7.7932924740937608</v>
      </c>
      <c r="I95" s="295">
        <v>7.5019276579180669</v>
      </c>
      <c r="J95" s="295">
        <v>8.1680981154847228</v>
      </c>
      <c r="K95" s="295">
        <v>6.0923818386091639</v>
      </c>
      <c r="L95" s="295">
        <v>5.7389615552961502</v>
      </c>
      <c r="M95" s="295">
        <v>6.0911320564237927</v>
      </c>
      <c r="N95" s="295">
        <v>5.0244633870056861</v>
      </c>
      <c r="O95" s="295">
        <v>4.8723678246116764</v>
      </c>
      <c r="P95" s="295">
        <v>4.5131612557229408</v>
      </c>
      <c r="Q95" s="295">
        <v>4.3620222811606562</v>
      </c>
      <c r="R95" s="295">
        <v>4.5122793528917136</v>
      </c>
      <c r="S95" s="295">
        <v>4.9232268148343854</v>
      </c>
      <c r="T95" s="295">
        <v>5.3079448307995616</v>
      </c>
      <c r="U95" s="295">
        <v>5.7094912268653832</v>
      </c>
      <c r="V95" s="295">
        <v>5.6647755705801863</v>
      </c>
      <c r="W95" s="295">
        <v>5.5962492959504768</v>
      </c>
      <c r="X95" s="295">
        <v>5.7762559306470251</v>
      </c>
      <c r="Y95" s="295">
        <v>4.7002952653604879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112.95546</v>
      </c>
      <c r="C97" s="279">
        <v>113.10505999999999</v>
      </c>
      <c r="D97" s="279">
        <v>120.25068</v>
      </c>
      <c r="E97" s="279">
        <v>115.07463</v>
      </c>
      <c r="F97" s="279">
        <v>106.91383999999989</v>
      </c>
      <c r="G97" s="279">
        <v>98.989210000000071</v>
      </c>
      <c r="H97" s="279">
        <v>117.9374700000002</v>
      </c>
      <c r="I97" s="279">
        <v>136.68972000000011</v>
      </c>
      <c r="J97" s="279">
        <v>120.91639000000001</v>
      </c>
      <c r="K97" s="279">
        <v>128.7529900000001</v>
      </c>
      <c r="L97" s="279">
        <v>223.67348999999999</v>
      </c>
      <c r="M97" s="279">
        <v>255.97183000000001</v>
      </c>
      <c r="N97" s="279">
        <v>215.62252000000001</v>
      </c>
      <c r="O97" s="279">
        <v>173.9726499999999</v>
      </c>
      <c r="P97" s="279">
        <v>172.1887000000001</v>
      </c>
      <c r="Q97" s="279">
        <v>143.03477000000001</v>
      </c>
      <c r="R97" s="279">
        <v>142.95153999999999</v>
      </c>
      <c r="S97" s="279">
        <v>132.62076999999999</v>
      </c>
      <c r="T97" s="279">
        <v>147.84474999999989</v>
      </c>
      <c r="U97" s="279">
        <v>124.88845999999999</v>
      </c>
      <c r="V97" s="279">
        <v>110.26232</v>
      </c>
      <c r="W97" s="279">
        <v>83.434359999999955</v>
      </c>
      <c r="X97" s="279">
        <v>81.539319999999961</v>
      </c>
      <c r="Y97" s="279">
        <v>64.84779999999995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294.7226303925919</v>
      </c>
      <c r="C99" s="223">
        <f t="shared" si="6"/>
        <v>280.52223810959168</v>
      </c>
      <c r="D99" s="223">
        <f t="shared" si="6"/>
        <v>256.66352608199753</v>
      </c>
      <c r="E99" s="223">
        <f t="shared" si="6"/>
        <v>231.31283008872873</v>
      </c>
      <c r="F99" s="223">
        <f t="shared" si="6"/>
        <v>243.32000698092438</v>
      </c>
      <c r="G99" s="223">
        <f t="shared" si="6"/>
        <v>231.02221439703607</v>
      </c>
      <c r="H99" s="223">
        <f t="shared" si="6"/>
        <v>240.39211042639164</v>
      </c>
      <c r="I99" s="223">
        <f t="shared" si="6"/>
        <v>246.47305103921602</v>
      </c>
      <c r="J99" s="223">
        <f t="shared" si="6"/>
        <v>205.58157105722353</v>
      </c>
      <c r="K99" s="223">
        <f t="shared" si="6"/>
        <v>119.55505758761204</v>
      </c>
      <c r="L99" s="223">
        <f t="shared" si="6"/>
        <v>99.818149160886747</v>
      </c>
      <c r="M99" s="223">
        <f t="shared" si="6"/>
        <v>98.921129385292474</v>
      </c>
      <c r="N99" s="223">
        <f t="shared" si="6"/>
        <v>78.154357080661086</v>
      </c>
      <c r="O99" s="223">
        <f t="shared" si="6"/>
        <v>85.466744291121486</v>
      </c>
      <c r="P99" s="223">
        <f t="shared" si="6"/>
        <v>82.648546927127484</v>
      </c>
      <c r="Q99" s="223">
        <f t="shared" si="6"/>
        <v>84.885424887142293</v>
      </c>
      <c r="R99" s="223">
        <f t="shared" si="6"/>
        <v>69.097206142436917</v>
      </c>
      <c r="S99" s="223">
        <f t="shared" si="6"/>
        <v>36.888091750662859</v>
      </c>
      <c r="T99" s="223">
        <f t="shared" si="6"/>
        <v>34.897028278653707</v>
      </c>
      <c r="U99" s="223">
        <f t="shared" si="6"/>
        <v>32.849360540381404</v>
      </c>
      <c r="V99" s="223">
        <f t="shared" si="6"/>
        <v>30.746097494256045</v>
      </c>
      <c r="W99" s="223">
        <f t="shared" si="6"/>
        <v>30.34927677857473</v>
      </c>
      <c r="X99" s="223">
        <f t="shared" si="6"/>
        <v>32.635764206324374</v>
      </c>
      <c r="Y99" s="223">
        <f t="shared" si="6"/>
        <v>27.048936896127053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1.1546782165993981</v>
      </c>
      <c r="C104" s="260">
        <v>1.052352264614735</v>
      </c>
      <c r="D104" s="260">
        <v>0.91113840634931043</v>
      </c>
      <c r="E104" s="260">
        <v>0.82031669187372791</v>
      </c>
      <c r="F104" s="260">
        <v>0.87754456916514234</v>
      </c>
      <c r="G104" s="260">
        <v>0.78632533595052556</v>
      </c>
      <c r="H104" s="260">
        <v>0.81232556484122109</v>
      </c>
      <c r="I104" s="260">
        <v>0.86907137286842928</v>
      </c>
      <c r="J104" s="260">
        <v>0.69462955355764333</v>
      </c>
      <c r="K104" s="260">
        <v>0.38756662814590143</v>
      </c>
      <c r="L104" s="260">
        <v>0.29055300751865459</v>
      </c>
      <c r="M104" s="260">
        <v>0.26664490160117238</v>
      </c>
      <c r="N104" s="260">
        <v>0.18352892495318279</v>
      </c>
      <c r="O104" s="260">
        <v>0.19085681063707949</v>
      </c>
      <c r="P104" s="260">
        <v>0.19391070118916359</v>
      </c>
      <c r="Q104" s="260">
        <v>0.20956953975625359</v>
      </c>
      <c r="R104" s="260">
        <v>0.1461780987100279</v>
      </c>
      <c r="S104" s="260">
        <v>5.130950299386508E-2</v>
      </c>
      <c r="T104" s="260">
        <v>5.681205271982219E-2</v>
      </c>
      <c r="U104" s="260">
        <v>5.3130603216705832E-2</v>
      </c>
      <c r="V104" s="260">
        <v>5.1471895655528579E-2</v>
      </c>
      <c r="W104" s="260">
        <v>5.2064669689120553E-2</v>
      </c>
      <c r="X104" s="260">
        <v>5.8563104631520049E-2</v>
      </c>
      <c r="Y104" s="260">
        <v>4.1881034305719593E-2</v>
      </c>
      <c r="DA104" s="68" t="s">
        <v>1782</v>
      </c>
    </row>
    <row r="105" spans="1:105" ht="12" customHeight="1" x14ac:dyDescent="0.25">
      <c r="A105" s="37" t="s">
        <v>159</v>
      </c>
      <c r="B105" s="226">
        <v>0.34470749295866071</v>
      </c>
      <c r="C105" s="226">
        <v>0.29050393352516157</v>
      </c>
      <c r="D105" s="226">
        <v>0.25207244774785659</v>
      </c>
      <c r="E105" s="226">
        <v>0.23524557626696849</v>
      </c>
      <c r="F105" s="226">
        <v>0.24106171633070311</v>
      </c>
      <c r="G105" s="226">
        <v>0.2115793779868928</v>
      </c>
      <c r="H105" s="226">
        <v>0.21126218590576501</v>
      </c>
      <c r="I105" s="226">
        <v>0.25464591325750441</v>
      </c>
      <c r="J105" s="226">
        <v>0.17354890306811141</v>
      </c>
      <c r="K105" s="226">
        <v>0.12923816155171841</v>
      </c>
      <c r="L105" s="226">
        <v>9.8932102069482844E-2</v>
      </c>
      <c r="M105" s="226">
        <v>9.1886155136968864E-2</v>
      </c>
      <c r="N105" s="226">
        <v>7.7878022477159262E-2</v>
      </c>
      <c r="O105" s="226">
        <v>6.6567558760179613E-2</v>
      </c>
      <c r="P105" s="226">
        <v>7.759541343808439E-2</v>
      </c>
      <c r="Q105" s="226">
        <v>7.8991551229293383E-2</v>
      </c>
      <c r="R105" s="226">
        <v>5.6744088036064302E-2</v>
      </c>
      <c r="S105" s="226">
        <v>1.5557722099305881E-2</v>
      </c>
      <c r="T105" s="226">
        <v>1.9734036453563319E-2</v>
      </c>
      <c r="U105" s="226">
        <v>1.3894912441116489E-2</v>
      </c>
      <c r="V105" s="226">
        <v>1.421117817436812E-2</v>
      </c>
      <c r="W105" s="226">
        <v>1.2983938472912109E-2</v>
      </c>
      <c r="X105" s="226">
        <v>1.536495909889642E-2</v>
      </c>
      <c r="Y105" s="226">
        <v>1.0241948771881291E-2</v>
      </c>
      <c r="DA105" s="69" t="s">
        <v>1783</v>
      </c>
    </row>
    <row r="106" spans="1:105" ht="12" customHeight="1" x14ac:dyDescent="0.25">
      <c r="A106" s="37" t="s">
        <v>35</v>
      </c>
      <c r="B106" s="226">
        <v>0.80997072364073741</v>
      </c>
      <c r="C106" s="226">
        <v>0.76184833108957295</v>
      </c>
      <c r="D106" s="226">
        <v>0.65906595860145378</v>
      </c>
      <c r="E106" s="226">
        <v>0.58507111560675951</v>
      </c>
      <c r="F106" s="226">
        <v>0.63648285283443928</v>
      </c>
      <c r="G106" s="226">
        <v>0.5747459579636327</v>
      </c>
      <c r="H106" s="226">
        <v>0.60106337893545603</v>
      </c>
      <c r="I106" s="226">
        <v>0.61442545961092487</v>
      </c>
      <c r="J106" s="226">
        <v>0.52108065048953189</v>
      </c>
      <c r="K106" s="226">
        <v>0.2583284665941829</v>
      </c>
      <c r="L106" s="226">
        <v>0.19162090544917171</v>
      </c>
      <c r="M106" s="226">
        <v>0.1747587464642035</v>
      </c>
      <c r="N106" s="226">
        <v>0.1056509024760236</v>
      </c>
      <c r="O106" s="226">
        <v>0.1242892518768999</v>
      </c>
      <c r="P106" s="226">
        <v>0.1163152877510792</v>
      </c>
      <c r="Q106" s="226">
        <v>0.1305779885269602</v>
      </c>
      <c r="R106" s="226">
        <v>8.9434010673963601E-2</v>
      </c>
      <c r="S106" s="226">
        <v>3.5751780894559188E-2</v>
      </c>
      <c r="T106" s="226">
        <v>3.7078016266258867E-2</v>
      </c>
      <c r="U106" s="226">
        <v>3.9235690775589339E-2</v>
      </c>
      <c r="V106" s="226">
        <v>3.7260717481160457E-2</v>
      </c>
      <c r="W106" s="226">
        <v>3.9080731216208447E-2</v>
      </c>
      <c r="X106" s="226">
        <v>4.3198145532623633E-2</v>
      </c>
      <c r="Y106" s="226">
        <v>3.1639085533838297E-2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251.1107880593471</v>
      </c>
      <c r="C110" s="261">
        <f t="shared" si="7"/>
        <v>235.70967668719891</v>
      </c>
      <c r="D110" s="261">
        <f t="shared" si="7"/>
        <v>215.2817621802777</v>
      </c>
      <c r="E110" s="261">
        <f t="shared" si="7"/>
        <v>190.94869198817361</v>
      </c>
      <c r="F110" s="261">
        <f t="shared" si="7"/>
        <v>204.40500102593339</v>
      </c>
      <c r="G110" s="261">
        <f t="shared" si="7"/>
        <v>193.67644782697661</v>
      </c>
      <c r="H110" s="261">
        <f t="shared" si="7"/>
        <v>201.54596192388459</v>
      </c>
      <c r="I110" s="261">
        <f t="shared" si="7"/>
        <v>206.0063820614597</v>
      </c>
      <c r="J110" s="261">
        <f t="shared" si="7"/>
        <v>171.62328598149671</v>
      </c>
      <c r="K110" s="261">
        <f t="shared" si="7"/>
        <v>101.2583917889567</v>
      </c>
      <c r="L110" s="261">
        <f t="shared" si="7"/>
        <v>90.377081514635051</v>
      </c>
      <c r="M110" s="261">
        <f t="shared" si="7"/>
        <v>89.384393807010554</v>
      </c>
      <c r="N110" s="261">
        <f t="shared" si="7"/>
        <v>70.460875337084062</v>
      </c>
      <c r="O110" s="261">
        <f t="shared" si="7"/>
        <v>76.822104014074142</v>
      </c>
      <c r="P110" s="261">
        <f t="shared" si="7"/>
        <v>73.716380319209847</v>
      </c>
      <c r="Q110" s="261">
        <f t="shared" si="7"/>
        <v>76.222392988831231</v>
      </c>
      <c r="R110" s="261">
        <f t="shared" si="7"/>
        <v>61.669470464967233</v>
      </c>
      <c r="S110" s="261">
        <f t="shared" si="7"/>
        <v>31.62687076343034</v>
      </c>
      <c r="T110" s="261">
        <f t="shared" si="7"/>
        <v>29.445235024804582</v>
      </c>
      <c r="U110" s="261">
        <f t="shared" si="7"/>
        <v>28.39942507020589</v>
      </c>
      <c r="V110" s="261">
        <f t="shared" si="7"/>
        <v>26.846116840411149</v>
      </c>
      <c r="W110" s="261">
        <f t="shared" si="7"/>
        <v>26.299411808220668</v>
      </c>
      <c r="X110" s="261">
        <f t="shared" si="7"/>
        <v>28.201830196147881</v>
      </c>
      <c r="Y110" s="261">
        <f t="shared" si="7"/>
        <v>23.577210856610321</v>
      </c>
      <c r="DA110" s="70"/>
    </row>
    <row r="111" spans="1:105" ht="12" customHeight="1" x14ac:dyDescent="0.25">
      <c r="A111" s="60" t="s">
        <v>1554</v>
      </c>
      <c r="B111" s="262">
        <v>251.1107880593471</v>
      </c>
      <c r="C111" s="262">
        <v>235.70967668719891</v>
      </c>
      <c r="D111" s="262">
        <v>215.2817621802777</v>
      </c>
      <c r="E111" s="262">
        <v>190.94869198817361</v>
      </c>
      <c r="F111" s="262">
        <v>204.40500102593339</v>
      </c>
      <c r="G111" s="262">
        <v>193.67644782697661</v>
      </c>
      <c r="H111" s="262">
        <v>201.54596192388459</v>
      </c>
      <c r="I111" s="262">
        <v>206.0063820614597</v>
      </c>
      <c r="J111" s="262">
        <v>171.62328598149671</v>
      </c>
      <c r="K111" s="262">
        <v>101.2583917889567</v>
      </c>
      <c r="L111" s="262">
        <v>90.377081514635051</v>
      </c>
      <c r="M111" s="262">
        <v>89.384393807010554</v>
      </c>
      <c r="N111" s="262">
        <v>70.460875337084062</v>
      </c>
      <c r="O111" s="262">
        <v>76.822104014074142</v>
      </c>
      <c r="P111" s="262">
        <v>73.716380319209847</v>
      </c>
      <c r="Q111" s="262">
        <v>76.222392988831231</v>
      </c>
      <c r="R111" s="262">
        <v>61.669470464967233</v>
      </c>
      <c r="S111" s="262">
        <v>31.62687076343034</v>
      </c>
      <c r="T111" s="262">
        <v>29.445235024804582</v>
      </c>
      <c r="U111" s="262">
        <v>28.39942507020589</v>
      </c>
      <c r="V111" s="262">
        <v>26.846116840411149</v>
      </c>
      <c r="W111" s="262">
        <v>26.299411808220668</v>
      </c>
      <c r="X111" s="262">
        <v>28.201830196147881</v>
      </c>
      <c r="Y111" s="262">
        <v>23.577210856610321</v>
      </c>
      <c r="DA111" s="72" t="s">
        <v>1788</v>
      </c>
    </row>
    <row r="112" spans="1:105" ht="12" customHeight="1" x14ac:dyDescent="0.25">
      <c r="A112" s="59" t="s">
        <v>28</v>
      </c>
      <c r="B112" s="230">
        <v>145.4270222047179</v>
      </c>
      <c r="C112" s="230">
        <v>143.898833391511</v>
      </c>
      <c r="D112" s="230">
        <v>126.94006224997869</v>
      </c>
      <c r="E112" s="230">
        <v>108.1798756940465</v>
      </c>
      <c r="F112" s="230">
        <v>113.99670800369189</v>
      </c>
      <c r="G112" s="230">
        <v>111.29456588971971</v>
      </c>
      <c r="H112" s="230">
        <v>111.86029319920689</v>
      </c>
      <c r="I112" s="230">
        <v>112.0160233176758</v>
      </c>
      <c r="J112" s="230">
        <v>99.08193924345484</v>
      </c>
      <c r="K112" s="230">
        <v>51.833834648509423</v>
      </c>
      <c r="L112" s="230">
        <v>54.044933439422472</v>
      </c>
      <c r="M112" s="230">
        <v>51.071899147070887</v>
      </c>
      <c r="N112" s="230">
        <v>36.702613340319978</v>
      </c>
      <c r="O112" s="230">
        <v>37.793117705721357</v>
      </c>
      <c r="P112" s="230">
        <v>39.618139213786058</v>
      </c>
      <c r="Q112" s="230">
        <v>37.178246744319267</v>
      </c>
      <c r="R112" s="230">
        <v>32.830029668569232</v>
      </c>
      <c r="S112" s="230">
        <v>17.81653474257368</v>
      </c>
      <c r="T112" s="230">
        <v>15.094274434972871</v>
      </c>
      <c r="U112" s="230">
        <v>14.01528620207274</v>
      </c>
      <c r="V112" s="230">
        <v>12.08202689184051</v>
      </c>
      <c r="W112" s="230">
        <v>11.399081721018989</v>
      </c>
      <c r="X112" s="230">
        <v>12.57452926277074</v>
      </c>
      <c r="Y112" s="230">
        <v>7.6623813899638451</v>
      </c>
      <c r="DA112" s="71" t="s">
        <v>1789</v>
      </c>
    </row>
    <row r="113" spans="1:105" ht="12" customHeight="1" x14ac:dyDescent="0.25">
      <c r="A113" s="59" t="s">
        <v>31</v>
      </c>
      <c r="B113" s="295">
        <v>21.036203378451528</v>
      </c>
      <c r="C113" s="295">
        <v>19.033457288911571</v>
      </c>
      <c r="D113" s="295">
        <v>18.60713777335835</v>
      </c>
      <c r="E113" s="295">
        <v>16.880733918609192</v>
      </c>
      <c r="F113" s="295">
        <v>23.009827942739989</v>
      </c>
      <c r="G113" s="295">
        <v>19.017475846650481</v>
      </c>
      <c r="H113" s="295">
        <v>19.812596501638819</v>
      </c>
      <c r="I113" s="295">
        <v>21.762133571786631</v>
      </c>
      <c r="J113" s="295">
        <v>15.47893712634896</v>
      </c>
      <c r="K113" s="295">
        <v>8.1941867177592336</v>
      </c>
      <c r="L113" s="295">
        <v>6.5556127956936123</v>
      </c>
      <c r="M113" s="295">
        <v>6.6903856399383459</v>
      </c>
      <c r="N113" s="295">
        <v>8.6108503630142081</v>
      </c>
      <c r="O113" s="295">
        <v>8.6971262857810885</v>
      </c>
      <c r="P113" s="295">
        <v>7.6620316555465386</v>
      </c>
      <c r="Q113" s="295">
        <v>9.7645853752017437</v>
      </c>
      <c r="R113" s="295">
        <v>7.5430417012229194</v>
      </c>
      <c r="S113" s="295">
        <v>4.8154114982143108</v>
      </c>
      <c r="T113" s="295">
        <v>4.2101548029805338</v>
      </c>
      <c r="U113" s="295">
        <v>4.4896140797219548</v>
      </c>
      <c r="V113" s="295">
        <v>4.7711110024790084</v>
      </c>
      <c r="W113" s="295">
        <v>4.8893891280329731</v>
      </c>
      <c r="X113" s="295">
        <v>5.6157108079618183</v>
      </c>
      <c r="Y113" s="295">
        <v>5.8383685837163313</v>
      </c>
      <c r="DA113" s="122" t="s">
        <v>1790</v>
      </c>
    </row>
    <row r="114" spans="1:105" ht="12" customHeight="1" x14ac:dyDescent="0.25">
      <c r="A114" s="59" t="s">
        <v>159</v>
      </c>
      <c r="B114" s="295">
        <v>19.84479187146621</v>
      </c>
      <c r="C114" s="295">
        <v>16.42088989122821</v>
      </c>
      <c r="D114" s="295">
        <v>15.24802498308164</v>
      </c>
      <c r="E114" s="295">
        <v>15.30287125103567</v>
      </c>
      <c r="F114" s="295">
        <v>14.96118807626975</v>
      </c>
      <c r="G114" s="295">
        <v>13.85889568296958</v>
      </c>
      <c r="H114" s="295">
        <v>14.682002852971729</v>
      </c>
      <c r="I114" s="295">
        <v>17.34777511221299</v>
      </c>
      <c r="J114" s="295">
        <v>11.50848673875883</v>
      </c>
      <c r="K114" s="295">
        <v>10.58101045877315</v>
      </c>
      <c r="L114" s="295">
        <v>8.0593687201238637</v>
      </c>
      <c r="M114" s="295">
        <v>8.7483646021128063</v>
      </c>
      <c r="N114" s="295">
        <v>8.2398600467595831</v>
      </c>
      <c r="O114" s="295">
        <v>7.5508498501123489</v>
      </c>
      <c r="P114" s="295">
        <v>8.3081036006167022</v>
      </c>
      <c r="Q114" s="295">
        <v>9.0685894083838754</v>
      </c>
      <c r="R114" s="295">
        <v>7.5437196345384763</v>
      </c>
      <c r="S114" s="295">
        <v>2.4515958730742242</v>
      </c>
      <c r="T114" s="295">
        <v>3.1311602805645551</v>
      </c>
      <c r="U114" s="295">
        <v>2.4305684477014862</v>
      </c>
      <c r="V114" s="295">
        <v>2.582785205766013</v>
      </c>
      <c r="W114" s="295">
        <v>2.2790264222733878</v>
      </c>
      <c r="X114" s="295">
        <v>2.4607055589168052</v>
      </c>
      <c r="Y114" s="295">
        <v>2.2731685654691969</v>
      </c>
      <c r="DA114" s="122" t="s">
        <v>1791</v>
      </c>
    </row>
    <row r="115" spans="1:105" ht="12" customHeight="1" x14ac:dyDescent="0.25">
      <c r="A115" s="59" t="s">
        <v>32</v>
      </c>
      <c r="B115" s="295">
        <v>18.172799510468469</v>
      </c>
      <c r="C115" s="295">
        <v>13.292612584503519</v>
      </c>
      <c r="D115" s="295">
        <v>14.619212156624689</v>
      </c>
      <c r="E115" s="295">
        <v>12.525970662211259</v>
      </c>
      <c r="F115" s="295">
        <v>12.934780242140199</v>
      </c>
      <c r="G115" s="295">
        <v>11.85843746785419</v>
      </c>
      <c r="H115" s="295">
        <v>13.41921035747715</v>
      </c>
      <c r="I115" s="295">
        <v>13.02266188562318</v>
      </c>
      <c r="J115" s="295">
        <v>10.99968686241273</v>
      </c>
      <c r="K115" s="295">
        <v>9.4994443816041176</v>
      </c>
      <c r="L115" s="295">
        <v>6.1070309290591576</v>
      </c>
      <c r="M115" s="295">
        <v>6.2351852225659856</v>
      </c>
      <c r="N115" s="295">
        <v>5.7291905741435363</v>
      </c>
      <c r="O115" s="295">
        <v>8.682709192453089</v>
      </c>
      <c r="P115" s="295">
        <v>5.67428392662082</v>
      </c>
      <c r="Q115" s="295">
        <v>5.2200243875319039</v>
      </c>
      <c r="R115" s="295">
        <v>1.863069006629259</v>
      </c>
      <c r="S115" s="295">
        <v>0.90953997943461806</v>
      </c>
      <c r="T115" s="295">
        <v>1.1265504746022801</v>
      </c>
      <c r="U115" s="295">
        <v>0.60065062165209049</v>
      </c>
      <c r="V115" s="295">
        <v>0.63831116410513922</v>
      </c>
      <c r="W115" s="295">
        <v>0.87220711997260481</v>
      </c>
      <c r="X115" s="295">
        <v>0.6326808691870941</v>
      </c>
      <c r="Y115" s="295">
        <v>0.78109602673475909</v>
      </c>
      <c r="DA115" s="122" t="s">
        <v>1792</v>
      </c>
    </row>
    <row r="116" spans="1:105" ht="12" customHeight="1" x14ac:dyDescent="0.25">
      <c r="A116" s="59" t="s">
        <v>35</v>
      </c>
      <c r="B116" s="295">
        <v>46.629971094242947</v>
      </c>
      <c r="C116" s="295">
        <v>43.063883531044532</v>
      </c>
      <c r="D116" s="295">
        <v>39.86732501723435</v>
      </c>
      <c r="E116" s="295">
        <v>38.059240462270949</v>
      </c>
      <c r="F116" s="295">
        <v>39.502496761091557</v>
      </c>
      <c r="G116" s="295">
        <v>37.647072939782703</v>
      </c>
      <c r="H116" s="295">
        <v>41.771859012590014</v>
      </c>
      <c r="I116" s="295">
        <v>41.857788174161151</v>
      </c>
      <c r="J116" s="295">
        <v>34.554236010521308</v>
      </c>
      <c r="K116" s="295">
        <v>21.149915582310729</v>
      </c>
      <c r="L116" s="295">
        <v>15.61013563033595</v>
      </c>
      <c r="M116" s="295">
        <v>16.638559195322522</v>
      </c>
      <c r="N116" s="295">
        <v>11.17836101284675</v>
      </c>
      <c r="O116" s="295">
        <v>14.098300980006259</v>
      </c>
      <c r="P116" s="295">
        <v>12.45382192263973</v>
      </c>
      <c r="Q116" s="295">
        <v>14.990947073394439</v>
      </c>
      <c r="R116" s="295">
        <v>11.88961045400734</v>
      </c>
      <c r="S116" s="295">
        <v>5.6337886701335087</v>
      </c>
      <c r="T116" s="295">
        <v>5.8830950316843467</v>
      </c>
      <c r="U116" s="295">
        <v>6.8633057190576192</v>
      </c>
      <c r="V116" s="295">
        <v>6.7718825762204862</v>
      </c>
      <c r="W116" s="295">
        <v>6.8597074169227206</v>
      </c>
      <c r="X116" s="295">
        <v>6.91820369731143</v>
      </c>
      <c r="Y116" s="295">
        <v>7.0221962907261846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20.99925411664546</v>
      </c>
      <c r="C119" s="261">
        <f t="shared" si="8"/>
        <v>19.711329157778039</v>
      </c>
      <c r="D119" s="261">
        <f t="shared" si="8"/>
        <v>18.003035495370501</v>
      </c>
      <c r="E119" s="261">
        <f t="shared" si="8"/>
        <v>15.9681714086814</v>
      </c>
      <c r="F119" s="261">
        <f t="shared" si="8"/>
        <v>17.093461385825869</v>
      </c>
      <c r="G119" s="261">
        <f t="shared" si="8"/>
        <v>16.196281234108941</v>
      </c>
      <c r="H119" s="261">
        <f t="shared" si="8"/>
        <v>16.85437293766584</v>
      </c>
      <c r="I119" s="261">
        <f t="shared" si="8"/>
        <v>17.227377604887881</v>
      </c>
      <c r="J119" s="261">
        <f t="shared" si="8"/>
        <v>14.35207552216916</v>
      </c>
      <c r="K119" s="261">
        <f t="shared" si="8"/>
        <v>8.4677791705094272</v>
      </c>
      <c r="L119" s="261">
        <f t="shared" si="8"/>
        <v>7.5578246387330346</v>
      </c>
      <c r="M119" s="261">
        <f t="shared" si="8"/>
        <v>7.4748106766807538</v>
      </c>
      <c r="N119" s="261">
        <f t="shared" si="8"/>
        <v>5.8923228186238399</v>
      </c>
      <c r="O119" s="261">
        <f t="shared" si="8"/>
        <v>6.4242834664102517</v>
      </c>
      <c r="P119" s="261">
        <f t="shared" si="8"/>
        <v>6.1645659067284733</v>
      </c>
      <c r="Q119" s="261">
        <f t="shared" si="8"/>
        <v>6.3741323585548093</v>
      </c>
      <c r="R119" s="261">
        <f t="shared" si="8"/>
        <v>5.1571375787596514</v>
      </c>
      <c r="S119" s="261">
        <f t="shared" si="8"/>
        <v>2.644811484238649</v>
      </c>
      <c r="T119" s="261">
        <f t="shared" si="8"/>
        <v>2.462371201129304</v>
      </c>
      <c r="U119" s="261">
        <f t="shared" si="8"/>
        <v>2.374914866958806</v>
      </c>
      <c r="V119" s="261">
        <f t="shared" si="8"/>
        <v>2.2450187581893681</v>
      </c>
      <c r="W119" s="261">
        <f t="shared" si="8"/>
        <v>2.199300300664941</v>
      </c>
      <c r="X119" s="261">
        <f t="shared" si="8"/>
        <v>2.358390905544971</v>
      </c>
      <c r="Y119" s="261">
        <f t="shared" si="8"/>
        <v>1.971655005211008</v>
      </c>
      <c r="DA119" s="70"/>
    </row>
    <row r="120" spans="1:105" ht="12" customHeight="1" x14ac:dyDescent="0.25">
      <c r="A120" s="60" t="s">
        <v>1566</v>
      </c>
      <c r="B120" s="262">
        <v>20.99925411664546</v>
      </c>
      <c r="C120" s="262">
        <v>19.711329157778039</v>
      </c>
      <c r="D120" s="262">
        <v>18.003035495370501</v>
      </c>
      <c r="E120" s="262">
        <v>15.9681714086814</v>
      </c>
      <c r="F120" s="262">
        <v>17.093461385825869</v>
      </c>
      <c r="G120" s="262">
        <v>16.196281234108941</v>
      </c>
      <c r="H120" s="262">
        <v>16.85437293766584</v>
      </c>
      <c r="I120" s="262">
        <v>17.227377604887881</v>
      </c>
      <c r="J120" s="262">
        <v>14.35207552216916</v>
      </c>
      <c r="K120" s="262">
        <v>8.4677791705094272</v>
      </c>
      <c r="L120" s="262">
        <v>7.5578246387330346</v>
      </c>
      <c r="M120" s="262">
        <v>7.4748106766807538</v>
      </c>
      <c r="N120" s="262">
        <v>5.8923228186238399</v>
      </c>
      <c r="O120" s="262">
        <v>6.4242834664102517</v>
      </c>
      <c r="P120" s="262">
        <v>6.1645659067284733</v>
      </c>
      <c r="Q120" s="262">
        <v>6.3741323585548093</v>
      </c>
      <c r="R120" s="262">
        <v>5.1571375787596514</v>
      </c>
      <c r="S120" s="262">
        <v>2.644811484238649</v>
      </c>
      <c r="T120" s="262">
        <v>2.462371201129304</v>
      </c>
      <c r="U120" s="262">
        <v>2.374914866958806</v>
      </c>
      <c r="V120" s="262">
        <v>2.2450187581893681</v>
      </c>
      <c r="W120" s="262">
        <v>2.199300300664941</v>
      </c>
      <c r="X120" s="262">
        <v>2.358390905544971</v>
      </c>
      <c r="Y120" s="262">
        <v>1.971655005211008</v>
      </c>
      <c r="DA120" s="72" t="s">
        <v>1796</v>
      </c>
    </row>
    <row r="121" spans="1:105" ht="12" customHeight="1" x14ac:dyDescent="0.25">
      <c r="A121" s="59" t="s">
        <v>28</v>
      </c>
      <c r="B121" s="230">
        <v>12.161401022652081</v>
      </c>
      <c r="C121" s="230">
        <v>12.033605536545121</v>
      </c>
      <c r="D121" s="230">
        <v>10.61542056942652</v>
      </c>
      <c r="E121" s="230">
        <v>9.0465914171298429</v>
      </c>
      <c r="F121" s="230">
        <v>9.5330266705419344</v>
      </c>
      <c r="G121" s="230">
        <v>9.3070588045290172</v>
      </c>
      <c r="H121" s="230">
        <v>9.3543680086634069</v>
      </c>
      <c r="I121" s="230">
        <v>9.3673910108076619</v>
      </c>
      <c r="J121" s="230">
        <v>8.2857723342877527</v>
      </c>
      <c r="K121" s="230">
        <v>4.3346280501775336</v>
      </c>
      <c r="L121" s="230">
        <v>4.5195321944647038</v>
      </c>
      <c r="M121" s="230">
        <v>4.2709108465525736</v>
      </c>
      <c r="N121" s="230">
        <v>3.0692727709341141</v>
      </c>
      <c r="O121" s="230">
        <v>3.1604666955812788</v>
      </c>
      <c r="P121" s="230">
        <v>3.3130849511025722</v>
      </c>
      <c r="Q121" s="230">
        <v>3.1090478311540899</v>
      </c>
      <c r="R121" s="230">
        <v>2.745426196123292</v>
      </c>
      <c r="S121" s="230">
        <v>1.4899158392546841</v>
      </c>
      <c r="T121" s="230">
        <v>1.262265580128993</v>
      </c>
      <c r="U121" s="230">
        <v>1.172034697311704</v>
      </c>
      <c r="V121" s="230">
        <v>1.0103650062455329</v>
      </c>
      <c r="W121" s="230">
        <v>0.95325340502500922</v>
      </c>
      <c r="X121" s="230">
        <v>1.0515507415145811</v>
      </c>
      <c r="Y121" s="230">
        <v>0.64077013652029158</v>
      </c>
      <c r="DA121" s="71" t="s">
        <v>1797</v>
      </c>
    </row>
    <row r="122" spans="1:105" ht="12" customHeight="1" x14ac:dyDescent="0.25">
      <c r="A122" s="59" t="s">
        <v>31</v>
      </c>
      <c r="B122" s="295">
        <v>1.7591620965688599</v>
      </c>
      <c r="C122" s="295">
        <v>1.591681541908547</v>
      </c>
      <c r="D122" s="295">
        <v>1.5560303780888891</v>
      </c>
      <c r="E122" s="295">
        <v>1.411659068779525</v>
      </c>
      <c r="F122" s="295">
        <v>1.924207350405394</v>
      </c>
      <c r="G122" s="295">
        <v>1.5903450865145561</v>
      </c>
      <c r="H122" s="295">
        <v>1.6568374137320849</v>
      </c>
      <c r="I122" s="295">
        <v>1.819868339891175</v>
      </c>
      <c r="J122" s="295">
        <v>1.2944331730381839</v>
      </c>
      <c r="K122" s="295">
        <v>0.68524259947286681</v>
      </c>
      <c r="L122" s="295">
        <v>0.54821610832015599</v>
      </c>
      <c r="M122" s="295">
        <v>0.55948654885435312</v>
      </c>
      <c r="N122" s="295">
        <v>0.7200862867373472</v>
      </c>
      <c r="O122" s="295">
        <v>0.72730115010634577</v>
      </c>
      <c r="P122" s="295">
        <v>0.64074088982022326</v>
      </c>
      <c r="Q122" s="295">
        <v>0.81656790304477289</v>
      </c>
      <c r="R122" s="295">
        <v>0.63079030065007891</v>
      </c>
      <c r="S122" s="295">
        <v>0.40269098157312228</v>
      </c>
      <c r="T122" s="295">
        <v>0.35207611453677939</v>
      </c>
      <c r="U122" s="295">
        <v>0.37544602394170729</v>
      </c>
      <c r="V122" s="295">
        <v>0.39898633242352399</v>
      </c>
      <c r="W122" s="295">
        <v>0.40887739458832928</v>
      </c>
      <c r="X122" s="295">
        <v>0.46961637615550123</v>
      </c>
      <c r="Y122" s="295">
        <v>0.48823623414826478</v>
      </c>
      <c r="DA122" s="122" t="s">
        <v>1798</v>
      </c>
    </row>
    <row r="123" spans="1:105" ht="12" customHeight="1" x14ac:dyDescent="0.25">
      <c r="A123" s="59" t="s">
        <v>159</v>
      </c>
      <c r="B123" s="295">
        <v>1.6595297662096899</v>
      </c>
      <c r="C123" s="295">
        <v>1.3732044023766119</v>
      </c>
      <c r="D123" s="295">
        <v>1.2751230397995299</v>
      </c>
      <c r="E123" s="295">
        <v>1.2797095839580539</v>
      </c>
      <c r="F123" s="295">
        <v>1.251136172716973</v>
      </c>
      <c r="G123" s="295">
        <v>1.15895646886337</v>
      </c>
      <c r="H123" s="295">
        <v>1.227789181156173</v>
      </c>
      <c r="I123" s="295">
        <v>1.4507156014885441</v>
      </c>
      <c r="J123" s="295">
        <v>0.96240244950418141</v>
      </c>
      <c r="K123" s="295">
        <v>0.8848418228138728</v>
      </c>
      <c r="L123" s="295">
        <v>0.6739683829657952</v>
      </c>
      <c r="M123" s="295">
        <v>0.73158597766582367</v>
      </c>
      <c r="N123" s="295">
        <v>0.68906205243004104</v>
      </c>
      <c r="O123" s="295">
        <v>0.63144326066018797</v>
      </c>
      <c r="P123" s="295">
        <v>0.69476895072916911</v>
      </c>
      <c r="Q123" s="295">
        <v>0.75836492306003933</v>
      </c>
      <c r="R123" s="295">
        <v>0.63084699313261849</v>
      </c>
      <c r="S123" s="295">
        <v>0.20501582240997879</v>
      </c>
      <c r="T123" s="295">
        <v>0.26184470575586039</v>
      </c>
      <c r="U123" s="295">
        <v>0.203257394378139</v>
      </c>
      <c r="V123" s="295">
        <v>0.2159865901570695</v>
      </c>
      <c r="W123" s="295">
        <v>0.190584623423497</v>
      </c>
      <c r="X123" s="295">
        <v>0.20577762404108191</v>
      </c>
      <c r="Y123" s="295">
        <v>0.19009475747802809</v>
      </c>
      <c r="DA123" s="122" t="s">
        <v>1799</v>
      </c>
    </row>
    <row r="124" spans="1:105" ht="12" customHeight="1" x14ac:dyDescent="0.25">
      <c r="A124" s="59" t="s">
        <v>32</v>
      </c>
      <c r="B124" s="295">
        <v>1.5197086428679729</v>
      </c>
      <c r="C124" s="295">
        <v>1.1116007866222719</v>
      </c>
      <c r="D124" s="295">
        <v>1.2225382805519309</v>
      </c>
      <c r="E124" s="295">
        <v>1.0474900064080661</v>
      </c>
      <c r="F124" s="295">
        <v>1.0816768938794969</v>
      </c>
      <c r="G124" s="295">
        <v>0.99166723874470641</v>
      </c>
      <c r="H124" s="295">
        <v>1.1221875830949359</v>
      </c>
      <c r="I124" s="295">
        <v>1.089026036375323</v>
      </c>
      <c r="J124" s="295">
        <v>0.91985382791575176</v>
      </c>
      <c r="K124" s="295">
        <v>0.79439536659452403</v>
      </c>
      <c r="L124" s="295">
        <v>0.51070324524336208</v>
      </c>
      <c r="M124" s="295">
        <v>0.52142020645513232</v>
      </c>
      <c r="N124" s="295">
        <v>0.47910617333054012</v>
      </c>
      <c r="O124" s="295">
        <v>0.72609551410497064</v>
      </c>
      <c r="P124" s="295">
        <v>0.47451457990306017</v>
      </c>
      <c r="Q124" s="295">
        <v>0.43652691887917799</v>
      </c>
      <c r="R124" s="295">
        <v>0.15579999493214841</v>
      </c>
      <c r="S124" s="295">
        <v>7.6060695380725948E-2</v>
      </c>
      <c r="T124" s="295">
        <v>9.4208296960184096E-2</v>
      </c>
      <c r="U124" s="295">
        <v>5.0229682033462973E-2</v>
      </c>
      <c r="V124" s="295">
        <v>5.3379062063107018E-2</v>
      </c>
      <c r="W124" s="295">
        <v>7.293871799057676E-2</v>
      </c>
      <c r="X124" s="295">
        <v>5.2908226084097877E-2</v>
      </c>
      <c r="Y124" s="295">
        <v>6.5319511286901694E-2</v>
      </c>
      <c r="DA124" s="122" t="s">
        <v>1800</v>
      </c>
    </row>
    <row r="125" spans="1:105" ht="12" customHeight="1" x14ac:dyDescent="0.25">
      <c r="A125" s="59" t="s">
        <v>35</v>
      </c>
      <c r="B125" s="295">
        <v>3.899452588346858</v>
      </c>
      <c r="C125" s="295">
        <v>3.6012368903254952</v>
      </c>
      <c r="D125" s="295">
        <v>3.333923227503639</v>
      </c>
      <c r="E125" s="295">
        <v>3.182721332405908</v>
      </c>
      <c r="F125" s="295">
        <v>3.303414298282072</v>
      </c>
      <c r="G125" s="295">
        <v>3.1482536354572881</v>
      </c>
      <c r="H125" s="295">
        <v>3.493190751019243</v>
      </c>
      <c r="I125" s="295">
        <v>3.5003766163251799</v>
      </c>
      <c r="J125" s="295">
        <v>2.889613737423292</v>
      </c>
      <c r="K125" s="295">
        <v>1.7686713314506299</v>
      </c>
      <c r="L125" s="295">
        <v>1.305404707739017</v>
      </c>
      <c r="M125" s="295">
        <v>1.39140709715287</v>
      </c>
      <c r="N125" s="295">
        <v>0.93479553519179748</v>
      </c>
      <c r="O125" s="295">
        <v>1.178976845957469</v>
      </c>
      <c r="P125" s="295">
        <v>1.041456535173449</v>
      </c>
      <c r="Q125" s="295">
        <v>1.2536247824167299</v>
      </c>
      <c r="R125" s="295">
        <v>0.99427409392151433</v>
      </c>
      <c r="S125" s="295">
        <v>0.47112814562013777</v>
      </c>
      <c r="T125" s="295">
        <v>0.49197650374748758</v>
      </c>
      <c r="U125" s="295">
        <v>0.5739470692937928</v>
      </c>
      <c r="V125" s="295">
        <v>0.56630176730013437</v>
      </c>
      <c r="W125" s="295">
        <v>0.57364615963752885</v>
      </c>
      <c r="X125" s="295">
        <v>0.57853793774970907</v>
      </c>
      <c r="Y125" s="295">
        <v>0.58723436577752164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21.457909999999998</v>
      </c>
      <c r="C128" s="279">
        <v>24.04888</v>
      </c>
      <c r="D128" s="279">
        <v>22.467590000000001</v>
      </c>
      <c r="E128" s="279">
        <v>23.57565</v>
      </c>
      <c r="F128" s="279">
        <v>20.943999999999999</v>
      </c>
      <c r="G128" s="279">
        <v>20.363160000000001</v>
      </c>
      <c r="H128" s="279">
        <v>21.179449999999999</v>
      </c>
      <c r="I128" s="279">
        <v>22.37022</v>
      </c>
      <c r="J128" s="279">
        <v>18.911580000000001</v>
      </c>
      <c r="K128" s="279">
        <v>9.4413199999999993</v>
      </c>
      <c r="L128" s="279">
        <v>1.5926899999999999</v>
      </c>
      <c r="M128" s="279">
        <v>1.79528</v>
      </c>
      <c r="N128" s="279">
        <v>1.6176299999999999</v>
      </c>
      <c r="O128" s="279">
        <v>2.0295000000000001</v>
      </c>
      <c r="P128" s="279">
        <v>2.57369</v>
      </c>
      <c r="Q128" s="279">
        <v>2.0793300000000001</v>
      </c>
      <c r="R128" s="279">
        <v>2.1244200000000002</v>
      </c>
      <c r="S128" s="279">
        <v>2.5651000000000002</v>
      </c>
      <c r="T128" s="279">
        <v>2.9326099999999999</v>
      </c>
      <c r="U128" s="279">
        <v>2.02189</v>
      </c>
      <c r="V128" s="279">
        <v>1.6034900000000001</v>
      </c>
      <c r="W128" s="279">
        <v>1.7985</v>
      </c>
      <c r="X128" s="279">
        <v>2.0169800000000002</v>
      </c>
      <c r="Y128" s="279">
        <v>1.4581900000000001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0.99999999999999989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0.99999999999999989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0.99999999999999989</v>
      </c>
      <c r="R132" s="232">
        <f t="shared" si="9"/>
        <v>0.99999999999999989</v>
      </c>
      <c r="S132" s="232">
        <f t="shared" si="9"/>
        <v>0.99999999999999989</v>
      </c>
      <c r="T132" s="232">
        <f t="shared" si="9"/>
        <v>1</v>
      </c>
      <c r="U132" s="232">
        <f t="shared" si="9"/>
        <v>1</v>
      </c>
      <c r="V132" s="232">
        <f t="shared" si="9"/>
        <v>0.99999999999999989</v>
      </c>
      <c r="W132" s="232">
        <f t="shared" si="9"/>
        <v>1.0000000000000002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4.0767911521766357E-4</v>
      </c>
      <c r="C137" s="268">
        <f t="shared" si="14"/>
        <v>4.1268446505637147E-4</v>
      </c>
      <c r="D137" s="268">
        <f t="shared" si="14"/>
        <v>3.5574692462913719E-4</v>
      </c>
      <c r="E137" s="268">
        <f t="shared" si="14"/>
        <v>3.6539986213880737E-4</v>
      </c>
      <c r="F137" s="268">
        <f t="shared" si="14"/>
        <v>3.1976573556674246E-4</v>
      </c>
      <c r="G137" s="268">
        <f t="shared" si="14"/>
        <v>3.1569607990169287E-4</v>
      </c>
      <c r="H137" s="268">
        <f t="shared" si="14"/>
        <v>3.4596377211923738E-4</v>
      </c>
      <c r="I137" s="268">
        <f t="shared" si="14"/>
        <v>3.4835586338401175E-4</v>
      </c>
      <c r="J137" s="268">
        <f t="shared" si="14"/>
        <v>3.3506504560771672E-4</v>
      </c>
      <c r="K137" s="268">
        <f t="shared" si="14"/>
        <v>2.8905718721062429E-4</v>
      </c>
      <c r="L137" s="268">
        <f t="shared" si="14"/>
        <v>2.2516939816766168E-4</v>
      </c>
      <c r="M137" s="268">
        <f t="shared" si="14"/>
        <v>2.1878226102676931E-4</v>
      </c>
      <c r="N137" s="268">
        <f t="shared" si="14"/>
        <v>1.6904206114091408E-4</v>
      </c>
      <c r="O137" s="268">
        <f t="shared" si="14"/>
        <v>1.7904977183550976E-4</v>
      </c>
      <c r="P137" s="268">
        <f t="shared" si="14"/>
        <v>1.7422329201971501E-4</v>
      </c>
      <c r="Q137" s="268">
        <f t="shared" si="14"/>
        <v>1.7565091945161729E-4</v>
      </c>
      <c r="R137" s="268">
        <f t="shared" si="14"/>
        <v>1.569166869093035E-4</v>
      </c>
      <c r="S137" s="268">
        <f t="shared" si="14"/>
        <v>1.1137973695372067E-4</v>
      </c>
      <c r="T137" s="268">
        <f t="shared" si="14"/>
        <v>1.445772468400026E-4</v>
      </c>
      <c r="U137" s="268">
        <f t="shared" si="14"/>
        <v>1.4565302712514491E-4</v>
      </c>
      <c r="V137" s="268">
        <f t="shared" si="14"/>
        <v>1.3996790191343576E-4</v>
      </c>
      <c r="W137" s="268">
        <f t="shared" si="14"/>
        <v>1.4568323581232325E-4</v>
      </c>
      <c r="X137" s="268">
        <f t="shared" si="14"/>
        <v>1.4333097733664488E-4</v>
      </c>
      <c r="Y137" s="268">
        <f t="shared" si="14"/>
        <v>1.1406691425807929E-4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0.12734822511436555</v>
      </c>
      <c r="C139" s="269">
        <f t="shared" si="16"/>
        <v>0.12777223385277783</v>
      </c>
      <c r="D139" s="269">
        <f t="shared" si="16"/>
        <v>0.12053028769885978</v>
      </c>
      <c r="E139" s="269">
        <f t="shared" si="16"/>
        <v>0.12224300926191342</v>
      </c>
      <c r="F139" s="269">
        <f t="shared" si="16"/>
        <v>0.10882917213361296</v>
      </c>
      <c r="G139" s="269">
        <f t="shared" si="16"/>
        <v>0.11318917799658829</v>
      </c>
      <c r="H139" s="269">
        <f t="shared" si="16"/>
        <v>0.12533042383436868</v>
      </c>
      <c r="I139" s="269">
        <f t="shared" si="16"/>
        <v>0.11982497936860333</v>
      </c>
      <c r="J139" s="269">
        <f t="shared" si="16"/>
        <v>0.11852116000713812</v>
      </c>
      <c r="K139" s="269">
        <f t="shared" si="16"/>
        <v>0.10809723236496502</v>
      </c>
      <c r="L139" s="269">
        <f t="shared" si="16"/>
        <v>9.9005677877751386E-2</v>
      </c>
      <c r="M139" s="269">
        <f t="shared" si="16"/>
        <v>0.1032995639685302</v>
      </c>
      <c r="N139" s="269">
        <f t="shared" si="16"/>
        <v>9.2174288853143591E-2</v>
      </c>
      <c r="O139" s="269">
        <f t="shared" si="16"/>
        <v>0.10488456307384428</v>
      </c>
      <c r="P139" s="269">
        <f t="shared" si="16"/>
        <v>9.4965213385901484E-2</v>
      </c>
      <c r="Q139" s="269">
        <f t="shared" si="16"/>
        <v>9.5605579393769777E-2</v>
      </c>
      <c r="R139" s="269">
        <f t="shared" si="16"/>
        <v>9.6868520560183358E-2</v>
      </c>
      <c r="S139" s="269">
        <f t="shared" si="16"/>
        <v>9.5581089565813376E-2</v>
      </c>
      <c r="T139" s="269">
        <f t="shared" si="16"/>
        <v>0.10361234044367969</v>
      </c>
      <c r="U139" s="269">
        <f t="shared" si="16"/>
        <v>0.11115771832648391</v>
      </c>
      <c r="V139" s="269">
        <f t="shared" si="16"/>
        <v>0.11037871663332159</v>
      </c>
      <c r="W139" s="269">
        <f t="shared" si="16"/>
        <v>0.1079899272346681</v>
      </c>
      <c r="X139" s="269">
        <f t="shared" si="16"/>
        <v>0.10232069740432484</v>
      </c>
      <c r="Y139" s="269">
        <f t="shared" si="16"/>
        <v>9.8113343470225239E-2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0.12313558600617924</v>
      </c>
      <c r="C140" s="269">
        <f t="shared" si="17"/>
        <v>0.1235455686693004</v>
      </c>
      <c r="D140" s="269">
        <f t="shared" si="17"/>
        <v>0.11654318380930667</v>
      </c>
      <c r="E140" s="269">
        <f t="shared" si="17"/>
        <v>0.11819924908342122</v>
      </c>
      <c r="F140" s="269">
        <f t="shared" si="17"/>
        <v>0.10522913745523493</v>
      </c>
      <c r="G140" s="269">
        <f t="shared" si="17"/>
        <v>0.10944491569985287</v>
      </c>
      <c r="H140" s="269">
        <f t="shared" si="17"/>
        <v>0.12118453295590469</v>
      </c>
      <c r="I140" s="269">
        <f t="shared" si="17"/>
        <v>0.11586120685608904</v>
      </c>
      <c r="J140" s="269">
        <f t="shared" si="17"/>
        <v>0.11460051742774367</v>
      </c>
      <c r="K140" s="269">
        <f t="shared" si="17"/>
        <v>0.10452141002320554</v>
      </c>
      <c r="L140" s="269">
        <f t="shared" si="17"/>
        <v>9.5730601290026959E-2</v>
      </c>
      <c r="M140" s="269">
        <f t="shared" si="17"/>
        <v>9.9882446983651729E-2</v>
      </c>
      <c r="N140" s="269">
        <f t="shared" si="17"/>
        <v>8.912519245903755E-2</v>
      </c>
      <c r="O140" s="269">
        <f t="shared" si="17"/>
        <v>0.10141501481863203</v>
      </c>
      <c r="P140" s="269">
        <f t="shared" si="17"/>
        <v>9.182379408879357E-2</v>
      </c>
      <c r="Q140" s="269">
        <f t="shared" si="17"/>
        <v>9.2442976991158166E-2</v>
      </c>
      <c r="R140" s="269">
        <f t="shared" si="17"/>
        <v>9.3664140462247039E-2</v>
      </c>
      <c r="S140" s="269">
        <f t="shared" si="17"/>
        <v>9.2419297278984E-2</v>
      </c>
      <c r="T140" s="269">
        <f t="shared" si="17"/>
        <v>0.10018487691168475</v>
      </c>
      <c r="U140" s="269">
        <f t="shared" si="17"/>
        <v>0.10748065607470629</v>
      </c>
      <c r="V140" s="269">
        <f t="shared" si="17"/>
        <v>0.10672742351177737</v>
      </c>
      <c r="W140" s="269">
        <f t="shared" si="17"/>
        <v>0.10441765451276391</v>
      </c>
      <c r="X140" s="269">
        <f t="shared" si="17"/>
        <v>9.8935961016556107E-2</v>
      </c>
      <c r="Y140" s="269">
        <f t="shared" si="17"/>
        <v>9.486778502316863E-2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8.0282719302210356E-3</v>
      </c>
      <c r="C141" s="269">
        <f t="shared" si="18"/>
        <v>7.5799965677252144E-3</v>
      </c>
      <c r="D141" s="269">
        <f t="shared" si="18"/>
        <v>6.5437556745266221E-3</v>
      </c>
      <c r="E141" s="269">
        <f t="shared" si="18"/>
        <v>6.5972873786535125E-3</v>
      </c>
      <c r="F141" s="269">
        <f t="shared" si="18"/>
        <v>5.2821556799647271E-3</v>
      </c>
      <c r="G141" s="269">
        <f t="shared" si="18"/>
        <v>5.6780545012736095E-3</v>
      </c>
      <c r="H141" s="269">
        <f t="shared" si="18"/>
        <v>6.6719241038538683E-3</v>
      </c>
      <c r="I141" s="269">
        <f t="shared" si="18"/>
        <v>6.1396108463086995E-3</v>
      </c>
      <c r="J141" s="269">
        <f t="shared" si="18"/>
        <v>4.9925745697862022E-3</v>
      </c>
      <c r="K141" s="269">
        <f t="shared" si="18"/>
        <v>5.7872323596366831E-3</v>
      </c>
      <c r="L141" s="269">
        <f t="shared" si="18"/>
        <v>5.0951468162870198E-3</v>
      </c>
      <c r="M141" s="269">
        <f t="shared" si="18"/>
        <v>5.7391200148522014E-3</v>
      </c>
      <c r="N141" s="269">
        <f t="shared" si="18"/>
        <v>5.2120623124354663E-3</v>
      </c>
      <c r="O141" s="269">
        <f t="shared" si="18"/>
        <v>6.0035136686487512E-3</v>
      </c>
      <c r="P141" s="269">
        <f t="shared" si="18"/>
        <v>6.9345231022950784E-3</v>
      </c>
      <c r="Q141" s="269">
        <f t="shared" si="18"/>
        <v>2.5155127156560476E-2</v>
      </c>
      <c r="R141" s="269">
        <f t="shared" si="18"/>
        <v>2.887698955367515E-2</v>
      </c>
      <c r="S141" s="269">
        <f t="shared" si="18"/>
        <v>2.6119380605054122E-2</v>
      </c>
      <c r="T141" s="269">
        <f t="shared" si="18"/>
        <v>1.8198505475912983E-2</v>
      </c>
      <c r="U141" s="269">
        <f t="shared" si="18"/>
        <v>2.2388793281638803E-2</v>
      </c>
      <c r="V141" s="269">
        <f t="shared" si="18"/>
        <v>2.2708744009485197E-2</v>
      </c>
      <c r="W141" s="269">
        <f t="shared" si="18"/>
        <v>2.6106371459818888E-2</v>
      </c>
      <c r="X141" s="269">
        <f t="shared" si="18"/>
        <v>1.979576325896729E-2</v>
      </c>
      <c r="Y141" s="269">
        <f t="shared" si="18"/>
        <v>2.3536439059408665E-2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8.0282719302210356E-3</v>
      </c>
      <c r="C143" s="327">
        <f t="shared" si="20"/>
        <v>7.5799965677252144E-3</v>
      </c>
      <c r="D143" s="327">
        <f t="shared" si="20"/>
        <v>6.5437556745266221E-3</v>
      </c>
      <c r="E143" s="327">
        <f t="shared" si="20"/>
        <v>6.5972873786535125E-3</v>
      </c>
      <c r="F143" s="327">
        <f t="shared" si="20"/>
        <v>5.2821556799647271E-3</v>
      </c>
      <c r="G143" s="327">
        <f t="shared" si="20"/>
        <v>5.6780545012736095E-3</v>
      </c>
      <c r="H143" s="327">
        <f t="shared" si="20"/>
        <v>6.6719241038538683E-3</v>
      </c>
      <c r="I143" s="327">
        <f t="shared" si="20"/>
        <v>6.1396108463086995E-3</v>
      </c>
      <c r="J143" s="327">
        <f t="shared" si="20"/>
        <v>4.9925745697862022E-3</v>
      </c>
      <c r="K143" s="327">
        <f t="shared" si="20"/>
        <v>5.7872323596366831E-3</v>
      </c>
      <c r="L143" s="327">
        <f t="shared" si="20"/>
        <v>5.0951468162870198E-3</v>
      </c>
      <c r="M143" s="327">
        <f t="shared" si="20"/>
        <v>5.7391200148522014E-3</v>
      </c>
      <c r="N143" s="327">
        <f t="shared" si="20"/>
        <v>5.2120623124354663E-3</v>
      </c>
      <c r="O143" s="327">
        <f t="shared" si="20"/>
        <v>6.0035136686487512E-3</v>
      </c>
      <c r="P143" s="327">
        <f t="shared" si="20"/>
        <v>6.9345231022950784E-3</v>
      </c>
      <c r="Q143" s="327">
        <f t="shared" si="20"/>
        <v>2.5155127156560476E-2</v>
      </c>
      <c r="R143" s="327">
        <f t="shared" si="20"/>
        <v>2.887698955367515E-2</v>
      </c>
      <c r="S143" s="327">
        <f t="shared" si="20"/>
        <v>2.6119380605054122E-2</v>
      </c>
      <c r="T143" s="327">
        <f t="shared" si="20"/>
        <v>1.8198505475912983E-2</v>
      </c>
      <c r="U143" s="327">
        <f t="shared" si="20"/>
        <v>2.2388793281638803E-2</v>
      </c>
      <c r="V143" s="327">
        <f t="shared" si="20"/>
        <v>2.2708744009485197E-2</v>
      </c>
      <c r="W143" s="327">
        <f t="shared" si="20"/>
        <v>2.6106371459818888E-2</v>
      </c>
      <c r="X143" s="327">
        <f t="shared" si="20"/>
        <v>1.979576325896729E-2</v>
      </c>
      <c r="Y143" s="327">
        <f t="shared" si="20"/>
        <v>2.3536439059408665E-2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0.74108023783401655</v>
      </c>
      <c r="C144" s="310">
        <f t="shared" si="21"/>
        <v>0.74068951644514014</v>
      </c>
      <c r="D144" s="310">
        <f t="shared" si="21"/>
        <v>0.75602702589267767</v>
      </c>
      <c r="E144" s="310">
        <f t="shared" si="21"/>
        <v>0.75259505441387309</v>
      </c>
      <c r="F144" s="310">
        <f t="shared" si="21"/>
        <v>0.78033976899562063</v>
      </c>
      <c r="G144" s="310">
        <f t="shared" si="21"/>
        <v>0.77137215572238349</v>
      </c>
      <c r="H144" s="310">
        <f t="shared" si="21"/>
        <v>0.74646715533375352</v>
      </c>
      <c r="I144" s="310">
        <f t="shared" si="21"/>
        <v>0.75782584706561495</v>
      </c>
      <c r="J144" s="310">
        <f t="shared" si="21"/>
        <v>0.76155068294972417</v>
      </c>
      <c r="K144" s="310">
        <f t="shared" si="21"/>
        <v>0.78130506806498212</v>
      </c>
      <c r="L144" s="310">
        <f t="shared" si="21"/>
        <v>0.79994340461776692</v>
      </c>
      <c r="M144" s="310">
        <f t="shared" si="21"/>
        <v>0.79086008677193909</v>
      </c>
      <c r="N144" s="310">
        <f t="shared" si="21"/>
        <v>0.81331941431424248</v>
      </c>
      <c r="O144" s="310">
        <f t="shared" si="21"/>
        <v>0.78751785866703938</v>
      </c>
      <c r="P144" s="310">
        <f t="shared" si="21"/>
        <v>0.80610224613099013</v>
      </c>
      <c r="Q144" s="310">
        <f t="shared" si="21"/>
        <v>0.78662066553905985</v>
      </c>
      <c r="R144" s="310">
        <f t="shared" si="21"/>
        <v>0.78043343273698507</v>
      </c>
      <c r="S144" s="310">
        <f t="shared" si="21"/>
        <v>0.78576885281319464</v>
      </c>
      <c r="T144" s="310">
        <f t="shared" si="21"/>
        <v>0.77785969992188253</v>
      </c>
      <c r="U144" s="310">
        <f t="shared" si="21"/>
        <v>0.75882717929004584</v>
      </c>
      <c r="V144" s="310">
        <f t="shared" si="21"/>
        <v>0.76004514794350231</v>
      </c>
      <c r="W144" s="310">
        <f t="shared" si="21"/>
        <v>0.76134036355693691</v>
      </c>
      <c r="X144" s="310">
        <f t="shared" si="21"/>
        <v>0.77880424734281506</v>
      </c>
      <c r="Y144" s="310">
        <f t="shared" si="21"/>
        <v>0.78336836553293931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0.99999999999999978</v>
      </c>
      <c r="C146" s="232">
        <f t="shared" si="22"/>
        <v>0.99999999999999989</v>
      </c>
      <c r="D146" s="232">
        <f t="shared" si="22"/>
        <v>1</v>
      </c>
      <c r="E146" s="232">
        <f t="shared" si="22"/>
        <v>1</v>
      </c>
      <c r="F146" s="232">
        <f t="shared" si="22"/>
        <v>0.99999999999999989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0.99999999999999989</v>
      </c>
      <c r="M146" s="232">
        <f t="shared" si="22"/>
        <v>1</v>
      </c>
      <c r="N146" s="232">
        <f t="shared" si="22"/>
        <v>0.99999999999999989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0.99999999999999989</v>
      </c>
      <c r="V146" s="232">
        <f t="shared" si="22"/>
        <v>1</v>
      </c>
      <c r="W146" s="232">
        <f t="shared" si="22"/>
        <v>0.99999999999999989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2.6399254745206866E-3</v>
      </c>
      <c r="C151" s="268">
        <f t="shared" si="27"/>
        <v>2.6989774020022843E-3</v>
      </c>
      <c r="D151" s="268">
        <f t="shared" si="27"/>
        <v>2.5414001030896918E-3</v>
      </c>
      <c r="E151" s="268">
        <f t="shared" si="27"/>
        <v>2.6047519062696724E-3</v>
      </c>
      <c r="F151" s="268">
        <f t="shared" si="27"/>
        <v>2.6826478449664078E-3</v>
      </c>
      <c r="G151" s="268">
        <f t="shared" si="27"/>
        <v>2.5407459596557755E-3</v>
      </c>
      <c r="H151" s="268">
        <f t="shared" si="27"/>
        <v>2.4018013051870612E-3</v>
      </c>
      <c r="I151" s="268">
        <f t="shared" si="27"/>
        <v>2.4455111737482528E-3</v>
      </c>
      <c r="J151" s="268">
        <f t="shared" si="27"/>
        <v>2.49342090577939E-3</v>
      </c>
      <c r="K151" s="268">
        <f t="shared" si="27"/>
        <v>2.1437634982438163E-3</v>
      </c>
      <c r="L151" s="268">
        <f t="shared" si="27"/>
        <v>1.6068702579375913E-3</v>
      </c>
      <c r="M151" s="268">
        <f t="shared" si="27"/>
        <v>1.4119237392853025E-3</v>
      </c>
      <c r="N151" s="268">
        <f t="shared" si="27"/>
        <v>1.2887976625593888E-3</v>
      </c>
      <c r="O151" s="268">
        <f t="shared" si="27"/>
        <v>1.2285001827564855E-3</v>
      </c>
      <c r="P151" s="268">
        <f t="shared" si="27"/>
        <v>1.3009333123122982E-3</v>
      </c>
      <c r="Q151" s="268">
        <f t="shared" si="27"/>
        <v>1.1461362371905509E-3</v>
      </c>
      <c r="R151" s="268">
        <f t="shared" si="27"/>
        <v>9.9133735990775346E-4</v>
      </c>
      <c r="S151" s="268">
        <f t="shared" si="27"/>
        <v>7.5570104956407648E-4</v>
      </c>
      <c r="T151" s="268">
        <f t="shared" si="27"/>
        <v>9.3730613577475347E-4</v>
      </c>
      <c r="U151" s="268">
        <f t="shared" si="27"/>
        <v>8.8563313297736006E-4</v>
      </c>
      <c r="V151" s="268">
        <f t="shared" si="27"/>
        <v>8.8824912540678785E-4</v>
      </c>
      <c r="W151" s="268">
        <f t="shared" si="27"/>
        <v>9.5323530746088735E-4</v>
      </c>
      <c r="X151" s="268">
        <f t="shared" si="27"/>
        <v>1.0564238648693791E-3</v>
      </c>
      <c r="Y151" s="268">
        <f t="shared" si="27"/>
        <v>8.2508178742632669E-4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0.16815849708804365</v>
      </c>
      <c r="C153" s="269">
        <f t="shared" si="29"/>
        <v>0.17109098593070021</v>
      </c>
      <c r="D153" s="269">
        <f t="shared" si="29"/>
        <v>0.16706059751898381</v>
      </c>
      <c r="E153" s="269">
        <f t="shared" si="29"/>
        <v>0.16848533477212468</v>
      </c>
      <c r="F153" s="269">
        <f t="shared" si="29"/>
        <v>0.16883592062840497</v>
      </c>
      <c r="G153" s="269">
        <f t="shared" si="29"/>
        <v>0.17061162633146318</v>
      </c>
      <c r="H153" s="269">
        <f t="shared" si="29"/>
        <v>0.16570556963132457</v>
      </c>
      <c r="I153" s="269">
        <f t="shared" si="29"/>
        <v>0.15893162009439027</v>
      </c>
      <c r="J153" s="269">
        <f t="shared" si="29"/>
        <v>0.15889585139798487</v>
      </c>
      <c r="K153" s="269">
        <f t="shared" si="29"/>
        <v>0.15503556555211825</v>
      </c>
      <c r="L153" s="269">
        <f t="shared" si="29"/>
        <v>0.13610648267431405</v>
      </c>
      <c r="M153" s="269">
        <f t="shared" si="29"/>
        <v>0.13189990163943735</v>
      </c>
      <c r="N153" s="269">
        <f t="shared" si="29"/>
        <v>0.13906693686940869</v>
      </c>
      <c r="O153" s="269">
        <f t="shared" si="29"/>
        <v>0.14068964435876619</v>
      </c>
      <c r="P153" s="269">
        <f t="shared" si="29"/>
        <v>0.15294906646949741</v>
      </c>
      <c r="Q153" s="269">
        <f t="shared" si="29"/>
        <v>0.26826737914780796</v>
      </c>
      <c r="R153" s="269">
        <f t="shared" si="29"/>
        <v>0.28968069125988144</v>
      </c>
      <c r="S153" s="269">
        <f t="shared" si="29"/>
        <v>0.29260340159801024</v>
      </c>
      <c r="T153" s="269">
        <f t="shared" si="29"/>
        <v>0.22786125774130989</v>
      </c>
      <c r="U153" s="269">
        <f t="shared" si="29"/>
        <v>0.24651735871420288</v>
      </c>
      <c r="V153" s="269">
        <f t="shared" si="29"/>
        <v>0.25384206433801321</v>
      </c>
      <c r="W153" s="269">
        <f t="shared" si="29"/>
        <v>0.28815812717536915</v>
      </c>
      <c r="X153" s="269">
        <f t="shared" si="29"/>
        <v>0.26446919058543095</v>
      </c>
      <c r="Y153" s="269">
        <f t="shared" si="29"/>
        <v>0.28429234486051064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0.10803703475137307</v>
      </c>
      <c r="C154" s="318">
        <f t="shared" si="30"/>
        <v>0.11376066214449013</v>
      </c>
      <c r="D154" s="318">
        <f t="shared" si="30"/>
        <v>0.1129984588086014</v>
      </c>
      <c r="E154" s="318">
        <f t="shared" si="30"/>
        <v>0.11409801641824446</v>
      </c>
      <c r="F154" s="318">
        <f t="shared" si="30"/>
        <v>0.11758788824411386</v>
      </c>
      <c r="G154" s="318">
        <f t="shared" si="30"/>
        <v>0.11776395330612388</v>
      </c>
      <c r="H154" s="318">
        <f t="shared" si="30"/>
        <v>0.11213925002620789</v>
      </c>
      <c r="I154" s="318">
        <f t="shared" si="30"/>
        <v>0.10908661676188133</v>
      </c>
      <c r="J154" s="318">
        <f t="shared" si="30"/>
        <v>0.11592981513232216</v>
      </c>
      <c r="K154" s="318">
        <f t="shared" si="30"/>
        <v>0.10539939393208742</v>
      </c>
      <c r="L154" s="318">
        <f t="shared" si="30"/>
        <v>9.4056830669160651E-2</v>
      </c>
      <c r="M154" s="318">
        <f t="shared" si="30"/>
        <v>8.9066881372145218E-2</v>
      </c>
      <c r="N154" s="318">
        <f t="shared" si="30"/>
        <v>9.3111826066886047E-2</v>
      </c>
      <c r="O154" s="318">
        <f t="shared" si="30"/>
        <v>9.3052994058847205E-2</v>
      </c>
      <c r="P154" s="318">
        <f t="shared" si="30"/>
        <v>9.3066600507115904E-2</v>
      </c>
      <c r="Q154" s="318">
        <f t="shared" si="30"/>
        <v>7.8445358861591249E-2</v>
      </c>
      <c r="R154" s="318">
        <f t="shared" si="30"/>
        <v>7.8702037275830375E-2</v>
      </c>
      <c r="S154" s="318">
        <f t="shared" si="30"/>
        <v>8.7656682909417999E-2</v>
      </c>
      <c r="T154" s="318">
        <f t="shared" si="30"/>
        <v>9.1418184957736806E-2</v>
      </c>
      <c r="U154" s="318">
        <f t="shared" si="30"/>
        <v>8.9083084890032471E-2</v>
      </c>
      <c r="V154" s="318">
        <f t="shared" si="30"/>
        <v>8.7181169801981401E-2</v>
      </c>
      <c r="W154" s="318">
        <f t="shared" si="30"/>
        <v>9.0610729904276197E-2</v>
      </c>
      <c r="X154" s="318">
        <f t="shared" si="30"/>
        <v>9.5734394638322173E-2</v>
      </c>
      <c r="Y154" s="318">
        <f t="shared" si="30"/>
        <v>8.7407484202706096E-2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6.0121462336670588E-2</v>
      </c>
      <c r="C155" s="318">
        <f t="shared" si="31"/>
        <v>5.7330323786210106E-2</v>
      </c>
      <c r="D155" s="318">
        <f t="shared" si="31"/>
        <v>5.4062138710382408E-2</v>
      </c>
      <c r="E155" s="318">
        <f t="shared" si="31"/>
        <v>5.43873183538802E-2</v>
      </c>
      <c r="F155" s="318">
        <f t="shared" si="31"/>
        <v>5.1248032384291126E-2</v>
      </c>
      <c r="G155" s="318">
        <f t="shared" si="31"/>
        <v>5.2847673025339298E-2</v>
      </c>
      <c r="H155" s="318">
        <f t="shared" si="31"/>
        <v>5.3566319605116701E-2</v>
      </c>
      <c r="I155" s="318">
        <f t="shared" si="31"/>
        <v>4.9845003332508943E-2</v>
      </c>
      <c r="J155" s="318">
        <f t="shared" si="31"/>
        <v>4.2966036265662706E-2</v>
      </c>
      <c r="K155" s="318">
        <f t="shared" si="31"/>
        <v>4.9636171620030839E-2</v>
      </c>
      <c r="L155" s="318">
        <f t="shared" si="31"/>
        <v>4.2049652005153391E-2</v>
      </c>
      <c r="M155" s="318">
        <f t="shared" si="31"/>
        <v>4.2833020267292132E-2</v>
      </c>
      <c r="N155" s="318">
        <f t="shared" si="31"/>
        <v>4.5955110802522632E-2</v>
      </c>
      <c r="O155" s="318">
        <f t="shared" si="31"/>
        <v>4.763665029991896E-2</v>
      </c>
      <c r="P155" s="318">
        <f t="shared" si="31"/>
        <v>5.9882465962381524E-2</v>
      </c>
      <c r="Q155" s="318">
        <f t="shared" si="31"/>
        <v>0.18982202028621667</v>
      </c>
      <c r="R155" s="318">
        <f t="shared" si="31"/>
        <v>0.21097865398405108</v>
      </c>
      <c r="S155" s="318">
        <f t="shared" si="31"/>
        <v>0.20494671868859224</v>
      </c>
      <c r="T155" s="318">
        <f t="shared" si="31"/>
        <v>0.13644307278357309</v>
      </c>
      <c r="U155" s="318">
        <f t="shared" si="31"/>
        <v>0.15743427382417041</v>
      </c>
      <c r="V155" s="318">
        <f t="shared" si="31"/>
        <v>0.16666089453603181</v>
      </c>
      <c r="W155" s="318">
        <f t="shared" si="31"/>
        <v>0.19754739727109291</v>
      </c>
      <c r="X155" s="318">
        <f t="shared" si="31"/>
        <v>0.16873479594710877</v>
      </c>
      <c r="Y155" s="318">
        <f t="shared" si="31"/>
        <v>0.19688486065780456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0.55421748367645107</v>
      </c>
      <c r="C157" s="269">
        <f t="shared" si="33"/>
        <v>0.56160599852490467</v>
      </c>
      <c r="D157" s="269">
        <f t="shared" si="33"/>
        <v>0.57868497259852336</v>
      </c>
      <c r="E157" s="269">
        <f t="shared" si="33"/>
        <v>0.5856472932835578</v>
      </c>
      <c r="F157" s="269">
        <f t="shared" si="33"/>
        <v>0.61360824834154037</v>
      </c>
      <c r="G157" s="269">
        <f t="shared" si="33"/>
        <v>0.61222503272852002</v>
      </c>
      <c r="H157" s="269">
        <f t="shared" si="33"/>
        <v>0.58475922763568533</v>
      </c>
      <c r="I157" s="269">
        <f t="shared" si="33"/>
        <v>0.56533778397881351</v>
      </c>
      <c r="J157" s="269">
        <f t="shared" si="33"/>
        <v>0.59275672302522364</v>
      </c>
      <c r="K157" s="269">
        <f t="shared" si="33"/>
        <v>0.53879281679650159</v>
      </c>
      <c r="L157" s="269">
        <f t="shared" si="33"/>
        <v>0.47483822142444265</v>
      </c>
      <c r="M157" s="269">
        <f t="shared" si="33"/>
        <v>0.44803479681847203</v>
      </c>
      <c r="N157" s="269">
        <f t="shared" si="33"/>
        <v>0.47229557706818853</v>
      </c>
      <c r="O157" s="269">
        <f t="shared" si="33"/>
        <v>0.48364549799553141</v>
      </c>
      <c r="P157" s="269">
        <f t="shared" si="33"/>
        <v>0.47657086678577909</v>
      </c>
      <c r="Q157" s="269">
        <f t="shared" si="33"/>
        <v>0.41925975547448913</v>
      </c>
      <c r="R157" s="269">
        <f t="shared" si="33"/>
        <v>0.41129093070262851</v>
      </c>
      <c r="S157" s="269">
        <f t="shared" si="33"/>
        <v>0.43584286131577971</v>
      </c>
      <c r="T157" s="269">
        <f t="shared" si="33"/>
        <v>0.45144735847761525</v>
      </c>
      <c r="U157" s="269">
        <f t="shared" si="33"/>
        <v>0.45424283646982738</v>
      </c>
      <c r="V157" s="269">
        <f t="shared" si="33"/>
        <v>0.4707667689447933</v>
      </c>
      <c r="W157" s="269">
        <f t="shared" si="33"/>
        <v>0.47488440974636031</v>
      </c>
      <c r="X157" s="269">
        <f t="shared" si="33"/>
        <v>0.50684568727216173</v>
      </c>
      <c r="Y157" s="269">
        <f t="shared" si="33"/>
        <v>0.47695730628302807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0.55421748367645107</v>
      </c>
      <c r="C158" s="318">
        <f t="shared" si="34"/>
        <v>0.56160599852490467</v>
      </c>
      <c r="D158" s="318">
        <f t="shared" si="34"/>
        <v>0.57868497259852336</v>
      </c>
      <c r="E158" s="318">
        <f t="shared" si="34"/>
        <v>0.5856472932835578</v>
      </c>
      <c r="F158" s="318">
        <f t="shared" si="34"/>
        <v>0.61360824834154037</v>
      </c>
      <c r="G158" s="318">
        <f t="shared" si="34"/>
        <v>0.61222503272852002</v>
      </c>
      <c r="H158" s="318">
        <f t="shared" si="34"/>
        <v>0.58475922763568533</v>
      </c>
      <c r="I158" s="318">
        <f t="shared" si="34"/>
        <v>0.56533778397881351</v>
      </c>
      <c r="J158" s="318">
        <f t="shared" si="34"/>
        <v>0.59275672302522364</v>
      </c>
      <c r="K158" s="318">
        <f t="shared" si="34"/>
        <v>0.53879281679650159</v>
      </c>
      <c r="L158" s="318">
        <f t="shared" si="34"/>
        <v>0.47483822142444265</v>
      </c>
      <c r="M158" s="318">
        <f t="shared" si="34"/>
        <v>0.44803479681847203</v>
      </c>
      <c r="N158" s="318">
        <f t="shared" si="34"/>
        <v>0.47229557706818853</v>
      </c>
      <c r="O158" s="318">
        <f t="shared" si="34"/>
        <v>0.48364549799553141</v>
      </c>
      <c r="P158" s="318">
        <f t="shared" si="34"/>
        <v>0.47657086678577909</v>
      </c>
      <c r="Q158" s="318">
        <f t="shared" si="34"/>
        <v>0.41925975547448913</v>
      </c>
      <c r="R158" s="318">
        <f t="shared" si="34"/>
        <v>0.41129093070262851</v>
      </c>
      <c r="S158" s="318">
        <f t="shared" si="34"/>
        <v>0.43584286131577971</v>
      </c>
      <c r="T158" s="318">
        <f t="shared" si="34"/>
        <v>0.45144735847761525</v>
      </c>
      <c r="U158" s="318">
        <f t="shared" si="34"/>
        <v>0.45424283646982738</v>
      </c>
      <c r="V158" s="318">
        <f t="shared" si="34"/>
        <v>0.4707667689447933</v>
      </c>
      <c r="W158" s="318">
        <f t="shared" si="34"/>
        <v>0.47488440974636031</v>
      </c>
      <c r="X158" s="318">
        <f t="shared" si="34"/>
        <v>0.50684568727216173</v>
      </c>
      <c r="Y158" s="318">
        <f t="shared" si="34"/>
        <v>0.47695730628302807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5.7559502827365355E-2</v>
      </c>
      <c r="C160" s="269">
        <f t="shared" si="36"/>
        <v>6.0608912206982966E-2</v>
      </c>
      <c r="D160" s="269">
        <f t="shared" si="36"/>
        <v>6.0202828819299496E-2</v>
      </c>
      <c r="E160" s="269">
        <f t="shared" si="36"/>
        <v>6.0788646353876846E-2</v>
      </c>
      <c r="F160" s="269">
        <f t="shared" si="36"/>
        <v>6.2647965129984995E-2</v>
      </c>
      <c r="G160" s="269">
        <f t="shared" si="36"/>
        <v>6.2741768310143414E-2</v>
      </c>
      <c r="H160" s="269">
        <f t="shared" si="36"/>
        <v>5.9745063290531593E-2</v>
      </c>
      <c r="I160" s="269">
        <f t="shared" si="36"/>
        <v>5.8118694578975671E-2</v>
      </c>
      <c r="J160" s="269">
        <f t="shared" si="36"/>
        <v>6.1764584128407289E-2</v>
      </c>
      <c r="K160" s="269">
        <f t="shared" si="36"/>
        <v>5.6154231990891208E-2</v>
      </c>
      <c r="L160" s="269">
        <f t="shared" si="36"/>
        <v>5.0111190327405526E-2</v>
      </c>
      <c r="M160" s="269">
        <f t="shared" si="36"/>
        <v>4.7452666781929172E-2</v>
      </c>
      <c r="N160" s="269">
        <f t="shared" si="36"/>
        <v>4.9607714873810563E-2</v>
      </c>
      <c r="O160" s="269">
        <f t="shared" si="36"/>
        <v>4.9576370611717081E-2</v>
      </c>
      <c r="P160" s="269">
        <f t="shared" si="36"/>
        <v>4.9583619796215686E-2</v>
      </c>
      <c r="Q160" s="269">
        <f t="shared" si="36"/>
        <v>4.1793778083399936E-2</v>
      </c>
      <c r="R160" s="269">
        <f t="shared" si="36"/>
        <v>4.1930530095745704E-2</v>
      </c>
      <c r="S160" s="269">
        <f t="shared" si="36"/>
        <v>4.6701347360868686E-2</v>
      </c>
      <c r="T160" s="269">
        <f t="shared" si="36"/>
        <v>4.8705384108856137E-2</v>
      </c>
      <c r="U160" s="269">
        <f t="shared" si="36"/>
        <v>4.7461299621915864E-2</v>
      </c>
      <c r="V160" s="269">
        <f t="shared" si="36"/>
        <v>4.6448005549748678E-2</v>
      </c>
      <c r="W160" s="269">
        <f t="shared" si="36"/>
        <v>4.8275191707337566E-2</v>
      </c>
      <c r="X160" s="269">
        <f t="shared" si="36"/>
        <v>5.1004955583442493E-2</v>
      </c>
      <c r="Y160" s="269">
        <f t="shared" si="36"/>
        <v>4.656858035466041E-2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5.7559502827365355E-2</v>
      </c>
      <c r="C161" s="318">
        <f t="shared" si="37"/>
        <v>6.0608912206982966E-2</v>
      </c>
      <c r="D161" s="318">
        <f t="shared" si="37"/>
        <v>6.0202828819299496E-2</v>
      </c>
      <c r="E161" s="318">
        <f t="shared" si="37"/>
        <v>6.0788646353876846E-2</v>
      </c>
      <c r="F161" s="318">
        <f t="shared" si="37"/>
        <v>6.2647965129984995E-2</v>
      </c>
      <c r="G161" s="318">
        <f t="shared" si="37"/>
        <v>6.2741768310143414E-2</v>
      </c>
      <c r="H161" s="318">
        <f t="shared" si="37"/>
        <v>5.9745063290531593E-2</v>
      </c>
      <c r="I161" s="318">
        <f t="shared" si="37"/>
        <v>5.8118694578975671E-2</v>
      </c>
      <c r="J161" s="318">
        <f t="shared" si="37"/>
        <v>6.1764584128407289E-2</v>
      </c>
      <c r="K161" s="318">
        <f t="shared" si="37"/>
        <v>5.6154231990891208E-2</v>
      </c>
      <c r="L161" s="318">
        <f t="shared" si="37"/>
        <v>5.0111190327405526E-2</v>
      </c>
      <c r="M161" s="318">
        <f t="shared" si="37"/>
        <v>4.7452666781929172E-2</v>
      </c>
      <c r="N161" s="318">
        <f t="shared" si="37"/>
        <v>4.9607714873810563E-2</v>
      </c>
      <c r="O161" s="318">
        <f t="shared" si="37"/>
        <v>4.9576370611717081E-2</v>
      </c>
      <c r="P161" s="318">
        <f t="shared" si="37"/>
        <v>4.9583619796215686E-2</v>
      </c>
      <c r="Q161" s="318">
        <f t="shared" si="37"/>
        <v>4.1793778083399936E-2</v>
      </c>
      <c r="R161" s="318">
        <f t="shared" si="37"/>
        <v>4.1930530095745704E-2</v>
      </c>
      <c r="S161" s="318">
        <f t="shared" si="37"/>
        <v>4.6701347360868686E-2</v>
      </c>
      <c r="T161" s="318">
        <f t="shared" si="37"/>
        <v>4.8705384108856137E-2</v>
      </c>
      <c r="U161" s="318">
        <f t="shared" si="37"/>
        <v>4.7461299621915864E-2</v>
      </c>
      <c r="V161" s="318">
        <f t="shared" si="37"/>
        <v>4.6448005549748678E-2</v>
      </c>
      <c r="W161" s="318">
        <f t="shared" si="37"/>
        <v>4.8275191707337566E-2</v>
      </c>
      <c r="X161" s="318">
        <f t="shared" si="37"/>
        <v>5.1004955583442493E-2</v>
      </c>
      <c r="Y161" s="318">
        <f t="shared" si="37"/>
        <v>4.656858035466041E-2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0.21742459093361913</v>
      </c>
      <c r="C163" s="310">
        <f t="shared" si="39"/>
        <v>0.20399512593540978</v>
      </c>
      <c r="D163" s="310">
        <f t="shared" si="39"/>
        <v>0.19151020096010374</v>
      </c>
      <c r="E163" s="310">
        <f t="shared" si="39"/>
        <v>0.18247397368417106</v>
      </c>
      <c r="F163" s="310">
        <f t="shared" si="39"/>
        <v>0.15222521805510325</v>
      </c>
      <c r="G163" s="310">
        <f t="shared" si="39"/>
        <v>0.15188082667021763</v>
      </c>
      <c r="H163" s="310">
        <f t="shared" si="39"/>
        <v>0.1873883381372714</v>
      </c>
      <c r="I163" s="310">
        <f t="shared" si="39"/>
        <v>0.21516639017407224</v>
      </c>
      <c r="J163" s="310">
        <f t="shared" si="39"/>
        <v>0.18408942054260491</v>
      </c>
      <c r="K163" s="310">
        <f t="shared" si="39"/>
        <v>0.24787362216224504</v>
      </c>
      <c r="L163" s="310">
        <f t="shared" si="39"/>
        <v>0.3373372353159001</v>
      </c>
      <c r="M163" s="310">
        <f t="shared" si="39"/>
        <v>0.3712007110208761</v>
      </c>
      <c r="N163" s="310">
        <f t="shared" si="39"/>
        <v>0.33774097352603272</v>
      </c>
      <c r="O163" s="310">
        <f t="shared" si="39"/>
        <v>0.32485998685122885</v>
      </c>
      <c r="P163" s="310">
        <f t="shared" si="39"/>
        <v>0.31959551363619548</v>
      </c>
      <c r="Q163" s="310">
        <f t="shared" si="39"/>
        <v>0.26953295105711245</v>
      </c>
      <c r="R163" s="310">
        <f t="shared" si="39"/>
        <v>0.25610651058183664</v>
      </c>
      <c r="S163" s="310">
        <f t="shared" si="39"/>
        <v>0.22409668867577723</v>
      </c>
      <c r="T163" s="310">
        <f t="shared" si="39"/>
        <v>0.27104869353644401</v>
      </c>
      <c r="U163" s="310">
        <f t="shared" si="39"/>
        <v>0.25089287206107647</v>
      </c>
      <c r="V163" s="310">
        <f t="shared" si="39"/>
        <v>0.22805491204203809</v>
      </c>
      <c r="W163" s="310">
        <f t="shared" si="39"/>
        <v>0.18772903606347205</v>
      </c>
      <c r="X163" s="310">
        <f t="shared" si="39"/>
        <v>0.17662374269409553</v>
      </c>
      <c r="Y163" s="310">
        <f t="shared" si="39"/>
        <v>0.1913566867143745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1.0000000000000002</v>
      </c>
      <c r="C165" s="232">
        <f t="shared" si="40"/>
        <v>0.99999999999999989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0.99999999999999989</v>
      </c>
      <c r="K165" s="232">
        <f t="shared" si="40"/>
        <v>1</v>
      </c>
      <c r="L165" s="232">
        <f t="shared" si="40"/>
        <v>1</v>
      </c>
      <c r="M165" s="232">
        <f t="shared" si="40"/>
        <v>1</v>
      </c>
      <c r="N165" s="232">
        <f t="shared" si="40"/>
        <v>1</v>
      </c>
      <c r="O165" s="232">
        <f t="shared" si="40"/>
        <v>0.99999999999999989</v>
      </c>
      <c r="P165" s="232">
        <f t="shared" si="40"/>
        <v>0.99999999999999989</v>
      </c>
      <c r="Q165" s="232">
        <f t="shared" si="40"/>
        <v>1</v>
      </c>
      <c r="R165" s="232">
        <f t="shared" si="40"/>
        <v>0.99999999999999989</v>
      </c>
      <c r="S165" s="232">
        <f t="shared" si="40"/>
        <v>0.99999999999999989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3.9178471468624011E-3</v>
      </c>
      <c r="C170" s="268">
        <f t="shared" si="45"/>
        <v>3.7514040658823359E-3</v>
      </c>
      <c r="D170" s="268">
        <f t="shared" si="45"/>
        <v>3.5499333320084779E-3</v>
      </c>
      <c r="E170" s="268">
        <f t="shared" si="45"/>
        <v>3.5463518887346827E-3</v>
      </c>
      <c r="F170" s="268">
        <f t="shared" si="45"/>
        <v>3.6065450599544798E-3</v>
      </c>
      <c r="G170" s="268">
        <f t="shared" si="45"/>
        <v>3.4036784644404044E-3</v>
      </c>
      <c r="H170" s="268">
        <f t="shared" si="45"/>
        <v>3.3791689893664634E-3</v>
      </c>
      <c r="I170" s="268">
        <f t="shared" si="45"/>
        <v>3.5260300028912791E-3</v>
      </c>
      <c r="J170" s="268">
        <f t="shared" si="45"/>
        <v>3.3788512753620973E-3</v>
      </c>
      <c r="K170" s="268">
        <f t="shared" si="45"/>
        <v>3.2417418047068886E-3</v>
      </c>
      <c r="L170" s="268">
        <f t="shared" si="45"/>
        <v>2.9108234320227846E-3</v>
      </c>
      <c r="M170" s="268">
        <f t="shared" si="45"/>
        <v>2.695530300332549E-3</v>
      </c>
      <c r="N170" s="268">
        <f t="shared" si="45"/>
        <v>2.3482878218007391E-3</v>
      </c>
      <c r="O170" s="268">
        <f t="shared" si="45"/>
        <v>2.2331119808070917E-3</v>
      </c>
      <c r="P170" s="268">
        <f t="shared" si="45"/>
        <v>2.3462082323133606E-3</v>
      </c>
      <c r="Q170" s="268">
        <f t="shared" si="45"/>
        <v>2.4688518675011939E-3</v>
      </c>
      <c r="R170" s="268">
        <f t="shared" si="45"/>
        <v>2.1155428254030491E-3</v>
      </c>
      <c r="S170" s="268">
        <f t="shared" si="45"/>
        <v>1.3909503191620932E-3</v>
      </c>
      <c r="T170" s="268">
        <f t="shared" si="45"/>
        <v>1.6279911362702985E-3</v>
      </c>
      <c r="U170" s="268">
        <f t="shared" si="45"/>
        <v>1.6174014453460331E-3</v>
      </c>
      <c r="V170" s="268">
        <f t="shared" si="45"/>
        <v>1.6740952462387952E-3</v>
      </c>
      <c r="W170" s="268">
        <f t="shared" si="45"/>
        <v>1.7155159929832643E-3</v>
      </c>
      <c r="X170" s="268">
        <f t="shared" si="45"/>
        <v>1.7944456352019882E-3</v>
      </c>
      <c r="Y170" s="268">
        <f t="shared" si="45"/>
        <v>1.5483430815248138E-3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0.8520241140792254</v>
      </c>
      <c r="C171" s="269">
        <f t="shared" si="46"/>
        <v>0.84025308751142269</v>
      </c>
      <c r="D171" s="269">
        <f t="shared" si="46"/>
        <v>0.83877037562205314</v>
      </c>
      <c r="E171" s="269">
        <f t="shared" si="46"/>
        <v>0.82549978708456451</v>
      </c>
      <c r="F171" s="269">
        <f t="shared" si="46"/>
        <v>0.84006655910526162</v>
      </c>
      <c r="G171" s="269">
        <f t="shared" si="46"/>
        <v>0.83834556054476728</v>
      </c>
      <c r="H171" s="269">
        <f t="shared" si="46"/>
        <v>0.83840506065858689</v>
      </c>
      <c r="I171" s="269">
        <f t="shared" si="46"/>
        <v>0.83581706475764883</v>
      </c>
      <c r="J171" s="269">
        <f t="shared" si="46"/>
        <v>0.8348184377563953</v>
      </c>
      <c r="K171" s="269">
        <f t="shared" si="46"/>
        <v>0.84696033636847845</v>
      </c>
      <c r="L171" s="269">
        <f t="shared" si="46"/>
        <v>0.90541732414779008</v>
      </c>
      <c r="M171" s="269">
        <f t="shared" si="46"/>
        <v>0.90359253237863013</v>
      </c>
      <c r="N171" s="269">
        <f t="shared" si="46"/>
        <v>0.90156042438380268</v>
      </c>
      <c r="O171" s="269">
        <f t="shared" si="46"/>
        <v>0.89885375477037599</v>
      </c>
      <c r="P171" s="269">
        <f t="shared" si="46"/>
        <v>0.89192590868181543</v>
      </c>
      <c r="Q171" s="269">
        <f t="shared" si="46"/>
        <v>0.89794441260288416</v>
      </c>
      <c r="R171" s="269">
        <f t="shared" si="46"/>
        <v>0.89250309683783513</v>
      </c>
      <c r="S171" s="269">
        <f t="shared" si="46"/>
        <v>0.85737345746170301</v>
      </c>
      <c r="T171" s="269">
        <f t="shared" si="46"/>
        <v>0.84377485640563976</v>
      </c>
      <c r="U171" s="269">
        <f t="shared" si="46"/>
        <v>0.86453509605749401</v>
      </c>
      <c r="V171" s="269">
        <f t="shared" si="46"/>
        <v>0.87315526288910372</v>
      </c>
      <c r="W171" s="269">
        <f t="shared" si="46"/>
        <v>0.86655810614857587</v>
      </c>
      <c r="X171" s="269">
        <f t="shared" si="46"/>
        <v>0.86413880238424889</v>
      </c>
      <c r="Y171" s="269">
        <f t="shared" si="46"/>
        <v>0.87165018526055926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0.8520241140792254</v>
      </c>
      <c r="C172" s="318">
        <f t="shared" si="47"/>
        <v>0.84025308751142269</v>
      </c>
      <c r="D172" s="318">
        <f t="shared" si="47"/>
        <v>0.83877037562205314</v>
      </c>
      <c r="E172" s="318">
        <f t="shared" si="47"/>
        <v>0.82549978708456451</v>
      </c>
      <c r="F172" s="318">
        <f t="shared" si="47"/>
        <v>0.84006655910526162</v>
      </c>
      <c r="G172" s="318">
        <f t="shared" si="47"/>
        <v>0.83834556054476728</v>
      </c>
      <c r="H172" s="318">
        <f t="shared" si="47"/>
        <v>0.83840506065858689</v>
      </c>
      <c r="I172" s="318">
        <f t="shared" si="47"/>
        <v>0.83581706475764883</v>
      </c>
      <c r="J172" s="318">
        <f t="shared" si="47"/>
        <v>0.8348184377563953</v>
      </c>
      <c r="K172" s="318">
        <f t="shared" si="47"/>
        <v>0.84696033636847845</v>
      </c>
      <c r="L172" s="318">
        <f t="shared" si="47"/>
        <v>0.90541732414779008</v>
      </c>
      <c r="M172" s="318">
        <f t="shared" si="47"/>
        <v>0.90359253237863013</v>
      </c>
      <c r="N172" s="318">
        <f t="shared" si="47"/>
        <v>0.90156042438380268</v>
      </c>
      <c r="O172" s="318">
        <f t="shared" si="47"/>
        <v>0.89885375477037599</v>
      </c>
      <c r="P172" s="318">
        <f t="shared" si="47"/>
        <v>0.89192590868181543</v>
      </c>
      <c r="Q172" s="318">
        <f t="shared" si="47"/>
        <v>0.89794441260288416</v>
      </c>
      <c r="R172" s="318">
        <f t="shared" si="47"/>
        <v>0.89250309683783513</v>
      </c>
      <c r="S172" s="318">
        <f t="shared" si="47"/>
        <v>0.85737345746170301</v>
      </c>
      <c r="T172" s="318">
        <f t="shared" si="47"/>
        <v>0.84377485640563976</v>
      </c>
      <c r="U172" s="318">
        <f t="shared" si="47"/>
        <v>0.86453509605749401</v>
      </c>
      <c r="V172" s="318">
        <f t="shared" si="47"/>
        <v>0.87315526288910372</v>
      </c>
      <c r="W172" s="318">
        <f t="shared" si="47"/>
        <v>0.86655810614857587</v>
      </c>
      <c r="X172" s="318">
        <f t="shared" si="47"/>
        <v>0.86413880238424889</v>
      </c>
      <c r="Y172" s="318">
        <f t="shared" si="47"/>
        <v>0.87165018526055926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7.1250904922614641E-2</v>
      </c>
      <c r="C175" s="269">
        <f t="shared" si="50"/>
        <v>7.0266547460231685E-2</v>
      </c>
      <c r="D175" s="269">
        <f t="shared" si="50"/>
        <v>7.0142555002610629E-2</v>
      </c>
      <c r="E175" s="269">
        <f t="shared" si="50"/>
        <v>6.9032795986959342E-2</v>
      </c>
      <c r="F175" s="269">
        <f t="shared" si="50"/>
        <v>7.0250948937240293E-2</v>
      </c>
      <c r="G175" s="269">
        <f t="shared" si="50"/>
        <v>7.0107029648126915E-2</v>
      </c>
      <c r="H175" s="269">
        <f t="shared" si="50"/>
        <v>7.0112005372267278E-2</v>
      </c>
      <c r="I175" s="269">
        <f t="shared" si="50"/>
        <v>6.9895583035351219E-2</v>
      </c>
      <c r="J175" s="269">
        <f t="shared" si="50"/>
        <v>6.9812072397161848E-2</v>
      </c>
      <c r="K175" s="269">
        <f t="shared" si="50"/>
        <v>7.0827444203304321E-2</v>
      </c>
      <c r="L175" s="269">
        <f t="shared" si="50"/>
        <v>7.5715936453112795E-2</v>
      </c>
      <c r="M175" s="269">
        <f t="shared" si="50"/>
        <v>7.5563337409612144E-2</v>
      </c>
      <c r="N175" s="269">
        <f t="shared" si="50"/>
        <v>7.5393401452237996E-2</v>
      </c>
      <c r="O175" s="269">
        <f t="shared" si="50"/>
        <v>7.5167054972019379E-2</v>
      </c>
      <c r="P175" s="269">
        <f t="shared" si="50"/>
        <v>7.4587710684906147E-2</v>
      </c>
      <c r="Q175" s="269">
        <f t="shared" si="50"/>
        <v>7.5091010818752552E-2</v>
      </c>
      <c r="R175" s="269">
        <f t="shared" si="50"/>
        <v>7.463597830755607E-2</v>
      </c>
      <c r="S175" s="269">
        <f t="shared" si="50"/>
        <v>7.1698246201394339E-2</v>
      </c>
      <c r="T175" s="269">
        <f t="shared" si="50"/>
        <v>7.0561056989357482E-2</v>
      </c>
      <c r="U175" s="269">
        <f t="shared" si="50"/>
        <v>7.2297141493495615E-2</v>
      </c>
      <c r="V175" s="269">
        <f t="shared" si="50"/>
        <v>7.3018006874166069E-2</v>
      </c>
      <c r="W175" s="269">
        <f t="shared" si="50"/>
        <v>7.2466316634521966E-2</v>
      </c>
      <c r="X175" s="269">
        <f t="shared" si="50"/>
        <v>7.226400125442585E-2</v>
      </c>
      <c r="Y175" s="269">
        <f t="shared" si="50"/>
        <v>7.2892144071411383E-2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7.1250904922614641E-2</v>
      </c>
      <c r="C176" s="318">
        <f t="shared" si="51"/>
        <v>7.0266547460231685E-2</v>
      </c>
      <c r="D176" s="318">
        <f t="shared" si="51"/>
        <v>7.0142555002610629E-2</v>
      </c>
      <c r="E176" s="318">
        <f t="shared" si="51"/>
        <v>6.9032795986959342E-2</v>
      </c>
      <c r="F176" s="318">
        <f t="shared" si="51"/>
        <v>7.0250948937240293E-2</v>
      </c>
      <c r="G176" s="318">
        <f t="shared" si="51"/>
        <v>7.0107029648126915E-2</v>
      </c>
      <c r="H176" s="318">
        <f t="shared" si="51"/>
        <v>7.0112005372267278E-2</v>
      </c>
      <c r="I176" s="318">
        <f t="shared" si="51"/>
        <v>6.9895583035351219E-2</v>
      </c>
      <c r="J176" s="318">
        <f t="shared" si="51"/>
        <v>6.9812072397161848E-2</v>
      </c>
      <c r="K176" s="318">
        <f t="shared" si="51"/>
        <v>7.0827444203304321E-2</v>
      </c>
      <c r="L176" s="318">
        <f t="shared" si="51"/>
        <v>7.5715936453112795E-2</v>
      </c>
      <c r="M176" s="318">
        <f t="shared" si="51"/>
        <v>7.5563337409612144E-2</v>
      </c>
      <c r="N176" s="318">
        <f t="shared" si="51"/>
        <v>7.5393401452237996E-2</v>
      </c>
      <c r="O176" s="318">
        <f t="shared" si="51"/>
        <v>7.5167054972019379E-2</v>
      </c>
      <c r="P176" s="318">
        <f t="shared" si="51"/>
        <v>7.4587710684906147E-2</v>
      </c>
      <c r="Q176" s="318">
        <f t="shared" si="51"/>
        <v>7.5091010818752552E-2</v>
      </c>
      <c r="R176" s="318">
        <f t="shared" si="51"/>
        <v>7.463597830755607E-2</v>
      </c>
      <c r="S176" s="318">
        <f t="shared" si="51"/>
        <v>7.1698246201394339E-2</v>
      </c>
      <c r="T176" s="318">
        <f t="shared" si="51"/>
        <v>7.0561056989357482E-2</v>
      </c>
      <c r="U176" s="318">
        <f t="shared" si="51"/>
        <v>7.2297141493495615E-2</v>
      </c>
      <c r="V176" s="318">
        <f t="shared" si="51"/>
        <v>7.3018006874166069E-2</v>
      </c>
      <c r="W176" s="318">
        <f t="shared" si="51"/>
        <v>7.2466316634521966E-2</v>
      </c>
      <c r="X176" s="318">
        <f t="shared" si="51"/>
        <v>7.226400125442585E-2</v>
      </c>
      <c r="Y176" s="318">
        <f t="shared" si="51"/>
        <v>7.2892144071411383E-2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7.2807133851297764E-2</v>
      </c>
      <c r="C179" s="310">
        <f t="shared" si="54"/>
        <v>8.5728960962463227E-2</v>
      </c>
      <c r="D179" s="310">
        <f t="shared" si="54"/>
        <v>8.753713604332769E-2</v>
      </c>
      <c r="E179" s="310">
        <f t="shared" si="54"/>
        <v>0.10192106503974152</v>
      </c>
      <c r="F179" s="310">
        <f t="shared" si="54"/>
        <v>8.6075946897543665E-2</v>
      </c>
      <c r="G179" s="310">
        <f t="shared" si="54"/>
        <v>8.8143731342665427E-2</v>
      </c>
      <c r="H179" s="310">
        <f t="shared" si="54"/>
        <v>8.8103764979779453E-2</v>
      </c>
      <c r="I179" s="310">
        <f t="shared" si="54"/>
        <v>9.0761322204108638E-2</v>
      </c>
      <c r="J179" s="310">
        <f t="shared" si="54"/>
        <v>9.1990638571080738E-2</v>
      </c>
      <c r="K179" s="310">
        <f t="shared" si="54"/>
        <v>7.8970477623510282E-2</v>
      </c>
      <c r="L179" s="310">
        <f t="shared" si="54"/>
        <v>1.5955915967074328E-2</v>
      </c>
      <c r="M179" s="310">
        <f t="shared" si="54"/>
        <v>1.8148599911425204E-2</v>
      </c>
      <c r="N179" s="310">
        <f t="shared" si="54"/>
        <v>2.0697886342158581E-2</v>
      </c>
      <c r="O179" s="310">
        <f t="shared" si="54"/>
        <v>2.3746078276797422E-2</v>
      </c>
      <c r="P179" s="310">
        <f t="shared" si="54"/>
        <v>3.114017240096505E-2</v>
      </c>
      <c r="Q179" s="310">
        <f t="shared" si="54"/>
        <v>2.4495724710862098E-2</v>
      </c>
      <c r="R179" s="310">
        <f t="shared" si="54"/>
        <v>3.0745382029205678E-2</v>
      </c>
      <c r="S179" s="310">
        <f t="shared" si="54"/>
        <v>6.9537346017740448E-2</v>
      </c>
      <c r="T179" s="310">
        <f t="shared" si="54"/>
        <v>8.4036095468732475E-2</v>
      </c>
      <c r="U179" s="310">
        <f t="shared" si="54"/>
        <v>6.1550361003664289E-2</v>
      </c>
      <c r="V179" s="310">
        <f t="shared" si="54"/>
        <v>5.2152634990491477E-2</v>
      </c>
      <c r="W179" s="310">
        <f t="shared" si="54"/>
        <v>5.9260061223918942E-2</v>
      </c>
      <c r="X179" s="310">
        <f t="shared" si="54"/>
        <v>6.1802750726123228E-2</v>
      </c>
      <c r="Y179" s="310">
        <f t="shared" si="54"/>
        <v>5.3909327586504449E-2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232.43807599072389</v>
      </c>
      <c r="C183" s="320">
        <f t="shared" si="55"/>
        <v>250.30569404749556</v>
      </c>
      <c r="D183" s="320">
        <f t="shared" si="55"/>
        <v>253.63587593297015</v>
      </c>
      <c r="E183" s="320">
        <f t="shared" si="55"/>
        <v>217.76278156764374</v>
      </c>
      <c r="F183" s="320">
        <f t="shared" si="55"/>
        <v>230.73843701062509</v>
      </c>
      <c r="G183" s="320">
        <f t="shared" si="55"/>
        <v>230.81876746265192</v>
      </c>
      <c r="H183" s="320">
        <f t="shared" si="55"/>
        <v>228.04252909812172</v>
      </c>
      <c r="I183" s="320">
        <f t="shared" si="55"/>
        <v>208.37514924958603</v>
      </c>
      <c r="J183" s="320">
        <f t="shared" si="55"/>
        <v>208.54105468597353</v>
      </c>
      <c r="K183" s="320">
        <f t="shared" si="55"/>
        <v>205.20856420358965</v>
      </c>
      <c r="L183" s="320">
        <f t="shared" si="55"/>
        <v>193.94861929816238</v>
      </c>
      <c r="M183" s="320">
        <f t="shared" si="55"/>
        <v>190.54485041447717</v>
      </c>
      <c r="N183" s="320">
        <f t="shared" si="55"/>
        <v>159.52861360352654</v>
      </c>
      <c r="O183" s="320">
        <f t="shared" si="55"/>
        <v>183.819687014203</v>
      </c>
      <c r="P183" s="320">
        <f t="shared" si="55"/>
        <v>164.36976097249124</v>
      </c>
      <c r="Q183" s="320">
        <f t="shared" si="55"/>
        <v>187.5349953771138</v>
      </c>
      <c r="R183" s="320">
        <f t="shared" si="55"/>
        <v>197.96947494320622</v>
      </c>
      <c r="S183" s="320">
        <f t="shared" si="55"/>
        <v>180.46967697281306</v>
      </c>
      <c r="T183" s="320">
        <f t="shared" si="55"/>
        <v>177.87173681658862</v>
      </c>
      <c r="U183" s="320">
        <f t="shared" si="55"/>
        <v>187.85735258879612</v>
      </c>
      <c r="V183" s="320">
        <f t="shared" si="55"/>
        <v>188.31588799869178</v>
      </c>
      <c r="W183" s="320">
        <f t="shared" si="55"/>
        <v>190.4322662581736</v>
      </c>
      <c r="X183" s="320">
        <f t="shared" si="55"/>
        <v>205.82099836431166</v>
      </c>
      <c r="Y183" s="320">
        <f t="shared" si="55"/>
        <v>175.04158998086592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0.36598268270479595</v>
      </c>
      <c r="C188" s="275">
        <f>IF(C$10=0,0,C$10/NMM!C$9*1000)</f>
        <v>0.39835362624936405</v>
      </c>
      <c r="D188" s="275">
        <f>IF(D$10=0,0,D$10/NMM!D$9*1000)</f>
        <v>0.36983679511600259</v>
      </c>
      <c r="E188" s="275">
        <f>IF(E$10=0,0,E$10/NMM!E$9*1000)</f>
        <v>0.3216204517467095</v>
      </c>
      <c r="F188" s="275">
        <f>IF(F$10=0,0,F$10/NMM!F$9*1000)</f>
        <v>0.3358925996611194</v>
      </c>
      <c r="G188" s="275">
        <f>IF(G$10=0,0,G$10/NMM!G$9*1000)</f>
        <v>0.31872137134450396</v>
      </c>
      <c r="H188" s="275">
        <f>IF(H$10=0,0,H$10/NMM!H$9*1000)</f>
        <v>0.31118040612944919</v>
      </c>
      <c r="I188" s="275">
        <f>IF(I$10=0,0,I$10/NMM!I$9*1000)</f>
        <v>0.29973762329739256</v>
      </c>
      <c r="J188" s="275">
        <f>IF(J$10=0,0,J$10/NMM!J$9*1000)</f>
        <v>0.29303844885705566</v>
      </c>
      <c r="K188" s="275">
        <f>IF(K$10=0,0,K$10/NMM!K$9*1000)</f>
        <v>0.27123175574020908</v>
      </c>
      <c r="L188" s="275">
        <f>IF(L$10=0,0,L$10/NMM!L$9*1000)</f>
        <v>0.21829469705498447</v>
      </c>
      <c r="M188" s="275">
        <f>IF(M$10=0,0,M$10/NMM!M$9*1000)</f>
        <v>0.19932987710111319</v>
      </c>
      <c r="N188" s="275">
        <f>IF(N$10=0,0,N$10/NMM!N$9*1000)</f>
        <v>0.1444555445089864</v>
      </c>
      <c r="O188" s="275">
        <f>IF(O$10=0,0,O$10/NMM!O$9*1000)</f>
        <v>0.15489712599984215</v>
      </c>
      <c r="P188" s="275">
        <f>IF(P$10=0,0,P$10/NMM!P$9*1000)</f>
        <v>0.1476914522922593</v>
      </c>
      <c r="Q188" s="275">
        <f>IF(Q$10=0,0,Q$10/NMM!Q$9*1000)</f>
        <v>0.15437621665923212</v>
      </c>
      <c r="R188" s="275">
        <f>IF(R$10=0,0,R$10/NMM!R$9*1000)</f>
        <v>0.14148198655422084</v>
      </c>
      <c r="S188" s="275">
        <f>IF(S$10=0,0,S$10/NMM!S$9*1000)</f>
        <v>9.3826996743043553E-2</v>
      </c>
      <c r="T188" s="275">
        <f>IF(T$10=0,0,T$10/NMM!T$9*1000)</f>
        <v>0.11576560394736389</v>
      </c>
      <c r="U188" s="275">
        <f>IF(U$10=0,0,U$10/NMM!U$9*1000)</f>
        <v>0.11345387922124384</v>
      </c>
      <c r="V188" s="275">
        <f>IF(V$10=0,0,V$10/NMM!V$9*1000)</f>
        <v>0.10984641283242894</v>
      </c>
      <c r="W188" s="275">
        <f>IF(W$10=0,0,W$10/NMM!W$9*1000)</f>
        <v>0.11624415910892079</v>
      </c>
      <c r="X188" s="275">
        <f>IF(X$10=0,0,X$10/NMM!X$9*1000)</f>
        <v>0.13336840557549709</v>
      </c>
      <c r="Y188" s="275">
        <f>IF(Y$10=0,0,Y$10/NMM!Y$9*1000)</f>
        <v>9.216776711797027E-2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114.32335708481349</v>
      </c>
      <c r="C190" s="276">
        <f>IF(C$17=0,0,C$17/NMM!C$9*1000)</f>
        <v>123.33522824098362</v>
      </c>
      <c r="D190" s="276">
        <f>IF(D$17=0,0,D$17/NMM!D$9*1000)</f>
        <v>125.3040637341466</v>
      </c>
      <c r="E190" s="276">
        <f>IF(E$17=0,0,E$17/NMM!E$9*1000)</f>
        <v>107.59678898499025</v>
      </c>
      <c r="F190" s="276">
        <f>IF(F$17=0,0,F$17/NMM!F$9*1000)</f>
        <v>114.31779418810449</v>
      </c>
      <c r="G190" s="276">
        <f>IF(G$17=0,0,G$17/NMM!G$9*1000)</f>
        <v>114.27386125182078</v>
      </c>
      <c r="H190" s="276">
        <f>IF(H$17=0,0,H$17/NMM!H$9*1000)</f>
        <v>112.72964203810699</v>
      </c>
      <c r="I190" s="276">
        <f>IF(I$17=0,0,I$17/NMM!I$9*1000)</f>
        <v>103.10162194115857</v>
      </c>
      <c r="J190" s="276">
        <f>IF(J$17=0,0,J$17/NMM!J$9*1000)</f>
        <v>103.65526735932008</v>
      </c>
      <c r="K190" s="276">
        <f>IF(K$17=0,0,K$17/NMM!K$9*1000)</f>
        <v>101.43114726859554</v>
      </c>
      <c r="L190" s="276">
        <f>IF(L$17=0,0,L$17/NMM!L$9*1000)</f>
        <v>95.982911687468558</v>
      </c>
      <c r="M190" s="276">
        <f>IF(M$17=0,0,M$17/NMM!M$9*1000)</f>
        <v>94.114985802831214</v>
      </c>
      <c r="N190" s="276">
        <f>IF(N$17=0,0,N$17/NMM!N$9*1000)</f>
        <v>78.767893600811846</v>
      </c>
      <c r="O190" s="276">
        <f>IF(O$17=0,0,O$17/NMM!O$9*1000)</f>
        <v>90.736319936854684</v>
      </c>
      <c r="P190" s="276">
        <f>IF(P$17=0,0,P$17/NMM!P$9*1000)</f>
        <v>80.503301938646459</v>
      </c>
      <c r="Q190" s="276">
        <f>IF(Q$17=0,0,Q$17/NMM!Q$9*1000)</f>
        <v>84.025905952569886</v>
      </c>
      <c r="R190" s="276">
        <f>IF(R$17=0,0,R$17/NMM!R$9*1000)</f>
        <v>87.340301362241917</v>
      </c>
      <c r="S190" s="276">
        <f>IF(S$17=0,0,S$17/NMM!S$9*1000)</f>
        <v>80.518115993705848</v>
      </c>
      <c r="T190" s="276">
        <f>IF(T$17=0,0,T$17/NMM!T$9*1000)</f>
        <v>82.964266024075854</v>
      </c>
      <c r="U190" s="276">
        <f>IF(U$17=0,0,U$17/NMM!U$9*1000)</f>
        <v>86.584361468068607</v>
      </c>
      <c r="V190" s="276">
        <f>IF(V$17=0,0,V$17/NMM!V$9*1000)</f>
        <v>86.624904063477004</v>
      </c>
      <c r="W190" s="276">
        <f>IF(W$17=0,0,W$17/NMM!W$9*1000)</f>
        <v>86.167761263891904</v>
      </c>
      <c r="X190" s="276">
        <f>IF(X$17=0,0,X$17/NMM!X$9*1000)</f>
        <v>95.208645917038623</v>
      </c>
      <c r="Y190" s="276">
        <f>IF(Y$17=0,0,Y$17/NMM!Y$9*1000)</f>
        <v>79.277044101231539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110.54157650167518</v>
      </c>
      <c r="C191" s="276">
        <f>IF(C$25=0,0,C$25/NMM!C$9*1000)</f>
        <v>119.25533780326099</v>
      </c>
      <c r="D191" s="276">
        <f>IF(D$25=0,0,D$25/NMM!D$9*1000)</f>
        <v>121.15904483948123</v>
      </c>
      <c r="E191" s="276">
        <f>IF(E$25=0,0,E$25/NMM!E$9*1000)</f>
        <v>104.03752115234953</v>
      </c>
      <c r="F191" s="276">
        <f>IF(F$25=0,0,F$25/NMM!F$9*1000)</f>
        <v>110.53619762383414</v>
      </c>
      <c r="G191" s="276">
        <f>IF(G$25=0,0,G$25/NMM!G$9*1000)</f>
        <v>110.49371797522181</v>
      </c>
      <c r="H191" s="276">
        <f>IF(H$25=0,0,H$25/NMM!H$9*1000)</f>
        <v>109.00058104589372</v>
      </c>
      <c r="I191" s="276">
        <f>IF(I$25=0,0,I$25/NMM!I$9*1000)</f>
        <v>99.691052816094427</v>
      </c>
      <c r="J191" s="276">
        <f>IF(J$25=0,0,J$25/NMM!J$9*1000)</f>
        <v>100.22638381849927</v>
      </c>
      <c r="K191" s="276">
        <f>IF(K$25=0,0,K$25/NMM!K$9*1000)</f>
        <v>98.075836918661977</v>
      </c>
      <c r="L191" s="276">
        <f>IF(L$25=0,0,L$25/NMM!L$9*1000)</f>
        <v>92.807827251630442</v>
      </c>
      <c r="M191" s="276">
        <f>IF(M$25=0,0,M$25/NMM!M$9*1000)</f>
        <v>91.001691765922928</v>
      </c>
      <c r="N191" s="276">
        <f>IF(N$25=0,0,N$25/NMM!N$9*1000)</f>
        <v>76.16227653191082</v>
      </c>
      <c r="O191" s="276">
        <f>IF(O$25=0,0,O$25/NMM!O$9*1000)</f>
        <v>87.734791100817617</v>
      </c>
      <c r="P191" s="276">
        <f>IF(P$25=0,0,P$25/NMM!P$9*1000)</f>
        <v>77.840278109454346</v>
      </c>
      <c r="Q191" s="276">
        <f>IF(Q$25=0,0,Q$25/NMM!Q$9*1000)</f>
        <v>81.246355493985121</v>
      </c>
      <c r="R191" s="276">
        <f>IF(R$25=0,0,R$25/NMM!R$9*1000)</f>
        <v>84.451111749202994</v>
      </c>
      <c r="S191" s="276">
        <f>IF(S$25=0,0,S$25/NMM!S$9*1000)</f>
        <v>77.854602120246213</v>
      </c>
      <c r="T191" s="276">
        <f>IF(T$25=0,0,T$25/NMM!T$9*1000)</f>
        <v>80.219834279376371</v>
      </c>
      <c r="U191" s="276">
        <f>IF(U$25=0,0,U$25/NMM!U$9*1000)</f>
        <v>83.720178108228538</v>
      </c>
      <c r="V191" s="276">
        <f>IF(V$25=0,0,V$25/NMM!V$9*1000)</f>
        <v>83.75937956737215</v>
      </c>
      <c r="W191" s="276">
        <f>IF(W$25=0,0,W$25/NMM!W$9*1000)</f>
        <v>83.317358907367918</v>
      </c>
      <c r="X191" s="276">
        <f>IF(X$25=0,0,X$25/NMM!X$9*1000)</f>
        <v>92.059173948604112</v>
      </c>
      <c r="Y191" s="276">
        <f>IF(Y$25=0,0,Y$25/NMM!Y$9*1000)</f>
        <v>76.654584494414507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7.2071597215304219</v>
      </c>
      <c r="C192" s="277">
        <f>IF(C$33=0,0,C$33/NMM!C$9*1000)</f>
        <v>7.3167743770016038</v>
      </c>
      <c r="D192" s="277">
        <f>IF(D$33=0,0,D$33/NMM!D$9*1000)</f>
        <v>6.8029305642263393</v>
      </c>
      <c r="E192" s="277">
        <f>IF(E$33=0,0,E$33/NMM!E$9*1000)</f>
        <v>5.8068509785572218</v>
      </c>
      <c r="F192" s="277">
        <f>IF(F$33=0,0,F$33/NMM!F$9*1000)</f>
        <v>5.5485525990253448</v>
      </c>
      <c r="G192" s="277">
        <f>IF(G$33=0,0,G$33/NMM!G$9*1000)</f>
        <v>5.7324668642648371</v>
      </c>
      <c r="H192" s="277">
        <f>IF(H$33=0,0,H$33/NMM!H$9*1000)</f>
        <v>6.0011256079915487</v>
      </c>
      <c r="I192" s="277">
        <f>IF(I$33=0,0,I$33/NMM!I$9*1000)</f>
        <v>5.2827368690356433</v>
      </c>
      <c r="J192" s="277">
        <f>IF(J$33=0,0,J$33/NMM!J$9*1000)</f>
        <v>4.3663650592971219</v>
      </c>
      <c r="K192" s="277">
        <f>IF(K$33=0,0,K$33/NMM!K$9*1000)</f>
        <v>5.4303482605919351</v>
      </c>
      <c r="L192" s="277">
        <f>IF(L$33=0,0,L$33/NMM!L$9*1000)</f>
        <v>4.9395856620084064</v>
      </c>
      <c r="M192" s="277">
        <f>IF(M$33=0,0,M$33/NMM!M$9*1000)</f>
        <v>5.2288429686219207</v>
      </c>
      <c r="N192" s="277">
        <f>IF(N$33=0,0,N$33/NMM!N$9*1000)</f>
        <v>4.4539879262948778</v>
      </c>
      <c r="O192" s="277">
        <f>IF(O$33=0,0,O$33/NMM!O$9*1000)</f>
        <v>5.1936788505308442</v>
      </c>
      <c r="P192" s="277">
        <f>IF(P$33=0,0,P$33/NMM!P$9*1000)</f>
        <v>5.8784894720981899</v>
      </c>
      <c r="Q192" s="277">
        <f>IF(Q$33=0,0,Q$33/NMM!Q$9*1000)</f>
        <v>22.108357713899562</v>
      </c>
      <c r="R192" s="277">
        <f>IF(R$33=0,0,R$33/NMM!R$9*1000)</f>
        <v>26.036579845207097</v>
      </c>
      <c r="S192" s="277">
        <f>IF(S$33=0,0,S$33/NMM!S$9*1000)</f>
        <v>22.003131862117961</v>
      </c>
      <c r="T192" s="277">
        <f>IF(T$33=0,0,T$33/NMM!T$9*1000)</f>
        <v>14.571870909189032</v>
      </c>
      <c r="U192" s="277">
        <f>IF(U$33=0,0,U$33/NMM!U$9*1000)</f>
        <v>17.439359133277726</v>
      </c>
      <c r="V192" s="277">
        <f>IF(V$33=0,0,V$33/NMM!V$9*1000)</f>
        <v>17.821757955010177</v>
      </c>
      <c r="W192" s="277">
        <f>IF(W$33=0,0,W$33/NMM!W$9*1000)</f>
        <v>20.830901927804867</v>
      </c>
      <c r="X192" s="277">
        <f>IF(X$33=0,0,X$33/NMM!X$9*1000)</f>
        <v>18.419810093093407</v>
      </c>
      <c r="Y192" s="277">
        <f>IF(Y$33=0,0,Y$33/NMM!Y$9*1000)</f>
        <v>19.017793618101901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132.50423972456335</v>
      </c>
      <c r="C194" s="320">
        <f t="shared" si="56"/>
        <v>143.22301227193279</v>
      </c>
      <c r="D194" s="320">
        <f t="shared" si="56"/>
        <v>133.46656410716719</v>
      </c>
      <c r="E194" s="320">
        <f t="shared" si="56"/>
        <v>111.37709312341397</v>
      </c>
      <c r="F194" s="320">
        <f t="shared" si="56"/>
        <v>117.61501845386513</v>
      </c>
      <c r="G194" s="320">
        <f t="shared" si="56"/>
        <v>117.01376045466669</v>
      </c>
      <c r="H194" s="320">
        <f t="shared" si="56"/>
        <v>117.34059274303604</v>
      </c>
      <c r="I194" s="320">
        <f t="shared" si="56"/>
        <v>109.45211722008949</v>
      </c>
      <c r="J194" s="320">
        <f t="shared" si="56"/>
        <v>106.15053571716507</v>
      </c>
      <c r="K194" s="320">
        <f t="shared" si="56"/>
        <v>104.03179144918823</v>
      </c>
      <c r="L194" s="320">
        <f t="shared" si="56"/>
        <v>97.832105488803762</v>
      </c>
      <c r="M194" s="320">
        <f t="shared" si="56"/>
        <v>96.030015365160395</v>
      </c>
      <c r="N194" s="320">
        <f t="shared" si="56"/>
        <v>78.949840984424497</v>
      </c>
      <c r="O194" s="320">
        <f t="shared" si="56"/>
        <v>91.281807869020199</v>
      </c>
      <c r="P194" s="320">
        <f t="shared" si="56"/>
        <v>83.109956851847926</v>
      </c>
      <c r="Q194" s="320">
        <f t="shared" si="56"/>
        <v>102.20070908205778</v>
      </c>
      <c r="R194" s="320">
        <f t="shared" si="56"/>
        <v>109.43272072698537</v>
      </c>
      <c r="S194" s="320">
        <f t="shared" si="56"/>
        <v>98.064057264900669</v>
      </c>
      <c r="T194" s="320">
        <f t="shared" si="56"/>
        <v>91.257836950442112</v>
      </c>
      <c r="U194" s="320">
        <f t="shared" si="56"/>
        <v>100.17033519614479</v>
      </c>
      <c r="V194" s="320">
        <f t="shared" si="56"/>
        <v>99.630837356244456</v>
      </c>
      <c r="W194" s="320">
        <f t="shared" si="56"/>
        <v>98.396463571671589</v>
      </c>
      <c r="X194" s="320">
        <f t="shared" si="56"/>
        <v>105.76144929247361</v>
      </c>
      <c r="Y194" s="320">
        <f t="shared" si="56"/>
        <v>93.449079136612298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0.44698736234018233</v>
      </c>
      <c r="C199" s="275">
        <f>IF(C$53=0,0,C$53/NMM!C$10*1000)</f>
        <v>0.48561973194309388</v>
      </c>
      <c r="D199" s="275">
        <f>IF(D$53=0,0,D$53/NMM!D$10*1000)</f>
        <v>0.41953768641704731</v>
      </c>
      <c r="E199" s="275">
        <f>IF(E$53=0,0,E$53/NMM!E$10*1000)</f>
        <v>0.35486294783220923</v>
      </c>
      <c r="F199" s="275">
        <f>IF(F$53=0,0,F$53/NMM!F$10*1000)</f>
        <v>0.37217393405723354</v>
      </c>
      <c r="G199" s="275">
        <f>IF(G$53=0,0,G$53/NMM!G$10*1000)</f>
        <v>0.35054299967313707</v>
      </c>
      <c r="H199" s="275">
        <f>IF(H$53=0,0,H$53/NMM!H$10*1000)</f>
        <v>0.34681853833554216</v>
      </c>
      <c r="I199" s="275">
        <f>IF(I$53=0,0,I$53/NMM!I$10*1000)</f>
        <v>0.34104856405359546</v>
      </c>
      <c r="J199" s="275">
        <f>IF(J$53=0,0,J$53/NMM!J$10*1000)</f>
        <v>0.32439579971236543</v>
      </c>
      <c r="K199" s="275">
        <f>IF(K$53=0,0,K$53/NMM!K$10*1000)</f>
        <v>0.2965187284174623</v>
      </c>
      <c r="L199" s="275">
        <f>IF(L$53=0,0,L$53/NMM!L$10*1000)</f>
        <v>0.23723001949009878</v>
      </c>
      <c r="M199" s="275">
        <f>IF(M$53=0,0,M$53/NMM!M$10*1000)</f>
        <v>0.21562851732566737</v>
      </c>
      <c r="N199" s="275">
        <f>IF(N$53=0,0,N$53/NMM!N$10*1000)</f>
        <v>0.15364134946095964</v>
      </c>
      <c r="O199" s="275">
        <f>IF(O$53=0,0,O$53/NMM!O$10*1000)</f>
        <v>0.16609846174933054</v>
      </c>
      <c r="P199" s="275">
        <f>IF(P$53=0,0,P$53/NMM!P$10*1000)</f>
        <v>0.15890622948596475</v>
      </c>
      <c r="Q199" s="275">
        <f>IF(Q$53=0,0,Q$53/NMM!Q$10*1000)</f>
        <v>0.16035759082498227</v>
      </c>
      <c r="R199" s="275">
        <f>IF(R$53=0,0,R$53/NMM!R$10*1000)</f>
        <v>0.14583370602942572</v>
      </c>
      <c r="S199" s="275">
        <f>IF(S$53=0,0,S$53/NMM!S$10*1000)</f>
        <v>9.5510754907231446E-2</v>
      </c>
      <c r="T199" s="275">
        <f>IF(T$53=0,0,T$53/NMM!T$10*1000)</f>
        <v>0.11734189890701269</v>
      </c>
      <c r="U199" s="275">
        <f>IF(U$53=0,0,U$53/NMM!U$10*1000)</f>
        <v>0.11842654339071662</v>
      </c>
      <c r="V199" s="275">
        <f>IF(V$53=0,0,V$53/NMM!V$10*1000)</f>
        <v>0.11464157946691846</v>
      </c>
      <c r="W199" s="275">
        <f>IF(W$53=0,0,W$53/NMM!W$10*1000)</f>
        <v>0.1154725299440048</v>
      </c>
      <c r="X199" s="275">
        <f>IF(X$53=0,0,X$53/NMM!X$10*1000)</f>
        <v>0.13569606607472506</v>
      </c>
      <c r="Y199" s="275">
        <f>IF(Y$53=0,0,Y$53/NMM!Y$10*1000)</f>
        <v>9.5348755106995239E-2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28.472289764968078</v>
      </c>
      <c r="C201" s="276">
        <f>IF(C$60=0,0,C$60/NMM!C$10*1000)</f>
        <v>30.783940118916181</v>
      </c>
      <c r="D201" s="276">
        <f>IF(D$60=0,0,D$60/NMM!D$10*1000)</f>
        <v>27.578584139252477</v>
      </c>
      <c r="E201" s="276">
        <f>IF(E$60=0,0,E$60/NMM!E$10*1000)</f>
        <v>22.953895309499295</v>
      </c>
      <c r="F201" s="276">
        <f>IF(F$60=0,0,F$60/NMM!F$10*1000)</f>
        <v>23.423249126176362</v>
      </c>
      <c r="G201" s="276">
        <f>IF(G$60=0,0,G$60/NMM!G$10*1000)</f>
        <v>23.539036260613081</v>
      </c>
      <c r="H201" s="276">
        <f>IF(H$60=0,0,H$60/NMM!H$10*1000)</f>
        <v>23.927775927792009</v>
      </c>
      <c r="I201" s="276">
        <f>IF(I$60=0,0,I$60/NMM!I$10*1000)</f>
        <v>22.16444618931158</v>
      </c>
      <c r="J201" s="276">
        <f>IF(J$60=0,0,J$60/NMM!J$10*1000)</f>
        <v>20.672461141940484</v>
      </c>
      <c r="K201" s="276">
        <f>IF(K$60=0,0,K$60/NMM!K$10*1000)</f>
        <v>21.444039323673486</v>
      </c>
      <c r="L201" s="276">
        <f>IF(L$60=0,0,L$60/NMM!L$10*1000)</f>
        <v>20.094057611719364</v>
      </c>
      <c r="M201" s="276">
        <f>IF(M$60=0,0,M$60/NMM!M$10*1000)</f>
        <v>20.143708498243605</v>
      </c>
      <c r="N201" s="276">
        <f>IF(N$60=0,0,N$60/NMM!N$10*1000)</f>
        <v>16.578577434402707</v>
      </c>
      <c r="O201" s="276">
        <f>IF(O$60=0,0,O$60/NMM!O$10*1000)</f>
        <v>19.021839670888792</v>
      </c>
      <c r="P201" s="276">
        <f>IF(P$60=0,0,P$60/NMM!P$10*1000)</f>
        <v>18.682402261547711</v>
      </c>
      <c r="Q201" s="276">
        <f>IF(Q$60=0,0,Q$60/NMM!Q$10*1000)</f>
        <v>37.533679872580883</v>
      </c>
      <c r="R201" s="276">
        <f>IF(R$60=0,0,R$60/NMM!R$10*1000)</f>
        <v>42.614361649323307</v>
      </c>
      <c r="S201" s="276">
        <f>IF(S$60=0,0,S$60/NMM!S$10*1000)</f>
        <v>36.981253090981902</v>
      </c>
      <c r="T201" s="276">
        <f>IF(T$60=0,0,T$60/NMM!T$10*1000)</f>
        <v>28.526083048208005</v>
      </c>
      <c r="U201" s="276">
        <f>IF(U$60=0,0,U$60/NMM!U$10*1000)</f>
        <v>32.964212371081999</v>
      </c>
      <c r="V201" s="276">
        <f>IF(V$60=0,0,V$60/NMM!V$10*1000)</f>
        <v>32.762042042569725</v>
      </c>
      <c r="W201" s="276">
        <f>IF(W$60=0,0,W$60/NMM!W$10*1000)</f>
        <v>34.906751468845954</v>
      </c>
      <c r="X201" s="276">
        <f>IF(X$60=0,0,X$60/NMM!X$10*1000)</f>
        <v>33.970672145736664</v>
      </c>
      <c r="Y201" s="276">
        <f>IF(Y$60=0,0,Y$60/NMM!Y$10*1000)</f>
        <v>32.853617158915533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93.83909264951059</v>
      </c>
      <c r="C202" s="276">
        <f>IF(C$79=0,0,C$79/NMM!C$10*1000)</f>
        <v>101.04825414950508</v>
      </c>
      <c r="D202" s="276">
        <f>IF(D$79=0,0,D$79/NMM!D$10*1000)</f>
        <v>95.530079767108859</v>
      </c>
      <c r="E202" s="276">
        <f>IF(E$79=0,0,E$79/NMM!E$10*1000)</f>
        <v>79.786686933339539</v>
      </c>
      <c r="F202" s="276">
        <f>IF(F$79=0,0,F$79/NMM!F$10*1000)</f>
        <v>85.128205024651194</v>
      </c>
      <c r="G202" s="276">
        <f>IF(G$79=0,0,G$79/NMM!G$10*1000)</f>
        <v>84.46779129256818</v>
      </c>
      <c r="H202" s="276">
        <f>IF(H$79=0,0,H$79/NMM!H$10*1000)</f>
        <v>84.438850194993023</v>
      </c>
      <c r="I202" s="276">
        <f>IF(I$79=0,0,I$79/NMM!I$10*1000)</f>
        <v>78.841446933852438</v>
      </c>
      <c r="J202" s="276">
        <f>IF(J$79=0,0,J$79/NMM!J$10*1000)</f>
        <v>77.1180632820368</v>
      </c>
      <c r="K202" s="276">
        <f>IF(K$79=0,0,K$79/NMM!K$10*1000)</f>
        <v>74.524153922687603</v>
      </c>
      <c r="L202" s="276">
        <f>IF(L$79=0,0,L$79/NMM!L$10*1000)</f>
        <v>70.102660726165098</v>
      </c>
      <c r="M202" s="276">
        <f>IF(M$79=0,0,M$79/NMM!M$10*1000)</f>
        <v>68.423723080947696</v>
      </c>
      <c r="N202" s="276">
        <f>IF(N$79=0,0,N$79/NMM!N$10*1000)</f>
        <v>56.303741008573823</v>
      </c>
      <c r="O202" s="276">
        <f>IF(O$79=0,0,O$79/NMM!O$10*1000)</f>
        <v>65.390933087854776</v>
      </c>
      <c r="P202" s="276">
        <f>IF(P$79=0,0,P$79/NMM!P$10*1000)</f>
        <v>58.212114953980532</v>
      </c>
      <c r="Q202" s="276">
        <f>IF(Q$79=0,0,Q$79/NMM!Q$10*1000)</f>
        <v>58.659243234958176</v>
      </c>
      <c r="R202" s="276">
        <f>IF(R$79=0,0,R$79/NMM!R$10*1000)</f>
        <v>60.504206848652757</v>
      </c>
      <c r="S202" s="276">
        <f>IF(S$79=0,0,S$79/NMM!S$10*1000)</f>
        <v>55.084852309270559</v>
      </c>
      <c r="T202" s="276">
        <f>IF(T$79=0,0,T$79/NMM!T$10*1000)</f>
        <v>56.516956710767218</v>
      </c>
      <c r="U202" s="276">
        <f>IF(U$79=0,0,U$79/NMM!U$10*1000)</f>
        <v>60.741188399611723</v>
      </c>
      <c r="V202" s="276">
        <f>IF(V$79=0,0,V$79/NMM!V$10*1000)</f>
        <v>60.759357266637103</v>
      </c>
      <c r="W202" s="276">
        <f>IF(W$79=0,0,W$79/NMM!W$10*1000)</f>
        <v>57.526304150906249</v>
      </c>
      <c r="X202" s="276">
        <f>IF(X$79=0,0,X$79/NMM!X$10*1000)</f>
        <v>65.103570789056889</v>
      </c>
      <c r="Y202" s="276">
        <f>IF(Y$79=0,0,Y$79/NMM!Y$10*1000)</f>
        <v>55.118518050349429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9.7458699477445023</v>
      </c>
      <c r="C203" s="277">
        <f>IF(C$89=0,0,C$89/NMM!C$10*1000)</f>
        <v>10.905198271568436</v>
      </c>
      <c r="D203" s="277">
        <f>IF(D$89=0,0,D$89/NMM!D$10*1000)</f>
        <v>9.9383625143888104</v>
      </c>
      <c r="E203" s="277">
        <f>IF(E$89=0,0,E$89/NMM!E$10*1000)</f>
        <v>8.2816479327429207</v>
      </c>
      <c r="F203" s="277">
        <f>IF(F$89=0,0,F$89/NMM!F$10*1000)</f>
        <v>8.6913903689803416</v>
      </c>
      <c r="G203" s="277">
        <f>IF(G$89=0,0,G$89/NMM!G$10*1000)</f>
        <v>8.6563899018122932</v>
      </c>
      <c r="H203" s="277">
        <f>IF(H$89=0,0,H$89/NMM!H$10*1000)</f>
        <v>8.6271480819154682</v>
      </c>
      <c r="I203" s="277">
        <f>IF(I$89=0,0,I$89/NMM!I$10*1000)</f>
        <v>8.1051755328718809</v>
      </c>
      <c r="J203" s="277">
        <f>IF(J$89=0,0,J$89/NMM!J$10*1000)</f>
        <v>8.0356154934754116</v>
      </c>
      <c r="K203" s="277">
        <f>IF(K$89=0,0,K$89/NMM!K$10*1000)</f>
        <v>7.7670794744096838</v>
      </c>
      <c r="L203" s="277">
        <f>IF(L$89=0,0,L$89/NMM!L$10*1000)</f>
        <v>7.3981571314291967</v>
      </c>
      <c r="M203" s="277">
        <f>IF(M$89=0,0,M$89/NMM!M$10*1000)</f>
        <v>7.2469552686434149</v>
      </c>
      <c r="N203" s="277">
        <f>IF(N$89=0,0,N$89/NMM!N$10*1000)</f>
        <v>5.9138811919869987</v>
      </c>
      <c r="O203" s="277">
        <f>IF(O$89=0,0,O$89/NMM!O$10*1000)</f>
        <v>6.7029366485272952</v>
      </c>
      <c r="P203" s="277">
        <f>IF(P$89=0,0,P$89/NMM!P$10*1000)</f>
        <v>6.0565334068337169</v>
      </c>
      <c r="Q203" s="277">
        <f>IF(Q$89=0,0,Q$89/NMM!Q$10*1000)</f>
        <v>5.8474283836937317</v>
      </c>
      <c r="R203" s="277">
        <f>IF(R$89=0,0,R$89/NMM!R$10*1000)</f>
        <v>6.16831852297988</v>
      </c>
      <c r="S203" s="277">
        <f>IF(S$89=0,0,S$89/NMM!S$10*1000)</f>
        <v>5.9024411097409777</v>
      </c>
      <c r="T203" s="277">
        <f>IF(T$89=0,0,T$89/NMM!T$10*1000)</f>
        <v>6.0974552925598777</v>
      </c>
      <c r="U203" s="277">
        <f>IF(U$89=0,0,U$89/NMM!U$10*1000)</f>
        <v>6.3465078820603535</v>
      </c>
      <c r="V203" s="277">
        <f>IF(V$89=0,0,V$89/NMM!V$10*1000)</f>
        <v>5.9947964675707084</v>
      </c>
      <c r="W203" s="277">
        <f>IF(W$89=0,0,W$89/NMM!W$10*1000)</f>
        <v>5.8479354219753734</v>
      </c>
      <c r="X203" s="277">
        <f>IF(X$89=0,0,X$89/NMM!X$10*1000)</f>
        <v>6.5515102916053429</v>
      </c>
      <c r="Y203" s="277">
        <f>IF(Y$89=0,0,Y$89/NMM!Y$10*1000)</f>
        <v>5.381595172240333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549.58595747258858</v>
      </c>
      <c r="C205" s="320">
        <f t="shared" si="57"/>
        <v>468.58934775989445</v>
      </c>
      <c r="D205" s="320">
        <f t="shared" si="57"/>
        <v>457.48254868995463</v>
      </c>
      <c r="E205" s="320">
        <f t="shared" si="57"/>
        <v>389.94667080447044</v>
      </c>
      <c r="F205" s="320">
        <f t="shared" si="57"/>
        <v>406.19651635483626</v>
      </c>
      <c r="G205" s="320">
        <f t="shared" si="57"/>
        <v>394.05325761585846</v>
      </c>
      <c r="H205" s="320">
        <f t="shared" si="57"/>
        <v>394.04137483486454</v>
      </c>
      <c r="I205" s="320">
        <f t="shared" si="57"/>
        <v>381.83105735664702</v>
      </c>
      <c r="J205" s="320">
        <f t="shared" si="57"/>
        <v>378.05356913658471</v>
      </c>
      <c r="K205" s="320">
        <f t="shared" si="57"/>
        <v>341.89940004824922</v>
      </c>
      <c r="L205" s="320">
        <f t="shared" si="57"/>
        <v>323.00900796104463</v>
      </c>
      <c r="M205" s="320">
        <f t="shared" si="57"/>
        <v>313.70806529871788</v>
      </c>
      <c r="N205" s="320">
        <f t="shared" si="57"/>
        <v>260.16150833402082</v>
      </c>
      <c r="O205" s="320">
        <f t="shared" si="57"/>
        <v>282.78972353810133</v>
      </c>
      <c r="P205" s="320">
        <f t="shared" si="57"/>
        <v>270.19096914901024</v>
      </c>
      <c r="Q205" s="320">
        <f t="shared" si="57"/>
        <v>285.39781653458886</v>
      </c>
      <c r="R205" s="320">
        <f t="shared" si="57"/>
        <v>278.72733071481264</v>
      </c>
      <c r="S205" s="320">
        <f t="shared" si="57"/>
        <v>242.86423199608157</v>
      </c>
      <c r="T205" s="320">
        <f t="shared" si="57"/>
        <v>224.80762055586143</v>
      </c>
      <c r="U205" s="320">
        <f t="shared" si="57"/>
        <v>220.14193572004024</v>
      </c>
      <c r="V205" s="320">
        <f t="shared" si="57"/>
        <v>209.64547858655166</v>
      </c>
      <c r="W205" s="320">
        <f t="shared" si="57"/>
        <v>204.63578129912261</v>
      </c>
      <c r="X205" s="320">
        <f t="shared" si="57"/>
        <v>218.85556225859</v>
      </c>
      <c r="Y205" s="320">
        <f t="shared" si="57"/>
        <v>184.77768291272167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2.322271723663472</v>
      </c>
      <c r="C210" s="275">
        <f>IF(C$104=0,0,C$104/NMM!C$11*1000)</f>
        <v>1.9226989692970553</v>
      </c>
      <c r="D210" s="275">
        <f>IF(D$104=0,0,D$104/NMM!D$11*1000)</f>
        <v>1.7798341308537657</v>
      </c>
      <c r="E210" s="275">
        <f>IF(E$104=0,0,E$104/NMM!E$11*1000)</f>
        <v>1.539829138264367</v>
      </c>
      <c r="F210" s="275">
        <f>IF(F$104=0,0,F$104/NMM!F$11*1000)</f>
        <v>1.60294067593166</v>
      </c>
      <c r="G210" s="275">
        <f>IF(G$104=0,0,G$104/NMM!G$11*1000)</f>
        <v>1.4708793840553214</v>
      </c>
      <c r="H210" s="275">
        <f>IF(H$104=0,0,H$104/NMM!H$11*1000)</f>
        <v>1.4601797257555025</v>
      </c>
      <c r="I210" s="275">
        <f>IF(I$104=0,0,I$104/NMM!I$11*1000)</f>
        <v>1.4807418526661824</v>
      </c>
      <c r="J210" s="275">
        <f>IF(J$104=0,0,J$104/NMM!J$11*1000)</f>
        <v>1.4067991350024629</v>
      </c>
      <c r="K210" s="275">
        <f>IF(K$104=0,0,K$104/NMM!K$11*1000)</f>
        <v>1.2033811633755138</v>
      </c>
      <c r="L210" s="275">
        <f>IF(L$104=0,0,L$104/NMM!L$11*1000)</f>
        <v>0.95546754904934095</v>
      </c>
      <c r="M210" s="275">
        <f>IF(M$104=0,0,M$104/NMM!M$11*1000)</f>
        <v>0.86123989373046872</v>
      </c>
      <c r="N210" s="275">
        <f>IF(N$104=0,0,N$104/NMM!N$11*1000)</f>
        <v>0.62384640368043454</v>
      </c>
      <c r="O210" s="275">
        <f>IF(O$104=0,0,O$104/NMM!O$11*1000)</f>
        <v>0.64686154455327138</v>
      </c>
      <c r="P210" s="275">
        <f>IF(P$104=0,0,P$104/NMM!P$11*1000)</f>
        <v>0.65429926812538264</v>
      </c>
      <c r="Q210" s="275">
        <f>IF(Q$104=0,0,Q$104/NMM!Q$11*1000)</f>
        <v>0.72229814894797761</v>
      </c>
      <c r="R210" s="275">
        <f>IF(R$104=0,0,R$104/NMM!R$11*1000)</f>
        <v>0.60836398796010949</v>
      </c>
      <c r="S210" s="275">
        <f>IF(S$104=0,0,S$104/NMM!S$11*1000)</f>
        <v>0.36305818354150426</v>
      </c>
      <c r="T210" s="275">
        <f>IF(T$104=0,0,T$104/NMM!T$11*1000)</f>
        <v>0.39956248474468753</v>
      </c>
      <c r="U210" s="275">
        <f>IF(U$104=0,0,U$104/NMM!U$11*1000)</f>
        <v>0.37941075388517143</v>
      </c>
      <c r="V210" s="275">
        <f>IF(V$104=0,0,V$104/NMM!V$11*1000)</f>
        <v>0.37027744345070002</v>
      </c>
      <c r="W210" s="275">
        <f>IF(W$104=0,0,W$104/NMM!W$11*1000)</f>
        <v>0.37317003465591175</v>
      </c>
      <c r="X210" s="275">
        <f>IF(X$104=0,0,X$104/NMM!X$11*1000)</f>
        <v>0.41859471314646807</v>
      </c>
      <c r="Y210" s="275">
        <f>IF(Y$104=0,0,Y$104/NMM!Y$11*1000)</f>
        <v>0.30240150896769097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505.03029695535417</v>
      </c>
      <c r="C211" s="276">
        <f>IF(C$110=0,0,C$110/NMM!C$11*1000)</f>
        <v>430.65308799970614</v>
      </c>
      <c r="D211" s="276">
        <f>IF(D$110=0,0,D$110/NMM!D$11*1000)</f>
        <v>420.53526161194907</v>
      </c>
      <c r="E211" s="276">
        <f>IF(E$110=0,0,E$110/NMM!E$11*1000)</f>
        <v>358.43274036671369</v>
      </c>
      <c r="F211" s="276">
        <f>IF(F$110=0,0,F$110/NMM!F$11*1000)</f>
        <v>373.37031305433567</v>
      </c>
      <c r="G211" s="276">
        <f>IF(G$110=0,0,G$110/NMM!G$11*1000)</f>
        <v>362.28604276295363</v>
      </c>
      <c r="H211" s="276">
        <f>IF(H$110=0,0,H$110/NMM!H$11*1000)</f>
        <v>362.28495094410818</v>
      </c>
      <c r="I211" s="276">
        <f>IF(I$110=0,0,I$110/NMM!I$11*1000)</f>
        <v>350.99795178839048</v>
      </c>
      <c r="J211" s="276">
        <f>IF(J$110=0,0,J$110/NMM!J$11*1000)</f>
        <v>347.58021599928105</v>
      </c>
      <c r="K211" s="276">
        <f>IF(K$110=0,0,K$110/NMM!K$11*1000)</f>
        <v>314.40385333346171</v>
      </c>
      <c r="L211" s="276">
        <f>IF(L$110=0,0,L$110/NMM!L$11*1000)</f>
        <v>297.2000506980699</v>
      </c>
      <c r="M211" s="276">
        <f>IF(M$110=0,0,M$110/NMM!M$11*1000)</f>
        <v>288.70383555525541</v>
      </c>
      <c r="N211" s="276">
        <f>IF(N$110=0,0,N$110/NMM!N$11*1000)</f>
        <v>239.50864252285271</v>
      </c>
      <c r="O211" s="276">
        <f>IF(O$110=0,0,O$110/NMM!O$11*1000)</f>
        <v>260.36935591923651</v>
      </c>
      <c r="P211" s="276">
        <f>IF(P$110=0,0,P$110/NMM!P$11*1000)</f>
        <v>248.73600784239116</v>
      </c>
      <c r="Q211" s="276">
        <f>IF(Q$110=0,0,Q$110/NMM!Q$11*1000)</f>
        <v>262.70656235754444</v>
      </c>
      <c r="R211" s="276">
        <f>IF(R$110=0,0,R$110/NMM!R$11*1000)</f>
        <v>256.65599237187183</v>
      </c>
      <c r="S211" s="276">
        <f>IF(S$110=0,0,S$110/NMM!S$11*1000)</f>
        <v>223.78689288504395</v>
      </c>
      <c r="T211" s="276">
        <f>IF(T$110=0,0,T$110/NMM!T$11*1000)</f>
        <v>207.09005760492863</v>
      </c>
      <c r="U211" s="276">
        <f>IF(U$110=0,0,U$110/NMM!U$11*1000)</f>
        <v>202.80302920416042</v>
      </c>
      <c r="V211" s="276">
        <f>IF(V$110=0,0,V$110/NMM!V$11*1000)</f>
        <v>193.1250322850411</v>
      </c>
      <c r="W211" s="276">
        <f>IF(W$110=0,0,W$110/NMM!W$11*1000)</f>
        <v>188.49927358618331</v>
      </c>
      <c r="X211" s="276">
        <f>IF(X$110=0,0,X$110/NMM!X$11*1000)</f>
        <v>201.57976759326587</v>
      </c>
      <c r="Y211" s="276">
        <f>IF(Y$110=0,0,Y$110/NMM!Y$11*1000)</f>
        <v>170.23896994145363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42.233388793570953</v>
      </c>
      <c r="C213" s="276">
        <f>IF(C$119=0,0,C$119/NMM!C$11*1000)</f>
        <v>36.013560790891248</v>
      </c>
      <c r="D213" s="276">
        <f>IF(D$119=0,0,D$119/NMM!D$11*1000)</f>
        <v>35.167452947151794</v>
      </c>
      <c r="E213" s="276">
        <f>IF(E$119=0,0,E$119/NMM!E$11*1000)</f>
        <v>29.974101299492361</v>
      </c>
      <c r="F213" s="276">
        <f>IF(F$119=0,0,F$119/NMM!F$11*1000)</f>
        <v>31.223262624568946</v>
      </c>
      <c r="G213" s="276">
        <f>IF(G$119=0,0,G$119/NMM!G$11*1000)</f>
        <v>30.29633546884952</v>
      </c>
      <c r="H213" s="276">
        <f>IF(H$119=0,0,H$119/NMM!H$11*1000)</f>
        <v>30.296244165000854</v>
      </c>
      <c r="I213" s="276">
        <f>IF(I$119=0,0,I$119/NMM!I$11*1000)</f>
        <v>29.352363715590357</v>
      </c>
      <c r="J213" s="276">
        <f>IF(J$119=0,0,J$119/NMM!J$11*1000)</f>
        <v>29.066554002301171</v>
      </c>
      <c r="K213" s="276">
        <f>IF(K$119=0,0,K$119/NMM!K$11*1000)</f>
        <v>26.292165551412008</v>
      </c>
      <c r="L213" s="276">
        <f>IF(L$119=0,0,L$119/NMM!L$11*1000)</f>
        <v>24.853489713925406</v>
      </c>
      <c r="M213" s="276">
        <f>IF(M$119=0,0,M$119/NMM!M$11*1000)</f>
        <v>24.142989849732047</v>
      </c>
      <c r="N213" s="276">
        <f>IF(N$119=0,0,N$119/NMM!N$11*1000)</f>
        <v>20.029019407487656</v>
      </c>
      <c r="O213" s="276">
        <f>IF(O$119=0,0,O$119/NMM!O$11*1000)</f>
        <v>21.773506074311552</v>
      </c>
      <c r="P213" s="276">
        <f>IF(P$119=0,0,P$119/NMM!P$11*1000)</f>
        <v>20.800662038493677</v>
      </c>
      <c r="Q213" s="276">
        <f>IF(Q$119=0,0,Q$119/NMM!Q$11*1000)</f>
        <v>21.96895602809645</v>
      </c>
      <c r="R213" s="276">
        <f>IF(R$119=0,0,R$119/NMM!R$11*1000)</f>
        <v>21.462974354980688</v>
      </c>
      <c r="S213" s="276">
        <f>IF(S$119=0,0,S$119/NMM!S$11*1000)</f>
        <v>18.714280927496109</v>
      </c>
      <c r="T213" s="276">
        <f>IF(T$119=0,0,T$119/NMM!T$11*1000)</f>
        <v>17.318000466188135</v>
      </c>
      <c r="U213" s="276">
        <f>IF(U$119=0,0,U$119/NMM!U$11*1000)</f>
        <v>16.959495761994653</v>
      </c>
      <c r="V213" s="276">
        <f>IF(V$119=0,0,V$119/NMM!V$11*1000)</f>
        <v>16.150168858059864</v>
      </c>
      <c r="W213" s="276">
        <f>IF(W$119=0,0,W$119/NMM!W$11*1000)</f>
        <v>15.76333767828339</v>
      </c>
      <c r="X213" s="276">
        <f>IF(X$119=0,0,X$119/NMM!X$11*1000)</f>
        <v>16.85719995217768</v>
      </c>
      <c r="Y213" s="276">
        <f>IF(Y$119=0,0,Y$119/NMM!Y$11*1000)</f>
        <v>14.236311462300336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FI: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10136.386498955089</v>
      </c>
      <c r="C3" s="203">
        <f t="shared" si="0"/>
        <v>10071.339192543437</v>
      </c>
      <c r="D3" s="203">
        <f t="shared" si="0"/>
        <v>8744.2804054901753</v>
      </c>
      <c r="E3" s="203">
        <f t="shared" si="0"/>
        <v>7563.5159889163497</v>
      </c>
      <c r="F3" s="203">
        <f t="shared" si="0"/>
        <v>7463.0467723613383</v>
      </c>
      <c r="G3" s="203">
        <f t="shared" si="0"/>
        <v>6509.3687610890183</v>
      </c>
      <c r="H3" s="203">
        <f t="shared" si="0"/>
        <v>6962.730848509832</v>
      </c>
      <c r="I3" s="203">
        <f t="shared" si="0"/>
        <v>6579.5678247217011</v>
      </c>
      <c r="J3" s="203">
        <f t="shared" si="0"/>
        <v>5519.6524822695028</v>
      </c>
      <c r="K3" s="203">
        <f t="shared" si="0"/>
        <v>3737.6106262285871</v>
      </c>
      <c r="L3" s="203">
        <f t="shared" si="0"/>
        <v>4986.6818894463358</v>
      </c>
      <c r="M3" s="203">
        <f t="shared" si="0"/>
        <v>4817.8499813763929</v>
      </c>
      <c r="N3" s="203">
        <f t="shared" si="0"/>
        <v>4362.0565055762072</v>
      </c>
      <c r="O3" s="203">
        <f t="shared" si="0"/>
        <v>4093.8203030208751</v>
      </c>
      <c r="P3" s="203">
        <f t="shared" si="0"/>
        <v>4143.5772579888653</v>
      </c>
      <c r="Q3" s="203">
        <f t="shared" si="0"/>
        <v>4357.1202599999997</v>
      </c>
      <c r="R3" s="203">
        <f t="shared" si="0"/>
        <v>4274.2040428489981</v>
      </c>
      <c r="S3" s="203">
        <f t="shared" si="0"/>
        <v>4419.368563094079</v>
      </c>
      <c r="T3" s="203">
        <f t="shared" si="0"/>
        <v>4695.3825295935621</v>
      </c>
      <c r="U3" s="203">
        <f t="shared" si="0"/>
        <v>4302.14314861823</v>
      </c>
      <c r="V3" s="203">
        <f t="shared" si="0"/>
        <v>3336.9951337970506</v>
      </c>
      <c r="W3" s="203">
        <f t="shared" si="0"/>
        <v>3983.9105248169631</v>
      </c>
      <c r="X3" s="203">
        <f t="shared" si="0"/>
        <v>3848.2562900561325</v>
      </c>
      <c r="Y3" s="203">
        <f t="shared" si="0"/>
        <v>2782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8836.4866001603514</v>
      </c>
      <c r="C4" s="241">
        <f t="shared" si="1"/>
        <v>8699.0775290005568</v>
      </c>
      <c r="D4" s="241">
        <f t="shared" si="1"/>
        <v>7474.9251499259781</v>
      </c>
      <c r="E4" s="241">
        <f t="shared" si="1"/>
        <v>6465.0800569160492</v>
      </c>
      <c r="F4" s="241">
        <f t="shared" si="1"/>
        <v>6404.5005185953478</v>
      </c>
      <c r="G4" s="241">
        <f t="shared" si="1"/>
        <v>5390.0444906699304</v>
      </c>
      <c r="H4" s="241">
        <f t="shared" si="1"/>
        <v>5856.475446807478</v>
      </c>
      <c r="I4" s="241">
        <f t="shared" si="1"/>
        <v>5498.2854646976193</v>
      </c>
      <c r="J4" s="241">
        <f t="shared" si="1"/>
        <v>4478.7254632807126</v>
      </c>
      <c r="K4" s="241">
        <f t="shared" si="1"/>
        <v>2853.9797584948046</v>
      </c>
      <c r="L4" s="241">
        <f t="shared" si="1"/>
        <v>4116.4596398494896</v>
      </c>
      <c r="M4" s="241">
        <f t="shared" si="1"/>
        <v>4028.2105343879393</v>
      </c>
      <c r="N4" s="241">
        <f t="shared" si="1"/>
        <v>3583.7537121614441</v>
      </c>
      <c r="O4" s="241">
        <f t="shared" si="1"/>
        <v>3423.3128830538526</v>
      </c>
      <c r="P4" s="241">
        <f t="shared" si="1"/>
        <v>3520.9419010135207</v>
      </c>
      <c r="Q4" s="241">
        <f t="shared" si="1"/>
        <v>3748.8715400000001</v>
      </c>
      <c r="R4" s="241">
        <f t="shared" si="1"/>
        <v>3732.8926874643676</v>
      </c>
      <c r="S4" s="241">
        <f t="shared" si="1"/>
        <v>3908.5275732740647</v>
      </c>
      <c r="T4" s="241">
        <f t="shared" si="1"/>
        <v>4227.5897719983668</v>
      </c>
      <c r="U4" s="241">
        <f t="shared" si="1"/>
        <v>3855.986474448011</v>
      </c>
      <c r="V4" s="241">
        <f t="shared" si="1"/>
        <v>2944.8052295210041</v>
      </c>
      <c r="W4" s="241">
        <f t="shared" si="1"/>
        <v>3603.3381776091583</v>
      </c>
      <c r="X4" s="241">
        <f t="shared" si="1"/>
        <v>3497.190928826577</v>
      </c>
      <c r="Y4" s="241">
        <f t="shared" si="1"/>
        <v>2420</v>
      </c>
      <c r="DA4" s="83"/>
    </row>
    <row r="5" spans="1:105" ht="12" customHeight="1" x14ac:dyDescent="0.25">
      <c r="A5" s="99" t="s">
        <v>54</v>
      </c>
      <c r="B5" s="282">
        <v>956.91437331492614</v>
      </c>
      <c r="C5" s="282">
        <v>946.62707919546529</v>
      </c>
      <c r="D5" s="282">
        <v>835.10495151415228</v>
      </c>
      <c r="E5" s="282">
        <v>720.61329159764591</v>
      </c>
      <c r="F5" s="282">
        <v>701.13967639394309</v>
      </c>
      <c r="G5" s="282">
        <v>589.9932208648047</v>
      </c>
      <c r="H5" s="282">
        <v>659.40407393284056</v>
      </c>
      <c r="I5" s="282">
        <v>600.72479705760247</v>
      </c>
      <c r="J5" s="282">
        <v>483.15608646243697</v>
      </c>
      <c r="K5" s="282">
        <v>352.73907127463877</v>
      </c>
      <c r="L5" s="282">
        <v>482.9366057923981</v>
      </c>
      <c r="M5" s="282">
        <v>472.5833587829427</v>
      </c>
      <c r="N5" s="282">
        <v>405.76498221842019</v>
      </c>
      <c r="O5" s="282">
        <v>474.68065344640257</v>
      </c>
      <c r="P5" s="282">
        <v>491.27568407703671</v>
      </c>
      <c r="Q5" s="282">
        <v>500.28394072074309</v>
      </c>
      <c r="R5" s="282">
        <v>500.56988460000349</v>
      </c>
      <c r="S5" s="282">
        <v>497.57160311960553</v>
      </c>
      <c r="T5" s="282">
        <v>492.83651787106947</v>
      </c>
      <c r="U5" s="282">
        <v>498.43620392517761</v>
      </c>
      <c r="V5" s="282">
        <v>519.2025003738139</v>
      </c>
      <c r="W5" s="282">
        <v>502.99498868719388</v>
      </c>
      <c r="X5" s="282">
        <v>505.13519510976988</v>
      </c>
      <c r="Y5" s="282">
        <v>539.84350683124796</v>
      </c>
      <c r="DA5" s="94" t="s">
        <v>1810</v>
      </c>
    </row>
    <row r="6" spans="1:105" ht="12" customHeight="1" x14ac:dyDescent="0.25">
      <c r="A6" s="99" t="s">
        <v>61</v>
      </c>
      <c r="B6" s="282">
        <v>7879.5722268454256</v>
      </c>
      <c r="C6" s="282">
        <v>7752.4504498050919</v>
      </c>
      <c r="D6" s="282">
        <v>6639.8201984118259</v>
      </c>
      <c r="E6" s="282">
        <v>5744.4667653184033</v>
      </c>
      <c r="F6" s="282">
        <v>5703.3608422014049</v>
      </c>
      <c r="G6" s="282">
        <v>4800.0512698051261</v>
      </c>
      <c r="H6" s="282">
        <v>5197.0713728746377</v>
      </c>
      <c r="I6" s="282">
        <v>4897.5606676400166</v>
      </c>
      <c r="J6" s="282">
        <v>3995.5693768182759</v>
      </c>
      <c r="K6" s="282">
        <v>2501.2406872201659</v>
      </c>
      <c r="L6" s="282">
        <v>3633.5230340570911</v>
      </c>
      <c r="M6" s="282">
        <v>3555.6271756049969</v>
      </c>
      <c r="N6" s="282">
        <v>3177.9887299430238</v>
      </c>
      <c r="O6" s="282">
        <v>2948.63222960745</v>
      </c>
      <c r="P6" s="282">
        <v>3029.666216936484</v>
      </c>
      <c r="Q6" s="282">
        <v>3248.5875992792571</v>
      </c>
      <c r="R6" s="282">
        <v>3232.3228028643639</v>
      </c>
      <c r="S6" s="282">
        <v>3410.955970154459</v>
      </c>
      <c r="T6" s="282">
        <v>3734.7532541272972</v>
      </c>
      <c r="U6" s="282">
        <v>3357.5502705228332</v>
      </c>
      <c r="V6" s="282">
        <v>2425.6027291471901</v>
      </c>
      <c r="W6" s="282">
        <v>3100.3431889219642</v>
      </c>
      <c r="X6" s="282">
        <v>2992.055733716807</v>
      </c>
      <c r="Y6" s="282">
        <v>1880.1564931687519</v>
      </c>
      <c r="DA6" s="94" t="s">
        <v>1811</v>
      </c>
    </row>
    <row r="7" spans="1:105" ht="12" customHeight="1" x14ac:dyDescent="0.25">
      <c r="A7" s="49" t="s">
        <v>62</v>
      </c>
      <c r="B7" s="242">
        <v>1299.8998987947371</v>
      </c>
      <c r="C7" s="242">
        <v>1372.2616635428799</v>
      </c>
      <c r="D7" s="242">
        <v>1269.3552555641979</v>
      </c>
      <c r="E7" s="242">
        <v>1098.4359320003</v>
      </c>
      <c r="F7" s="242">
        <v>1058.5462537659901</v>
      </c>
      <c r="G7" s="242">
        <v>1119.324270419088</v>
      </c>
      <c r="H7" s="242">
        <v>1106.255401702354</v>
      </c>
      <c r="I7" s="242">
        <v>1081.282360024082</v>
      </c>
      <c r="J7" s="242">
        <v>1040.92701898879</v>
      </c>
      <c r="K7" s="242">
        <v>883.63086773378257</v>
      </c>
      <c r="L7" s="242">
        <v>870.22224959684638</v>
      </c>
      <c r="M7" s="242">
        <v>789.6394469884533</v>
      </c>
      <c r="N7" s="242">
        <v>778.30279341476353</v>
      </c>
      <c r="O7" s="242">
        <v>670.50741996702232</v>
      </c>
      <c r="P7" s="242">
        <v>622.63535697534508</v>
      </c>
      <c r="Q7" s="242">
        <v>608.24871999999993</v>
      </c>
      <c r="R7" s="242">
        <v>541.3113553846307</v>
      </c>
      <c r="S7" s="242">
        <v>510.84098982001461</v>
      </c>
      <c r="T7" s="242">
        <v>467.79275759519498</v>
      </c>
      <c r="U7" s="242">
        <v>446.15667417021888</v>
      </c>
      <c r="V7" s="242">
        <v>392.18990427604638</v>
      </c>
      <c r="W7" s="242">
        <v>380.57234720780468</v>
      </c>
      <c r="X7" s="242">
        <v>351.06536122955572</v>
      </c>
      <c r="Y7" s="242">
        <v>362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12009</v>
      </c>
      <c r="C10" s="241">
        <v>11168</v>
      </c>
      <c r="D10" s="241">
        <v>11729</v>
      </c>
      <c r="E10" s="241">
        <v>11948</v>
      </c>
      <c r="F10" s="241">
        <v>12614</v>
      </c>
      <c r="G10" s="241">
        <v>11134</v>
      </c>
      <c r="H10" s="241">
        <v>13115</v>
      </c>
      <c r="I10" s="241">
        <v>12856</v>
      </c>
      <c r="J10" s="241">
        <v>11624</v>
      </c>
      <c r="K10" s="241">
        <v>8815</v>
      </c>
      <c r="L10" s="241">
        <v>10508</v>
      </c>
      <c r="M10" s="241">
        <v>10489.65</v>
      </c>
      <c r="N10" s="241">
        <v>10387.52</v>
      </c>
      <c r="O10" s="241">
        <v>10664</v>
      </c>
      <c r="P10" s="241">
        <v>10470</v>
      </c>
      <c r="Q10" s="241">
        <v>10450</v>
      </c>
      <c r="R10" s="241">
        <v>10920</v>
      </c>
      <c r="S10" s="241">
        <v>11098</v>
      </c>
      <c r="T10" s="241">
        <v>11660</v>
      </c>
      <c r="U10" s="241">
        <v>11600</v>
      </c>
      <c r="V10" s="241">
        <v>10520</v>
      </c>
      <c r="W10" s="241">
        <v>10960</v>
      </c>
      <c r="X10" s="241">
        <v>9820</v>
      </c>
      <c r="Y10" s="241">
        <v>9230</v>
      </c>
      <c r="DA10" s="83" t="s">
        <v>1814</v>
      </c>
    </row>
    <row r="11" spans="1:105" ht="12" customHeight="1" x14ac:dyDescent="0.25">
      <c r="A11" s="107" t="s">
        <v>1815</v>
      </c>
      <c r="B11" s="282">
        <v>13509</v>
      </c>
      <c r="C11" s="282">
        <v>12502</v>
      </c>
      <c r="D11" s="282">
        <v>12789</v>
      </c>
      <c r="E11" s="282">
        <v>13058</v>
      </c>
      <c r="F11" s="282">
        <v>14036</v>
      </c>
      <c r="G11" s="282">
        <v>12391</v>
      </c>
      <c r="H11" s="282">
        <v>14189.36</v>
      </c>
      <c r="I11" s="282">
        <v>14334</v>
      </c>
      <c r="J11" s="282">
        <v>13126</v>
      </c>
      <c r="K11" s="282">
        <v>10602</v>
      </c>
      <c r="L11" s="282">
        <v>11758</v>
      </c>
      <c r="M11" s="282">
        <v>11329</v>
      </c>
      <c r="N11" s="282">
        <v>10694</v>
      </c>
      <c r="O11" s="282">
        <v>10592</v>
      </c>
      <c r="P11" s="282">
        <v>10410</v>
      </c>
      <c r="Q11" s="282">
        <v>10320</v>
      </c>
      <c r="R11" s="282">
        <v>10280</v>
      </c>
      <c r="S11" s="282">
        <v>10277</v>
      </c>
      <c r="T11" s="282">
        <v>10540</v>
      </c>
      <c r="U11" s="282">
        <v>9720</v>
      </c>
      <c r="V11" s="282">
        <v>8190</v>
      </c>
      <c r="W11" s="282">
        <v>8660</v>
      </c>
      <c r="X11" s="282">
        <v>7210</v>
      </c>
      <c r="Y11" s="282">
        <v>6290</v>
      </c>
      <c r="DA11" s="94" t="s">
        <v>1816</v>
      </c>
    </row>
    <row r="12" spans="1:105" ht="12" customHeight="1" x14ac:dyDescent="0.25">
      <c r="A12" s="49" t="s">
        <v>1817</v>
      </c>
      <c r="B12" s="242">
        <v>388.59898477157401</v>
      </c>
      <c r="C12" s="242">
        <v>360.45685279187848</v>
      </c>
      <c r="D12" s="242">
        <v>373.37055837563491</v>
      </c>
      <c r="E12" s="242">
        <v>380.80203045685317</v>
      </c>
      <c r="F12" s="242">
        <v>405.83756345177687</v>
      </c>
      <c r="G12" s="242">
        <v>358.24873096446731</v>
      </c>
      <c r="H12" s="242">
        <v>415.80243654822368</v>
      </c>
      <c r="I12" s="242">
        <v>414.06091370558431</v>
      </c>
      <c r="J12" s="242">
        <v>376.90355329949273</v>
      </c>
      <c r="K12" s="242">
        <v>295.69035532994951</v>
      </c>
      <c r="L12" s="242">
        <v>339.07614213198002</v>
      </c>
      <c r="M12" s="242">
        <v>332.26370558375658</v>
      </c>
      <c r="N12" s="242">
        <v>321.03837563451799</v>
      </c>
      <c r="O12" s="242">
        <v>323.69543147208162</v>
      </c>
      <c r="P12" s="242">
        <v>426.12244897959232</v>
      </c>
      <c r="Q12" s="242">
        <v>252.26720647773311</v>
      </c>
      <c r="R12" s="242">
        <v>543.58974358974422</v>
      </c>
      <c r="S12" s="242">
        <v>303.49898580121732</v>
      </c>
      <c r="T12" s="242">
        <v>383.92675483214691</v>
      </c>
      <c r="U12" s="242">
        <v>302.71805273833701</v>
      </c>
      <c r="V12" s="242">
        <v>284.9238578680206</v>
      </c>
      <c r="W12" s="242">
        <v>298.78172588832513</v>
      </c>
      <c r="X12" s="242">
        <v>259.34010152284287</v>
      </c>
      <c r="Y12" s="242">
        <v>236.34517766497481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13343.33333333333</v>
      </c>
      <c r="C15" s="241">
        <v>13343.33333333333</v>
      </c>
      <c r="D15" s="241">
        <v>13343.33333333333</v>
      </c>
      <c r="E15" s="241">
        <v>13343.33333333333</v>
      </c>
      <c r="F15" s="241">
        <v>13343.33333333333</v>
      </c>
      <c r="G15" s="241">
        <v>13343.33333333333</v>
      </c>
      <c r="H15" s="241">
        <v>14348.5071943368</v>
      </c>
      <c r="I15" s="241">
        <v>14348.5071943368</v>
      </c>
      <c r="J15" s="241">
        <v>14348.5071943368</v>
      </c>
      <c r="K15" s="241">
        <v>13343.33333333333</v>
      </c>
      <c r="L15" s="241">
        <v>13343.33333333333</v>
      </c>
      <c r="M15" s="241">
        <v>13343.33333333333</v>
      </c>
      <c r="N15" s="241">
        <v>12338.159472329869</v>
      </c>
      <c r="O15" s="241">
        <v>12338.159472329869</v>
      </c>
      <c r="P15" s="241">
        <v>12338.159472329869</v>
      </c>
      <c r="Q15" s="241">
        <v>11332.9856113264</v>
      </c>
      <c r="R15" s="241">
        <v>12338.159472329869</v>
      </c>
      <c r="S15" s="241">
        <v>12338.159472329869</v>
      </c>
      <c r="T15" s="241">
        <v>12338.159472329869</v>
      </c>
      <c r="U15" s="241">
        <v>12338.159472329869</v>
      </c>
      <c r="V15" s="241">
        <v>12338.159472329869</v>
      </c>
      <c r="W15" s="241">
        <v>12338.159472329869</v>
      </c>
      <c r="X15" s="241">
        <v>12338.159472329869</v>
      </c>
      <c r="Y15" s="241">
        <v>12338.159472329869</v>
      </c>
      <c r="DA15" s="83" t="s">
        <v>1819</v>
      </c>
    </row>
    <row r="16" spans="1:105" ht="12" customHeight="1" x14ac:dyDescent="0.25">
      <c r="A16" s="107" t="s">
        <v>1815</v>
      </c>
      <c r="B16" s="282">
        <v>15010</v>
      </c>
      <c r="C16" s="282">
        <v>15010</v>
      </c>
      <c r="D16" s="282">
        <v>15010</v>
      </c>
      <c r="E16" s="282">
        <v>15010</v>
      </c>
      <c r="F16" s="282">
        <v>15010</v>
      </c>
      <c r="G16" s="282">
        <v>13587.680690062271</v>
      </c>
      <c r="H16" s="282">
        <v>15010</v>
      </c>
      <c r="I16" s="282">
        <v>16432.319309937731</v>
      </c>
      <c r="J16" s="282">
        <v>16432.319309937731</v>
      </c>
      <c r="K16" s="282">
        <v>16432.319309937731</v>
      </c>
      <c r="L16" s="282">
        <v>15010</v>
      </c>
      <c r="M16" s="282">
        <v>15010</v>
      </c>
      <c r="N16" s="282">
        <v>13587.680690062271</v>
      </c>
      <c r="O16" s="282">
        <v>13587.680690062271</v>
      </c>
      <c r="P16" s="282">
        <v>12165.361380124539</v>
      </c>
      <c r="Q16" s="282">
        <v>12165.361380124539</v>
      </c>
      <c r="R16" s="282">
        <v>12165.361380124539</v>
      </c>
      <c r="S16" s="282">
        <v>12165.361380124539</v>
      </c>
      <c r="T16" s="282">
        <v>12165.361380124539</v>
      </c>
      <c r="U16" s="282">
        <v>10743.04207018681</v>
      </c>
      <c r="V16" s="282">
        <v>10743.04207018681</v>
      </c>
      <c r="W16" s="282">
        <v>10743.04207018681</v>
      </c>
      <c r="X16" s="282">
        <v>9320.7227602490802</v>
      </c>
      <c r="Y16" s="282">
        <v>9320.7227602490802</v>
      </c>
      <c r="DA16" s="94" t="s">
        <v>1820</v>
      </c>
    </row>
    <row r="17" spans="1:105" ht="12" customHeight="1" x14ac:dyDescent="0.25">
      <c r="A17" s="49" t="s">
        <v>1817</v>
      </c>
      <c r="B17" s="242">
        <v>431.77664974619319</v>
      </c>
      <c r="C17" s="242">
        <v>396.8115798690074</v>
      </c>
      <c r="D17" s="242">
        <v>396.8115798690074</v>
      </c>
      <c r="E17" s="242">
        <v>431.77664974619319</v>
      </c>
      <c r="F17" s="242">
        <v>431.77664974619319</v>
      </c>
      <c r="G17" s="242">
        <v>431.77664974619319</v>
      </c>
      <c r="H17" s="242">
        <v>466.74171962337908</v>
      </c>
      <c r="I17" s="242">
        <v>466.74171962337908</v>
      </c>
      <c r="J17" s="242">
        <v>431.77664974619319</v>
      </c>
      <c r="K17" s="242">
        <v>396.8115798690074</v>
      </c>
      <c r="L17" s="242">
        <v>396.8115798690074</v>
      </c>
      <c r="M17" s="242">
        <v>361.84650999182162</v>
      </c>
      <c r="N17" s="242">
        <v>361.84650999182162</v>
      </c>
      <c r="O17" s="242">
        <v>361.84650999182162</v>
      </c>
      <c r="P17" s="242">
        <v>466.74171962337908</v>
      </c>
      <c r="Q17" s="242">
        <v>466.74171962337908</v>
      </c>
      <c r="R17" s="242">
        <v>606.6019991321225</v>
      </c>
      <c r="S17" s="242">
        <v>571.6369292549366</v>
      </c>
      <c r="T17" s="242">
        <v>571.6369292549366</v>
      </c>
      <c r="U17" s="242">
        <v>536.67185937775071</v>
      </c>
      <c r="V17" s="242">
        <v>536.67185937775071</v>
      </c>
      <c r="W17" s="242">
        <v>501.70678950056492</v>
      </c>
      <c r="X17" s="242">
        <v>466.74171962337903</v>
      </c>
      <c r="Y17" s="242">
        <v>466.74171962337903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1005.173861003464</v>
      </c>
      <c r="F19" s="241">
        <v>0</v>
      </c>
      <c r="G19" s="241">
        <v>0</v>
      </c>
      <c r="H19" s="241">
        <v>2010.3477220069281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1005.173861003464</v>
      </c>
      <c r="S19" s="241">
        <v>0</v>
      </c>
      <c r="T19" s="241">
        <v>1005.173861003464</v>
      </c>
      <c r="U19" s="241">
        <v>0</v>
      </c>
      <c r="V19" s="241">
        <v>0</v>
      </c>
      <c r="W19" s="241">
        <v>1005.173861003464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1422.319309937729</v>
      </c>
      <c r="F20" s="282">
        <v>0</v>
      </c>
      <c r="G20" s="282">
        <v>0</v>
      </c>
      <c r="H20" s="282">
        <v>1422.319309937729</v>
      </c>
      <c r="I20" s="282">
        <v>2844.6386198754581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1422.319309937729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0</v>
      </c>
      <c r="E21" s="242">
        <v>69.930139754371694</v>
      </c>
      <c r="F21" s="242">
        <v>34.965069877185847</v>
      </c>
      <c r="G21" s="242">
        <v>0</v>
      </c>
      <c r="H21" s="242">
        <v>69.930139754371694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34.965069877185847</v>
      </c>
      <c r="P21" s="242">
        <v>139.86027950874339</v>
      </c>
      <c r="Q21" s="242">
        <v>0</v>
      </c>
      <c r="R21" s="242">
        <v>174.8253493859292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1005.1738610034645</v>
      </c>
      <c r="F23" s="241">
        <f t="shared" si="2"/>
        <v>0</v>
      </c>
      <c r="G23" s="241">
        <f t="shared" si="2"/>
        <v>0</v>
      </c>
      <c r="H23" s="241">
        <f t="shared" si="2"/>
        <v>1005.1738610034572</v>
      </c>
      <c r="I23" s="241">
        <f t="shared" si="2"/>
        <v>0</v>
      </c>
      <c r="J23" s="241">
        <f t="shared" si="2"/>
        <v>0</v>
      </c>
      <c r="K23" s="241">
        <f t="shared" si="2"/>
        <v>1005.1738610034699</v>
      </c>
      <c r="L23" s="241">
        <f t="shared" si="2"/>
        <v>0</v>
      </c>
      <c r="M23" s="241">
        <f t="shared" si="2"/>
        <v>0</v>
      </c>
      <c r="N23" s="241">
        <f t="shared" si="2"/>
        <v>1005.1738610034608</v>
      </c>
      <c r="O23" s="241">
        <f t="shared" si="2"/>
        <v>0</v>
      </c>
      <c r="P23" s="241">
        <f t="shared" si="2"/>
        <v>0</v>
      </c>
      <c r="Q23" s="241">
        <f t="shared" si="2"/>
        <v>1005.1738610034699</v>
      </c>
      <c r="R23" s="241">
        <f t="shared" si="2"/>
        <v>0</v>
      </c>
      <c r="S23" s="241">
        <f t="shared" si="2"/>
        <v>0</v>
      </c>
      <c r="T23" s="241">
        <f t="shared" si="2"/>
        <v>1005.1738610034645</v>
      </c>
      <c r="U23" s="241">
        <f t="shared" si="2"/>
        <v>0</v>
      </c>
      <c r="V23" s="241">
        <f t="shared" si="2"/>
        <v>0</v>
      </c>
      <c r="W23" s="241">
        <f t="shared" si="2"/>
        <v>1005.1738610034645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0</v>
      </c>
      <c r="E24" s="282">
        <f t="shared" si="3"/>
        <v>1422.3193099377277</v>
      </c>
      <c r="F24" s="282">
        <f t="shared" si="3"/>
        <v>0</v>
      </c>
      <c r="G24" s="282">
        <f t="shared" si="3"/>
        <v>1422.3193099377295</v>
      </c>
      <c r="H24" s="282">
        <f t="shared" si="3"/>
        <v>0</v>
      </c>
      <c r="I24" s="282">
        <f t="shared" si="3"/>
        <v>1422.3193099377277</v>
      </c>
      <c r="J24" s="282">
        <f t="shared" si="3"/>
        <v>0</v>
      </c>
      <c r="K24" s="282">
        <f t="shared" si="3"/>
        <v>0</v>
      </c>
      <c r="L24" s="282">
        <f t="shared" si="3"/>
        <v>1422.3193099377313</v>
      </c>
      <c r="M24" s="282">
        <f t="shared" si="3"/>
        <v>0</v>
      </c>
      <c r="N24" s="282">
        <f t="shared" si="3"/>
        <v>1422.3193099377295</v>
      </c>
      <c r="O24" s="282">
        <f t="shared" si="3"/>
        <v>0</v>
      </c>
      <c r="P24" s="282">
        <f t="shared" si="3"/>
        <v>1422.3193099377313</v>
      </c>
      <c r="Q24" s="282">
        <f t="shared" si="3"/>
        <v>0</v>
      </c>
      <c r="R24" s="282">
        <f t="shared" si="3"/>
        <v>0</v>
      </c>
      <c r="S24" s="282">
        <f t="shared" si="3"/>
        <v>1422.3193099377295</v>
      </c>
      <c r="T24" s="282">
        <f t="shared" si="3"/>
        <v>0</v>
      </c>
      <c r="U24" s="282">
        <f t="shared" si="3"/>
        <v>1422.3193099377295</v>
      </c>
      <c r="V24" s="282">
        <f t="shared" si="3"/>
        <v>0</v>
      </c>
      <c r="W24" s="282">
        <f t="shared" si="3"/>
        <v>0</v>
      </c>
      <c r="X24" s="282">
        <f t="shared" si="3"/>
        <v>1422.3193099377295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34.965069877185783</v>
      </c>
      <c r="D25" s="242">
        <f t="shared" si="4"/>
        <v>0</v>
      </c>
      <c r="E25" s="242">
        <f t="shared" si="4"/>
        <v>34.965069877185897</v>
      </c>
      <c r="F25" s="242">
        <f t="shared" si="4"/>
        <v>34.96506987718584</v>
      </c>
      <c r="G25" s="242">
        <f t="shared" si="4"/>
        <v>0</v>
      </c>
      <c r="H25" s="242">
        <f t="shared" si="4"/>
        <v>34.965069877185783</v>
      </c>
      <c r="I25" s="242">
        <f t="shared" si="4"/>
        <v>0</v>
      </c>
      <c r="J25" s="242">
        <f t="shared" si="4"/>
        <v>34.965069877185897</v>
      </c>
      <c r="K25" s="242">
        <f t="shared" si="4"/>
        <v>34.965069877185783</v>
      </c>
      <c r="L25" s="242">
        <f t="shared" si="4"/>
        <v>0</v>
      </c>
      <c r="M25" s="242">
        <f t="shared" si="4"/>
        <v>34.965069877185783</v>
      </c>
      <c r="N25" s="242">
        <f t="shared" si="4"/>
        <v>0</v>
      </c>
      <c r="O25" s="242">
        <f t="shared" si="4"/>
        <v>34.96506987718584</v>
      </c>
      <c r="P25" s="242">
        <f t="shared" si="4"/>
        <v>34.965069877185954</v>
      </c>
      <c r="Q25" s="242">
        <f t="shared" si="4"/>
        <v>0</v>
      </c>
      <c r="R25" s="242">
        <f t="shared" si="4"/>
        <v>34.965069877185783</v>
      </c>
      <c r="S25" s="242">
        <f t="shared" si="4"/>
        <v>34.965069877185897</v>
      </c>
      <c r="T25" s="242">
        <f t="shared" si="4"/>
        <v>0</v>
      </c>
      <c r="U25" s="242">
        <f t="shared" si="4"/>
        <v>34.965069877185897</v>
      </c>
      <c r="V25" s="242">
        <f t="shared" si="4"/>
        <v>0</v>
      </c>
      <c r="W25" s="242">
        <f t="shared" si="4"/>
        <v>34.965069877185783</v>
      </c>
      <c r="X25" s="242">
        <f t="shared" si="4"/>
        <v>34.965069877185897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1334.3333333333303</v>
      </c>
      <c r="C27" s="241">
        <f t="shared" si="5"/>
        <v>2175.3333333333303</v>
      </c>
      <c r="D27" s="241">
        <f t="shared" si="5"/>
        <v>1614.3333333333303</v>
      </c>
      <c r="E27" s="241">
        <f t="shared" si="5"/>
        <v>1395.3333333333303</v>
      </c>
      <c r="F27" s="241">
        <f t="shared" si="5"/>
        <v>729.3333333333303</v>
      </c>
      <c r="G27" s="241">
        <f t="shared" si="5"/>
        <v>2209.3333333333303</v>
      </c>
      <c r="H27" s="241">
        <f t="shared" si="5"/>
        <v>1233.5071943368002</v>
      </c>
      <c r="I27" s="241">
        <f t="shared" si="5"/>
        <v>1492.5071943368002</v>
      </c>
      <c r="J27" s="241">
        <f t="shared" si="5"/>
        <v>2724.5071943368002</v>
      </c>
      <c r="K27" s="241">
        <f t="shared" si="5"/>
        <v>4528.3333333333303</v>
      </c>
      <c r="L27" s="241">
        <f t="shared" si="5"/>
        <v>2835.3333333333303</v>
      </c>
      <c r="M27" s="241">
        <f t="shared" si="5"/>
        <v>2853.6833333333307</v>
      </c>
      <c r="N27" s="241">
        <f t="shared" si="5"/>
        <v>1950.639472329869</v>
      </c>
      <c r="O27" s="241">
        <f t="shared" si="5"/>
        <v>1674.1594723298695</v>
      </c>
      <c r="P27" s="241">
        <f t="shared" si="5"/>
        <v>1868.1594723298695</v>
      </c>
      <c r="Q27" s="241">
        <f t="shared" si="5"/>
        <v>882.98561132639952</v>
      </c>
      <c r="R27" s="241">
        <f t="shared" si="5"/>
        <v>1418.1594723298695</v>
      </c>
      <c r="S27" s="241">
        <f t="shared" si="5"/>
        <v>1240.1594723298695</v>
      </c>
      <c r="T27" s="241">
        <f t="shared" si="5"/>
        <v>678.15947232986946</v>
      </c>
      <c r="U27" s="241">
        <f t="shared" si="5"/>
        <v>738.15947232986946</v>
      </c>
      <c r="V27" s="241">
        <f t="shared" si="5"/>
        <v>1818.1594723298695</v>
      </c>
      <c r="W27" s="241">
        <f t="shared" si="5"/>
        <v>1378.1594723298695</v>
      </c>
      <c r="X27" s="241">
        <f t="shared" si="5"/>
        <v>2518.1594723298695</v>
      </c>
      <c r="Y27" s="241">
        <f t="shared" si="5"/>
        <v>3108.1594723298695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1501</v>
      </c>
      <c r="C28" s="282">
        <f t="shared" si="6"/>
        <v>2508</v>
      </c>
      <c r="D28" s="282">
        <f t="shared" si="6"/>
        <v>2221</v>
      </c>
      <c r="E28" s="282">
        <f t="shared" si="6"/>
        <v>1952</v>
      </c>
      <c r="F28" s="282">
        <f t="shared" si="6"/>
        <v>974</v>
      </c>
      <c r="G28" s="282">
        <f t="shared" si="6"/>
        <v>1196.6806900622705</v>
      </c>
      <c r="H28" s="282">
        <f t="shared" si="6"/>
        <v>820.63999999999942</v>
      </c>
      <c r="I28" s="282">
        <f t="shared" si="6"/>
        <v>2098.3193099377313</v>
      </c>
      <c r="J28" s="282">
        <f t="shared" si="6"/>
        <v>3306.3193099377313</v>
      </c>
      <c r="K28" s="282">
        <f t="shared" si="6"/>
        <v>5830.3193099377313</v>
      </c>
      <c r="L28" s="282">
        <f t="shared" si="6"/>
        <v>3252</v>
      </c>
      <c r="M28" s="282">
        <f t="shared" si="6"/>
        <v>3681</v>
      </c>
      <c r="N28" s="282">
        <f t="shared" si="6"/>
        <v>2893.6806900622705</v>
      </c>
      <c r="O28" s="282">
        <f t="shared" si="6"/>
        <v>2995.6806900622705</v>
      </c>
      <c r="P28" s="282">
        <f t="shared" si="6"/>
        <v>1755.3613801245392</v>
      </c>
      <c r="Q28" s="282">
        <f t="shared" si="6"/>
        <v>1845.3613801245392</v>
      </c>
      <c r="R28" s="282">
        <f t="shared" si="6"/>
        <v>1885.3613801245392</v>
      </c>
      <c r="S28" s="282">
        <f t="shared" si="6"/>
        <v>1888.3613801245392</v>
      </c>
      <c r="T28" s="282">
        <f t="shared" si="6"/>
        <v>1625.3613801245392</v>
      </c>
      <c r="U28" s="282">
        <f t="shared" si="6"/>
        <v>1023.0420701868097</v>
      </c>
      <c r="V28" s="282">
        <f t="shared" si="6"/>
        <v>2553.0420701868097</v>
      </c>
      <c r="W28" s="282">
        <f t="shared" si="6"/>
        <v>2083.0420701868097</v>
      </c>
      <c r="X28" s="282">
        <f t="shared" si="6"/>
        <v>2110.7227602490802</v>
      </c>
      <c r="Y28" s="282">
        <f t="shared" si="6"/>
        <v>3030.7227602490802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43.177664974619177</v>
      </c>
      <c r="C29" s="242">
        <f t="shared" si="7"/>
        <v>36.354727077128928</v>
      </c>
      <c r="D29" s="242">
        <f t="shared" si="7"/>
        <v>23.441021493372489</v>
      </c>
      <c r="E29" s="242">
        <f t="shared" si="7"/>
        <v>50.974619289340012</v>
      </c>
      <c r="F29" s="242">
        <f t="shared" si="7"/>
        <v>25.939086294416313</v>
      </c>
      <c r="G29" s="242">
        <f t="shared" si="7"/>
        <v>73.527918781725873</v>
      </c>
      <c r="H29" s="242">
        <f t="shared" si="7"/>
        <v>50.939283075155402</v>
      </c>
      <c r="I29" s="242">
        <f t="shared" si="7"/>
        <v>52.680805917794771</v>
      </c>
      <c r="J29" s="242">
        <f t="shared" si="7"/>
        <v>54.873096446700458</v>
      </c>
      <c r="K29" s="242">
        <f t="shared" si="7"/>
        <v>101.12122453905789</v>
      </c>
      <c r="L29" s="242">
        <f t="shared" si="7"/>
        <v>57.735437737027382</v>
      </c>
      <c r="M29" s="242">
        <f t="shared" si="7"/>
        <v>29.582804408065044</v>
      </c>
      <c r="N29" s="242">
        <f t="shared" si="7"/>
        <v>40.808134357303629</v>
      </c>
      <c r="O29" s="242">
        <f t="shared" si="7"/>
        <v>38.151078519739997</v>
      </c>
      <c r="P29" s="242">
        <f t="shared" si="7"/>
        <v>40.619270643786763</v>
      </c>
      <c r="Q29" s="242">
        <f t="shared" si="7"/>
        <v>214.47451314564597</v>
      </c>
      <c r="R29" s="242">
        <f t="shared" si="7"/>
        <v>63.012255542378284</v>
      </c>
      <c r="S29" s="242">
        <f t="shared" si="7"/>
        <v>268.13794345371929</v>
      </c>
      <c r="T29" s="242">
        <f t="shared" si="7"/>
        <v>187.71017442278969</v>
      </c>
      <c r="U29" s="242">
        <f t="shared" si="7"/>
        <v>233.9538066394137</v>
      </c>
      <c r="V29" s="242">
        <f t="shared" si="7"/>
        <v>251.7480015097301</v>
      </c>
      <c r="W29" s="242">
        <f t="shared" si="7"/>
        <v>202.9250636122398</v>
      </c>
      <c r="X29" s="242">
        <f t="shared" si="7"/>
        <v>207.40161810053615</v>
      </c>
      <c r="Y29" s="242">
        <f t="shared" si="7"/>
        <v>230.39654195840421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6579.506448839209</v>
      </c>
      <c r="C32" s="210">
        <v>6200.7181427343075</v>
      </c>
      <c r="D32" s="210">
        <v>6268.3630266552027</v>
      </c>
      <c r="E32" s="210">
        <v>6203.6793637145311</v>
      </c>
      <c r="F32" s="210">
        <v>6439.3978503869293</v>
      </c>
      <c r="G32" s="210">
        <v>5728.0382631126386</v>
      </c>
      <c r="H32" s="210">
        <v>6598.858211521926</v>
      </c>
      <c r="I32" s="210">
        <v>7165.896732588134</v>
      </c>
      <c r="J32" s="210">
        <v>6695.4894239036967</v>
      </c>
      <c r="K32" s="210">
        <v>5313.0321582115212</v>
      </c>
      <c r="L32" s="210">
        <v>6101.3937231298369</v>
      </c>
      <c r="M32" s="210">
        <v>6048.3841788478076</v>
      </c>
      <c r="N32" s="210">
        <v>5910.9996560619093</v>
      </c>
      <c r="O32" s="210">
        <v>5916.5783319002567</v>
      </c>
      <c r="P32" s="210">
        <v>5873.6429062768702</v>
      </c>
      <c r="Q32" s="210">
        <v>5886.2718830610484</v>
      </c>
      <c r="R32" s="210">
        <v>6062.9661220980233</v>
      </c>
      <c r="S32" s="210">
        <v>6266.7355975924329</v>
      </c>
      <c r="T32" s="210">
        <v>6500.5187446259661</v>
      </c>
      <c r="U32" s="210">
        <v>6537.588392089423</v>
      </c>
      <c r="V32" s="210">
        <v>5931.3055030094583</v>
      </c>
      <c r="W32" s="210">
        <v>6193.6705073086832</v>
      </c>
      <c r="X32" s="210">
        <v>5309.3860705073084</v>
      </c>
      <c r="Y32" s="210">
        <v>5087.4738607050713</v>
      </c>
      <c r="DA32" s="109" t="s">
        <v>1825</v>
      </c>
    </row>
    <row r="33" spans="1:105" ht="12" customHeight="1" x14ac:dyDescent="0.25">
      <c r="A33" s="24" t="s">
        <v>28</v>
      </c>
      <c r="B33" s="213">
        <v>311.4115219260533</v>
      </c>
      <c r="C33" s="213">
        <v>274.27308684436792</v>
      </c>
      <c r="D33" s="213">
        <v>244.39011177987959</v>
      </c>
      <c r="E33" s="213">
        <v>233.7762682717111</v>
      </c>
      <c r="F33" s="213">
        <v>191.3468615649183</v>
      </c>
      <c r="G33" s="213">
        <v>184.5540842648324</v>
      </c>
      <c r="H33" s="213">
        <v>256.78280309544277</v>
      </c>
      <c r="I33" s="213">
        <v>261.76079105760971</v>
      </c>
      <c r="J33" s="213">
        <v>239.3475494411006</v>
      </c>
      <c r="K33" s="213">
        <v>200.14419604471189</v>
      </c>
      <c r="L33" s="213">
        <v>234.75339638865</v>
      </c>
      <c r="M33" s="213">
        <v>209.21857265692171</v>
      </c>
      <c r="N33" s="213">
        <v>193.30060189165951</v>
      </c>
      <c r="O33" s="213">
        <v>173.48417884780741</v>
      </c>
      <c r="P33" s="213">
        <v>184.5510748065349</v>
      </c>
      <c r="Q33" s="213">
        <v>199.93551160791051</v>
      </c>
      <c r="R33" s="213">
        <v>204.48882201203779</v>
      </c>
      <c r="S33" s="213">
        <v>193.1263112639725</v>
      </c>
      <c r="T33" s="213">
        <v>194.53250214961301</v>
      </c>
      <c r="U33" s="213">
        <v>188.41728288908001</v>
      </c>
      <c r="V33" s="213">
        <v>151.45098882201199</v>
      </c>
      <c r="W33" s="213">
        <v>147.56423043852109</v>
      </c>
      <c r="X33" s="213">
        <v>97.745055889939806</v>
      </c>
      <c r="Y33" s="213">
        <v>50.867583834909723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272.7477214101462</v>
      </c>
      <c r="C34" s="204">
        <f t="shared" si="8"/>
        <v>265.06165090283747</v>
      </c>
      <c r="D34" s="204">
        <f t="shared" si="8"/>
        <v>250.8550300945829</v>
      </c>
      <c r="E34" s="204">
        <f t="shared" si="8"/>
        <v>258.45752364574372</v>
      </c>
      <c r="F34" s="204">
        <f t="shared" si="8"/>
        <v>278.6256233877902</v>
      </c>
      <c r="G34" s="204">
        <f t="shared" si="8"/>
        <v>244.26766981943248</v>
      </c>
      <c r="H34" s="204">
        <f t="shared" si="8"/>
        <v>271.90481513327597</v>
      </c>
      <c r="I34" s="204">
        <f t="shared" si="8"/>
        <v>215.05098882201196</v>
      </c>
      <c r="J34" s="204">
        <f t="shared" si="8"/>
        <v>201.28048151332757</v>
      </c>
      <c r="K34" s="204">
        <f t="shared" si="8"/>
        <v>139.54660361134995</v>
      </c>
      <c r="L34" s="204">
        <f t="shared" si="8"/>
        <v>171.36543422184008</v>
      </c>
      <c r="M34" s="204">
        <f t="shared" si="8"/>
        <v>166.68486672398961</v>
      </c>
      <c r="N34" s="204">
        <f t="shared" si="8"/>
        <v>146.25107480653483</v>
      </c>
      <c r="O34" s="204">
        <f t="shared" si="8"/>
        <v>139.29260533104042</v>
      </c>
      <c r="P34" s="204">
        <f t="shared" si="8"/>
        <v>134.12459157351674</v>
      </c>
      <c r="Q34" s="204">
        <f t="shared" si="8"/>
        <v>117.94531384350816</v>
      </c>
      <c r="R34" s="204">
        <f t="shared" si="8"/>
        <v>147.09836629406706</v>
      </c>
      <c r="S34" s="204">
        <f t="shared" si="8"/>
        <v>148.33809114359411</v>
      </c>
      <c r="T34" s="204">
        <f t="shared" si="8"/>
        <v>155.36165090283748</v>
      </c>
      <c r="U34" s="204">
        <f t="shared" si="8"/>
        <v>147.27386070507308</v>
      </c>
      <c r="V34" s="204">
        <f t="shared" si="8"/>
        <v>108.24488392089424</v>
      </c>
      <c r="W34" s="204">
        <f t="shared" si="8"/>
        <v>105.84359415305244</v>
      </c>
      <c r="X34" s="204">
        <f t="shared" si="8"/>
        <v>143.28400687876183</v>
      </c>
      <c r="Y34" s="204">
        <f t="shared" si="8"/>
        <v>127.80094582975065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30.89707652622528</v>
      </c>
      <c r="C36" s="204">
        <v>32.0006018916595</v>
      </c>
      <c r="D36" s="204">
        <v>37.517884780739458</v>
      </c>
      <c r="E36" s="204">
        <v>44.138693035253652</v>
      </c>
      <c r="F36" s="204">
        <v>49.656061908856401</v>
      </c>
      <c r="G36" s="204">
        <v>49.656061908856401</v>
      </c>
      <c r="H36" s="204">
        <v>59.587274290627683</v>
      </c>
      <c r="I36" s="204">
        <v>60.690713671539108</v>
      </c>
      <c r="J36" s="204">
        <v>57.380309544282021</v>
      </c>
      <c r="K36" s="204">
        <v>38.62141014617368</v>
      </c>
      <c r="L36" s="204">
        <v>51.863026655202063</v>
      </c>
      <c r="M36" s="204">
        <v>54.069905417024927</v>
      </c>
      <c r="N36" s="204">
        <v>45.242218400687882</v>
      </c>
      <c r="O36" s="204">
        <v>46.446001719690457</v>
      </c>
      <c r="P36" s="204">
        <v>44.234221840068777</v>
      </c>
      <c r="Q36" s="204">
        <v>38.704987102321581</v>
      </c>
      <c r="R36" s="204">
        <v>38.704987102321581</v>
      </c>
      <c r="S36" s="204">
        <v>39.810834049871019</v>
      </c>
      <c r="T36" s="204">
        <v>38.704987102321581</v>
      </c>
      <c r="U36" s="204">
        <v>32.069819432502143</v>
      </c>
      <c r="V36" s="204">
        <v>21.011263972484951</v>
      </c>
      <c r="W36" s="204">
        <v>19.90541702493551</v>
      </c>
      <c r="X36" s="204">
        <v>16.587876182287189</v>
      </c>
      <c r="Y36" s="204">
        <v>16.587876182287189</v>
      </c>
      <c r="DA36" s="71" t="s">
        <v>1828</v>
      </c>
    </row>
    <row r="37" spans="1:105" ht="12" customHeight="1" x14ac:dyDescent="0.25">
      <c r="A37" s="18" t="s">
        <v>71</v>
      </c>
      <c r="B37" s="204">
        <v>8.2163370593293195</v>
      </c>
      <c r="C37" s="204">
        <v>9.2433361994840926</v>
      </c>
      <c r="D37" s="204">
        <v>7.1892519346517627</v>
      </c>
      <c r="E37" s="204">
        <v>7.1892519346517627</v>
      </c>
      <c r="F37" s="204">
        <v>6.1335339638865003</v>
      </c>
      <c r="G37" s="204">
        <v>6.1335339638865003</v>
      </c>
      <c r="H37" s="204">
        <v>7.1513327601031813</v>
      </c>
      <c r="I37" s="204">
        <v>6.1300945829750644</v>
      </c>
      <c r="J37" s="204">
        <v>4.0868443680137574</v>
      </c>
      <c r="K37" s="204">
        <v>5.1090283748925192</v>
      </c>
      <c r="L37" s="204">
        <v>5.1096302665520197</v>
      </c>
      <c r="M37" s="204">
        <v>3.065348237317282</v>
      </c>
      <c r="N37" s="204">
        <v>3.065348237317282</v>
      </c>
      <c r="O37" s="204">
        <v>4.1272570937231299</v>
      </c>
      <c r="P37" s="204">
        <v>3.0954428202923472</v>
      </c>
      <c r="Q37" s="204">
        <v>3.0914015477214098</v>
      </c>
      <c r="R37" s="204">
        <v>5.1476354256233874</v>
      </c>
      <c r="S37" s="204">
        <v>10.26603611349957</v>
      </c>
      <c r="T37" s="204">
        <v>10.261994840928629</v>
      </c>
      <c r="U37" s="204">
        <v>11.291917454858121</v>
      </c>
      <c r="V37" s="204">
        <v>6.1596732588134131</v>
      </c>
      <c r="W37" s="204">
        <v>1.9886500429922609</v>
      </c>
      <c r="X37" s="204">
        <v>12.836629406706789</v>
      </c>
      <c r="Y37" s="204">
        <v>12.78263112639725</v>
      </c>
      <c r="DA37" s="71" t="s">
        <v>1829</v>
      </c>
    </row>
    <row r="38" spans="1:105" ht="12" customHeight="1" x14ac:dyDescent="0.25">
      <c r="A38" s="18" t="s">
        <v>32</v>
      </c>
      <c r="B38" s="204">
        <v>233.63430782459159</v>
      </c>
      <c r="C38" s="204">
        <v>223.81771281169389</v>
      </c>
      <c r="D38" s="204">
        <v>206.14789337919169</v>
      </c>
      <c r="E38" s="204">
        <v>207.1295786758383</v>
      </c>
      <c r="F38" s="204">
        <v>222.83602751504731</v>
      </c>
      <c r="G38" s="204">
        <v>188.47807394668959</v>
      </c>
      <c r="H38" s="204">
        <v>205.1662080825451</v>
      </c>
      <c r="I38" s="204">
        <v>148.2301805674978</v>
      </c>
      <c r="J38" s="204">
        <v>139.8133276010318</v>
      </c>
      <c r="K38" s="204">
        <v>95.816165090283747</v>
      </c>
      <c r="L38" s="204">
        <v>114.392777300086</v>
      </c>
      <c r="M38" s="204">
        <v>109.54961306964741</v>
      </c>
      <c r="N38" s="204">
        <v>97.943508168529661</v>
      </c>
      <c r="O38" s="204">
        <v>88.719346517626818</v>
      </c>
      <c r="P38" s="204">
        <v>86.794926913155621</v>
      </c>
      <c r="Q38" s="204">
        <v>76.148925193465175</v>
      </c>
      <c r="R38" s="204">
        <v>103.2457437661221</v>
      </c>
      <c r="S38" s="204">
        <v>96.493723129836624</v>
      </c>
      <c r="T38" s="204">
        <v>83.949527085124672</v>
      </c>
      <c r="U38" s="204">
        <v>82.984608770421318</v>
      </c>
      <c r="V38" s="204">
        <v>80.089767841788472</v>
      </c>
      <c r="W38" s="204">
        <v>83.949527085124672</v>
      </c>
      <c r="X38" s="204">
        <v>109.03791917454861</v>
      </c>
      <c r="Y38" s="204">
        <v>97.458641444539978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1.7674978503869301</v>
      </c>
      <c r="T39" s="204">
        <v>22.445141874462589</v>
      </c>
      <c r="U39" s="204">
        <v>20.927515047291489</v>
      </c>
      <c r="V39" s="204">
        <v>0.98417884780739462</v>
      </c>
      <c r="W39" s="204">
        <v>0</v>
      </c>
      <c r="X39" s="204">
        <v>4.8215821152192602</v>
      </c>
      <c r="Y39" s="204">
        <v>0.97179707652622516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607.91057609630263</v>
      </c>
      <c r="C40" s="204">
        <f t="shared" si="9"/>
        <v>628.58985382631124</v>
      </c>
      <c r="D40" s="204">
        <f t="shared" si="9"/>
        <v>573.6242476354256</v>
      </c>
      <c r="E40" s="204">
        <f t="shared" si="9"/>
        <v>552.45055889939806</v>
      </c>
      <c r="F40" s="204">
        <f t="shared" si="9"/>
        <v>568.29320722269983</v>
      </c>
      <c r="G40" s="204">
        <f t="shared" si="9"/>
        <v>549.61306964746348</v>
      </c>
      <c r="H40" s="204">
        <f t="shared" si="9"/>
        <v>583.77042132416159</v>
      </c>
      <c r="I40" s="204">
        <f t="shared" si="9"/>
        <v>591.20111779879619</v>
      </c>
      <c r="J40" s="204">
        <f t="shared" si="9"/>
        <v>532.15193465176264</v>
      </c>
      <c r="K40" s="204">
        <f t="shared" si="9"/>
        <v>452.62381771281167</v>
      </c>
      <c r="L40" s="204">
        <f t="shared" si="9"/>
        <v>521.21358555460017</v>
      </c>
      <c r="M40" s="204">
        <f t="shared" si="9"/>
        <v>491.59048353375277</v>
      </c>
      <c r="N40" s="204">
        <f t="shared" si="9"/>
        <v>466.11710257531519</v>
      </c>
      <c r="O40" s="204">
        <f t="shared" si="9"/>
        <v>484.8358759812632</v>
      </c>
      <c r="P40" s="204">
        <f t="shared" si="9"/>
        <v>457.86800731726981</v>
      </c>
      <c r="Q40" s="204">
        <f t="shared" si="9"/>
        <v>409.04938355824981</v>
      </c>
      <c r="R40" s="204">
        <f t="shared" si="9"/>
        <v>386.51365444233483</v>
      </c>
      <c r="S40" s="204">
        <f t="shared" si="9"/>
        <v>412.59397901081297</v>
      </c>
      <c r="T40" s="204">
        <f t="shared" si="9"/>
        <v>368.91715887239081</v>
      </c>
      <c r="U40" s="204">
        <f t="shared" si="9"/>
        <v>370.49130413826242</v>
      </c>
      <c r="V40" s="204">
        <f t="shared" si="9"/>
        <v>365.60458802548089</v>
      </c>
      <c r="W40" s="204">
        <f t="shared" si="9"/>
        <v>404.53751254738881</v>
      </c>
      <c r="X40" s="204">
        <f t="shared" si="9"/>
        <v>299.41717605212853</v>
      </c>
      <c r="Y40" s="204">
        <f t="shared" si="9"/>
        <v>224.24744163221419</v>
      </c>
      <c r="DA40" s="71"/>
    </row>
    <row r="41" spans="1:105" ht="12" customHeight="1" x14ac:dyDescent="0.25">
      <c r="A41" s="18" t="s">
        <v>73</v>
      </c>
      <c r="B41" s="204">
        <v>607.91057609630263</v>
      </c>
      <c r="C41" s="204">
        <v>628.58985382631124</v>
      </c>
      <c r="D41" s="204">
        <v>573.6242476354256</v>
      </c>
      <c r="E41" s="204">
        <v>552.45055889939806</v>
      </c>
      <c r="F41" s="204">
        <v>568.29320722269983</v>
      </c>
      <c r="G41" s="204">
        <v>549.61306964746348</v>
      </c>
      <c r="H41" s="204">
        <v>583.77042132416159</v>
      </c>
      <c r="I41" s="204">
        <v>591.20111779879619</v>
      </c>
      <c r="J41" s="204">
        <v>532.15193465176264</v>
      </c>
      <c r="K41" s="204">
        <v>452.62381771281167</v>
      </c>
      <c r="L41" s="204">
        <v>521.21358555460017</v>
      </c>
      <c r="M41" s="204">
        <v>491.59048353375277</v>
      </c>
      <c r="N41" s="204">
        <v>466.11710257531519</v>
      </c>
      <c r="O41" s="204">
        <v>484.8358759812632</v>
      </c>
      <c r="P41" s="204">
        <v>457.86800731726981</v>
      </c>
      <c r="Q41" s="204">
        <v>409.04938355824981</v>
      </c>
      <c r="R41" s="204">
        <v>386.51365444233483</v>
      </c>
      <c r="S41" s="204">
        <v>412.59397901081297</v>
      </c>
      <c r="T41" s="204">
        <v>368.91715887239081</v>
      </c>
      <c r="U41" s="204">
        <v>370.49130413826242</v>
      </c>
      <c r="V41" s="204">
        <v>365.60458802548089</v>
      </c>
      <c r="W41" s="204">
        <v>404.53751254738881</v>
      </c>
      <c r="X41" s="204">
        <v>299.41717605212853</v>
      </c>
      <c r="Y41" s="204">
        <v>224.24744163221419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3222.6042992261391</v>
      </c>
      <c r="C43" s="204">
        <f t="shared" si="10"/>
        <v>2947.6688736027509</v>
      </c>
      <c r="D43" s="204">
        <f t="shared" si="10"/>
        <v>3054.265778159931</v>
      </c>
      <c r="E43" s="204">
        <f t="shared" si="10"/>
        <v>2999.2357695614792</v>
      </c>
      <c r="F43" s="204">
        <f t="shared" si="10"/>
        <v>3142.2327601031811</v>
      </c>
      <c r="G43" s="204">
        <f t="shared" si="10"/>
        <v>2717.0153052450551</v>
      </c>
      <c r="H43" s="204">
        <f t="shared" si="10"/>
        <v>3181.069131556319</v>
      </c>
      <c r="I43" s="204">
        <f t="shared" si="10"/>
        <v>3205.216423043852</v>
      </c>
      <c r="J43" s="204">
        <f t="shared" si="10"/>
        <v>3076.5023215821161</v>
      </c>
      <c r="K43" s="204">
        <f t="shared" si="10"/>
        <v>2449.9379191745484</v>
      </c>
      <c r="L43" s="204">
        <f t="shared" si="10"/>
        <v>2790.6276870163365</v>
      </c>
      <c r="M43" s="204">
        <f t="shared" si="10"/>
        <v>2863.435397807606</v>
      </c>
      <c r="N43" s="204">
        <f t="shared" si="10"/>
        <v>2928.4846171151412</v>
      </c>
      <c r="O43" s="204">
        <f t="shared" si="10"/>
        <v>3003.8658437091913</v>
      </c>
      <c r="P43" s="204">
        <f t="shared" si="10"/>
        <v>3165.7960511522056</v>
      </c>
      <c r="Q43" s="204">
        <f t="shared" si="10"/>
        <v>3236.7802811021106</v>
      </c>
      <c r="R43" s="204">
        <f t="shared" si="10"/>
        <v>3421.7412036832025</v>
      </c>
      <c r="S43" s="204">
        <f t="shared" si="10"/>
        <v>3632.9313864234082</v>
      </c>
      <c r="T43" s="204">
        <f t="shared" si="10"/>
        <v>3896.5445780149689</v>
      </c>
      <c r="U43" s="204">
        <f t="shared" si="10"/>
        <v>4002.4769675728289</v>
      </c>
      <c r="V43" s="204">
        <f t="shared" si="10"/>
        <v>3702.7615340725415</v>
      </c>
      <c r="W43" s="204">
        <f t="shared" si="10"/>
        <v>3839.0737514250945</v>
      </c>
      <c r="X43" s="204">
        <f t="shared" si="10"/>
        <v>3278.6226347819202</v>
      </c>
      <c r="Y43" s="204">
        <f t="shared" si="10"/>
        <v>3313.3531602594448</v>
      </c>
      <c r="DA43" s="71"/>
    </row>
    <row r="44" spans="1:105" ht="12" customHeight="1" x14ac:dyDescent="0.25">
      <c r="A44" s="18" t="s">
        <v>38</v>
      </c>
      <c r="B44" s="204">
        <v>3222.6042992261391</v>
      </c>
      <c r="C44" s="204">
        <v>2947.6688736027509</v>
      </c>
      <c r="D44" s="204">
        <v>3054.265778159931</v>
      </c>
      <c r="E44" s="204">
        <v>2999.2357695614792</v>
      </c>
      <c r="F44" s="204">
        <v>3142.2327601031811</v>
      </c>
      <c r="G44" s="204">
        <v>2717.0153052450551</v>
      </c>
      <c r="H44" s="204">
        <v>3181.069131556319</v>
      </c>
      <c r="I44" s="204">
        <v>3205.216423043852</v>
      </c>
      <c r="J44" s="204">
        <v>3076.358985382632</v>
      </c>
      <c r="K44" s="204">
        <v>2449.842390369733</v>
      </c>
      <c r="L44" s="204">
        <v>2790.5082545141868</v>
      </c>
      <c r="M44" s="204">
        <v>2863.2846947549442</v>
      </c>
      <c r="N44" s="204">
        <v>2928.2745485812561</v>
      </c>
      <c r="O44" s="204">
        <v>3003.128890799655</v>
      </c>
      <c r="P44" s="204">
        <v>3165.042476354256</v>
      </c>
      <c r="Q44" s="204">
        <v>3234.6898538263108</v>
      </c>
      <c r="R44" s="204">
        <v>3418.434049871023</v>
      </c>
      <c r="S44" s="204">
        <v>3579.941702493551</v>
      </c>
      <c r="T44" s="204">
        <v>3835.6263112639722</v>
      </c>
      <c r="U44" s="204">
        <v>3935.22502149613</v>
      </c>
      <c r="V44" s="204">
        <v>3641.8983662940668</v>
      </c>
      <c r="W44" s="204">
        <v>3765.190627687015</v>
      </c>
      <c r="X44" s="204">
        <v>3209.109630266551</v>
      </c>
      <c r="Y44" s="204">
        <v>3243.3601031814269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0.14333619948409279</v>
      </c>
      <c r="K45" s="204">
        <v>9.5528804815133275E-2</v>
      </c>
      <c r="L45" s="204">
        <v>0.1194325021496131</v>
      </c>
      <c r="M45" s="204">
        <v>0.15070305266169129</v>
      </c>
      <c r="N45" s="204">
        <v>0.21006853388505939</v>
      </c>
      <c r="O45" s="204">
        <v>0.73695290953643022</v>
      </c>
      <c r="P45" s="204">
        <v>0.75357479794942017</v>
      </c>
      <c r="Q45" s="204">
        <v>1.385784111569585</v>
      </c>
      <c r="R45" s="204">
        <v>1.761066107966049</v>
      </c>
      <c r="S45" s="204">
        <v>48.83697541738978</v>
      </c>
      <c r="T45" s="204">
        <v>56.915773199836231</v>
      </c>
      <c r="U45" s="204">
        <v>66.541198011350673</v>
      </c>
      <c r="V45" s="204">
        <v>60.741499678732403</v>
      </c>
      <c r="W45" s="204">
        <v>73.818033454330774</v>
      </c>
      <c r="X45" s="204">
        <v>68.999848883383066</v>
      </c>
      <c r="Y45" s="204">
        <v>69.436221308456524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0.70464316423043849</v>
      </c>
      <c r="R46" s="204">
        <v>1.5460877042132419</v>
      </c>
      <c r="S46" s="204">
        <v>4.1527085124677559</v>
      </c>
      <c r="T46" s="204">
        <v>4.0024935511607911</v>
      </c>
      <c r="U46" s="204">
        <v>0.71074806534823731</v>
      </c>
      <c r="V46" s="204">
        <v>0.1216680997420464</v>
      </c>
      <c r="W46" s="204">
        <v>6.5090283748925185E-2</v>
      </c>
      <c r="X46" s="204">
        <v>0.51315563198624248</v>
      </c>
      <c r="Y46" s="204">
        <v>0.55683576956147884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613.47566638005151</v>
      </c>
      <c r="J50" s="204">
        <v>621.35760963026655</v>
      </c>
      <c r="K50" s="204">
        <v>439.73920894239029</v>
      </c>
      <c r="L50" s="204">
        <v>596.15932932072224</v>
      </c>
      <c r="M50" s="204">
        <v>584.26483233018052</v>
      </c>
      <c r="N50" s="204">
        <v>528.35098882201203</v>
      </c>
      <c r="O50" s="204">
        <v>478.8143594153052</v>
      </c>
      <c r="P50" s="204">
        <v>331.30318142734308</v>
      </c>
      <c r="Q50" s="204">
        <v>352.65597592433357</v>
      </c>
      <c r="R50" s="204">
        <v>359.70189165950131</v>
      </c>
      <c r="S50" s="204">
        <v>322.82407566638011</v>
      </c>
      <c r="T50" s="204">
        <v>312.93585554600168</v>
      </c>
      <c r="U50" s="204">
        <v>309.06655202063632</v>
      </c>
      <c r="V50" s="204">
        <v>281.14548581255372</v>
      </c>
      <c r="W50" s="204">
        <v>302.49836629406713</v>
      </c>
      <c r="X50" s="204">
        <v>297.19595872742912</v>
      </c>
      <c r="Y50" s="204">
        <v>262.34832330180558</v>
      </c>
      <c r="DA50" s="71" t="s">
        <v>1840</v>
      </c>
    </row>
    <row r="51" spans="1:105" ht="12" customHeight="1" x14ac:dyDescent="0.25">
      <c r="A51" s="21" t="s">
        <v>40</v>
      </c>
      <c r="B51" s="207">
        <v>2164.8323301805672</v>
      </c>
      <c r="C51" s="207">
        <v>2085.1246775580389</v>
      </c>
      <c r="D51" s="207">
        <v>2145.2278589853831</v>
      </c>
      <c r="E51" s="207">
        <v>2159.7592433361988</v>
      </c>
      <c r="F51" s="207">
        <v>2258.8993981083399</v>
      </c>
      <c r="G51" s="207">
        <v>2032.5881341358549</v>
      </c>
      <c r="H51" s="207">
        <v>2305.331040412726</v>
      </c>
      <c r="I51" s="207">
        <v>2279.191745485813</v>
      </c>
      <c r="J51" s="207">
        <v>2024.849527085124</v>
      </c>
      <c r="K51" s="207">
        <v>1631.0404127257091</v>
      </c>
      <c r="L51" s="207">
        <v>1787.2742906276869</v>
      </c>
      <c r="M51" s="207">
        <v>1733.1900257953571</v>
      </c>
      <c r="N51" s="207">
        <v>1648.4952708512469</v>
      </c>
      <c r="O51" s="207">
        <v>1636.2854686156491</v>
      </c>
      <c r="P51" s="207">
        <v>1600</v>
      </c>
      <c r="Q51" s="207">
        <v>1569.9054170249351</v>
      </c>
      <c r="R51" s="207">
        <v>1543.422184006879</v>
      </c>
      <c r="S51" s="207">
        <v>1556.9217540842651</v>
      </c>
      <c r="T51" s="207">
        <v>1572.2269991401549</v>
      </c>
      <c r="U51" s="207">
        <v>1519.862424763543</v>
      </c>
      <c r="V51" s="207">
        <v>1322.0980223559759</v>
      </c>
      <c r="W51" s="207">
        <v>1394.153052450559</v>
      </c>
      <c r="X51" s="207">
        <v>1193.1212381771279</v>
      </c>
      <c r="Y51" s="207">
        <v>1108.8564058469469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6579.5064488392109</v>
      </c>
      <c r="C52" s="284">
        <f t="shared" si="11"/>
        <v>6200.7181427343085</v>
      </c>
      <c r="D52" s="284">
        <f t="shared" si="11"/>
        <v>6268.3630266552027</v>
      </c>
      <c r="E52" s="284">
        <f t="shared" si="11"/>
        <v>6203.6793637145329</v>
      </c>
      <c r="F52" s="284">
        <f t="shared" si="11"/>
        <v>6439.3978503869293</v>
      </c>
      <c r="G52" s="284">
        <f t="shared" si="11"/>
        <v>5728.0382631126377</v>
      </c>
      <c r="H52" s="284">
        <f t="shared" si="11"/>
        <v>6598.8582115219251</v>
      </c>
      <c r="I52" s="284">
        <f t="shared" si="11"/>
        <v>7165.8967325881322</v>
      </c>
      <c r="J52" s="284">
        <f t="shared" si="11"/>
        <v>6695.4894239036948</v>
      </c>
      <c r="K52" s="284">
        <f t="shared" si="11"/>
        <v>5313.0321582115212</v>
      </c>
      <c r="L52" s="284">
        <f t="shared" si="11"/>
        <v>6101.3937231298369</v>
      </c>
      <c r="M52" s="284">
        <f t="shared" si="11"/>
        <v>6048.3841788478094</v>
      </c>
      <c r="N52" s="284">
        <f t="shared" si="11"/>
        <v>5910.9996560619084</v>
      </c>
      <c r="O52" s="284">
        <f t="shared" si="11"/>
        <v>5916.5783319002576</v>
      </c>
      <c r="P52" s="284">
        <f t="shared" si="11"/>
        <v>5873.6429062768721</v>
      </c>
      <c r="Q52" s="284">
        <f t="shared" si="11"/>
        <v>5886.2718830610484</v>
      </c>
      <c r="R52" s="284">
        <f t="shared" si="11"/>
        <v>6062.9661220980242</v>
      </c>
      <c r="S52" s="284">
        <f t="shared" si="11"/>
        <v>6266.7355975924329</v>
      </c>
      <c r="T52" s="284">
        <f t="shared" si="11"/>
        <v>6500.5187446259661</v>
      </c>
      <c r="U52" s="284">
        <f t="shared" si="11"/>
        <v>6537.5883920894248</v>
      </c>
      <c r="V52" s="284">
        <f t="shared" si="11"/>
        <v>5931.3055030094602</v>
      </c>
      <c r="W52" s="284">
        <f t="shared" si="11"/>
        <v>6193.670507308685</v>
      </c>
      <c r="X52" s="284">
        <f t="shared" si="11"/>
        <v>5309.3860705073066</v>
      </c>
      <c r="Y52" s="284">
        <f t="shared" si="11"/>
        <v>5087.4738607050731</v>
      </c>
      <c r="DA52" s="118"/>
    </row>
    <row r="53" spans="1:105" ht="12" customHeight="1" x14ac:dyDescent="0.25">
      <c r="A53" s="51" t="s">
        <v>54</v>
      </c>
      <c r="B53" s="241">
        <f>PPA_fec!B5</f>
        <v>3433.8695336769028</v>
      </c>
      <c r="C53" s="241">
        <f>PPA_fec!C5</f>
        <v>3243.6223066592188</v>
      </c>
      <c r="D53" s="241">
        <f>PPA_fec!D5</f>
        <v>3319.6840504434181</v>
      </c>
      <c r="E53" s="241">
        <f>PPA_fec!E5</f>
        <v>3291.4127186364831</v>
      </c>
      <c r="F53" s="241">
        <f>PPA_fec!F5</f>
        <v>3388.5657177684379</v>
      </c>
      <c r="G53" s="241">
        <f>PPA_fec!G5</f>
        <v>3014.020994979539</v>
      </c>
      <c r="H53" s="241">
        <f>PPA_fec!H5</f>
        <v>3496.4248920613882</v>
      </c>
      <c r="I53" s="241">
        <f>PPA_fec!I5</f>
        <v>3831.7124016387538</v>
      </c>
      <c r="J53" s="241">
        <f>PPA_fec!J5</f>
        <v>3559.2419750212862</v>
      </c>
      <c r="K53" s="241">
        <f>PPA_fec!K5</f>
        <v>2741.638185216168</v>
      </c>
      <c r="L53" s="241">
        <f>PPA_fec!L5</f>
        <v>3257.1402547072871</v>
      </c>
      <c r="M53" s="241">
        <f>PPA_fec!M5</f>
        <v>3281.5040264045092</v>
      </c>
      <c r="N53" s="241">
        <f>PPA_fec!N5</f>
        <v>3276.2832801312529</v>
      </c>
      <c r="O53" s="241">
        <f>PPA_fec!O5</f>
        <v>3332.566406202413</v>
      </c>
      <c r="P53" s="241">
        <f>PPA_fec!P5</f>
        <v>3301.1550679040788</v>
      </c>
      <c r="Q53" s="241">
        <f>PPA_fec!Q5</f>
        <v>3333.8671733351721</v>
      </c>
      <c r="R53" s="241">
        <f>PPA_fec!R5</f>
        <v>3418.8883218161018</v>
      </c>
      <c r="S53" s="241">
        <f>PPA_fec!S5</f>
        <v>3678.4220547612449</v>
      </c>
      <c r="T53" s="241">
        <f>PPA_fec!T5</f>
        <v>3778.1233265993428</v>
      </c>
      <c r="U53" s="241">
        <f>PPA_fec!U5</f>
        <v>3924.77344331116</v>
      </c>
      <c r="V53" s="241">
        <f>PPA_fec!V5</f>
        <v>3661.4235420619102</v>
      </c>
      <c r="W53" s="241">
        <f>PPA_fec!W5</f>
        <v>3726.7143146818239</v>
      </c>
      <c r="X53" s="241">
        <f>PPA_fec!X5</f>
        <v>3286.165847335938</v>
      </c>
      <c r="Y53" s="241">
        <f>PPA_fec!Y5</f>
        <v>3236.247336703535</v>
      </c>
      <c r="DA53" s="83"/>
    </row>
    <row r="54" spans="1:105" ht="12" customHeight="1" x14ac:dyDescent="0.25">
      <c r="A54" s="99" t="s">
        <v>61</v>
      </c>
      <c r="B54" s="282">
        <f>PPA_fec!B32</f>
        <v>3084.5631057095088</v>
      </c>
      <c r="C54" s="282">
        <f>PPA_fec!C32</f>
        <v>2899.5381026395248</v>
      </c>
      <c r="D54" s="282">
        <f>PPA_fec!D32</f>
        <v>2890.4933338619012</v>
      </c>
      <c r="E54" s="282">
        <f>PPA_fec!E32</f>
        <v>2854.681424315389</v>
      </c>
      <c r="F54" s="282">
        <f>PPA_fec!F32</f>
        <v>2991.0588714531841</v>
      </c>
      <c r="G54" s="282">
        <f>PPA_fec!G32</f>
        <v>2660.847152693605</v>
      </c>
      <c r="H54" s="282">
        <f>PPA_fec!H32</f>
        <v>3041.179878621122</v>
      </c>
      <c r="I54" s="282">
        <f>PPA_fec!I32</f>
        <v>3267.6673946096121</v>
      </c>
      <c r="J54" s="282">
        <f>PPA_fec!J32</f>
        <v>3074.0970355575819</v>
      </c>
      <c r="K54" s="282">
        <f>PPA_fec!K32</f>
        <v>2522.0761227629168</v>
      </c>
      <c r="L54" s="282">
        <f>PPA_fec!L32</f>
        <v>2787.617706980493</v>
      </c>
      <c r="M54" s="282">
        <f>PPA_fec!M32</f>
        <v>2710.7364483967081</v>
      </c>
      <c r="N54" s="282">
        <f>PPA_fec!N32</f>
        <v>2579.8479341292841</v>
      </c>
      <c r="O54" s="282">
        <f>PPA_fec!O32</f>
        <v>2529.0917002273181</v>
      </c>
      <c r="P54" s="282">
        <f>PPA_fec!P32</f>
        <v>2500.5570081444562</v>
      </c>
      <c r="Q54" s="282">
        <f>PPA_fec!Q32</f>
        <v>2510.527858670177</v>
      </c>
      <c r="R54" s="282">
        <f>PPA_fec!R32</f>
        <v>2554.9333462836421</v>
      </c>
      <c r="S54" s="282">
        <f>PPA_fec!S32</f>
        <v>2547.5903174562</v>
      </c>
      <c r="T54" s="282">
        <f>PPA_fec!T32</f>
        <v>2663.6226082434951</v>
      </c>
      <c r="U54" s="282">
        <f>PPA_fec!U32</f>
        <v>2568.7550462273898</v>
      </c>
      <c r="V54" s="282">
        <f>PPA_fec!V32</f>
        <v>2224.097591023025</v>
      </c>
      <c r="W54" s="282">
        <f>PPA_fec!W32</f>
        <v>2428.0123691817471</v>
      </c>
      <c r="X54" s="282">
        <f>PPA_fec!X32</f>
        <v>1982.064686723485</v>
      </c>
      <c r="Y54" s="282">
        <f>PPA_fec!Y32</f>
        <v>1811.7911329560529</v>
      </c>
      <c r="DA54" s="94"/>
    </row>
    <row r="55" spans="1:105" ht="12" customHeight="1" x14ac:dyDescent="0.25">
      <c r="A55" s="52" t="s">
        <v>62</v>
      </c>
      <c r="B55" s="242">
        <f>PPA_fec!B83</f>
        <v>61.073809452798379</v>
      </c>
      <c r="C55" s="242">
        <f>PPA_fec!C83</f>
        <v>57.557733435564543</v>
      </c>
      <c r="D55" s="242">
        <f>PPA_fec!D83</f>
        <v>58.185642349882919</v>
      </c>
      <c r="E55" s="242">
        <f>PPA_fec!E83</f>
        <v>57.58522076266118</v>
      </c>
      <c r="F55" s="242">
        <f>PPA_fec!F83</f>
        <v>59.773261165307467</v>
      </c>
      <c r="G55" s="242">
        <f>PPA_fec!G83</f>
        <v>53.170115439494538</v>
      </c>
      <c r="H55" s="242">
        <f>PPA_fec!H83</f>
        <v>61.253440839415333</v>
      </c>
      <c r="I55" s="242">
        <f>PPA_fec!I83</f>
        <v>66.516936339766104</v>
      </c>
      <c r="J55" s="242">
        <f>PPA_fec!J83</f>
        <v>62.150413324826943</v>
      </c>
      <c r="K55" s="242">
        <f>PPA_fec!K83</f>
        <v>49.317850232436243</v>
      </c>
      <c r="L55" s="242">
        <f>PPA_fec!L83</f>
        <v>56.63576144205679</v>
      </c>
      <c r="M55" s="242">
        <f>PPA_fec!M83</f>
        <v>56.143704046591893</v>
      </c>
      <c r="N55" s="242">
        <f>PPA_fec!N83</f>
        <v>54.868441801371389</v>
      </c>
      <c r="O55" s="242">
        <f>PPA_fec!O83</f>
        <v>54.920225470526418</v>
      </c>
      <c r="P55" s="242">
        <f>PPA_fec!P83</f>
        <v>71.930830228336703</v>
      </c>
      <c r="Q55" s="242">
        <f>PPA_fec!Q83</f>
        <v>41.876851055698879</v>
      </c>
      <c r="R55" s="242">
        <f>PPA_fec!R83</f>
        <v>89.144453998280284</v>
      </c>
      <c r="S55" s="242">
        <f>PPA_fec!S83</f>
        <v>40.723225374988047</v>
      </c>
      <c r="T55" s="242">
        <f>PPA_fec!T83</f>
        <v>58.772809783127919</v>
      </c>
      <c r="U55" s="242">
        <f>PPA_fec!U83</f>
        <v>44.059902550874178</v>
      </c>
      <c r="V55" s="242">
        <f>PPA_fec!V83</f>
        <v>45.784369924524697</v>
      </c>
      <c r="W55" s="242">
        <f>PPA_fec!W83</f>
        <v>38.943823445113203</v>
      </c>
      <c r="X55" s="242">
        <f>PPA_fec!X83</f>
        <v>41.155536447883819</v>
      </c>
      <c r="Y55" s="242">
        <f>PPA_fec!Y83</f>
        <v>39.435391045484458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3670.6014950905701</v>
      </c>
      <c r="C57" s="203">
        <f t="shared" si="12"/>
        <v>3594.9195089985406</v>
      </c>
      <c r="D57" s="203">
        <f t="shared" si="12"/>
        <v>3325.1574496047883</v>
      </c>
      <c r="E57" s="203">
        <f t="shared" si="12"/>
        <v>3258.4240388480907</v>
      </c>
      <c r="F57" s="203">
        <f t="shared" si="12"/>
        <v>3182.2287939143648</v>
      </c>
      <c r="G57" s="203">
        <f t="shared" si="12"/>
        <v>2957.7789620364974</v>
      </c>
      <c r="H57" s="203">
        <f t="shared" si="12"/>
        <v>3417.0566094605251</v>
      </c>
      <c r="I57" s="203">
        <f t="shared" si="12"/>
        <v>3280.6387791049196</v>
      </c>
      <c r="J57" s="203">
        <f t="shared" si="12"/>
        <v>2986.7199983977894</v>
      </c>
      <c r="K57" s="203">
        <f t="shared" si="12"/>
        <v>2441.7266853020392</v>
      </c>
      <c r="L57" s="203">
        <f t="shared" si="12"/>
        <v>2840.9706923109475</v>
      </c>
      <c r="M57" s="203">
        <f t="shared" si="12"/>
        <v>2635.3447552667876</v>
      </c>
      <c r="N57" s="203">
        <f t="shared" si="12"/>
        <v>2474.8662215362056</v>
      </c>
      <c r="O57" s="203">
        <f t="shared" si="12"/>
        <v>2437.8264038835564</v>
      </c>
      <c r="P57" s="203">
        <f t="shared" si="12"/>
        <v>2421.5387713813934</v>
      </c>
      <c r="Q57" s="203">
        <f t="shared" si="12"/>
        <v>2270.8363931952322</v>
      </c>
      <c r="R57" s="203">
        <f t="shared" si="12"/>
        <v>2320.41109107587</v>
      </c>
      <c r="S57" s="203">
        <f t="shared" si="12"/>
        <v>2349.3271068681993</v>
      </c>
      <c r="T57" s="203">
        <f t="shared" si="12"/>
        <v>2276.2742759999314</v>
      </c>
      <c r="U57" s="203">
        <f t="shared" si="12"/>
        <v>2221.4965840752225</v>
      </c>
      <c r="V57" s="203">
        <f t="shared" si="12"/>
        <v>1914.4586541878368</v>
      </c>
      <c r="W57" s="203">
        <f t="shared" si="12"/>
        <v>2001.7912510153205</v>
      </c>
      <c r="X57" s="203">
        <f t="shared" si="12"/>
        <v>1638.5947702031676</v>
      </c>
      <c r="Y57" s="203">
        <f t="shared" si="12"/>
        <v>1231.0601453491431</v>
      </c>
      <c r="DA57" s="112"/>
    </row>
    <row r="58" spans="1:105" ht="12" customHeight="1" x14ac:dyDescent="0.25">
      <c r="A58" s="51" t="s">
        <v>54</v>
      </c>
      <c r="B58" s="241">
        <f>PPA_emi!B5</f>
        <v>1649.661173822959</v>
      </c>
      <c r="C58" s="241">
        <f>PPA_emi!C5</f>
        <v>1611.339214520046</v>
      </c>
      <c r="D58" s="241">
        <f>PPA_emi!D5</f>
        <v>1507.278388405414</v>
      </c>
      <c r="E58" s="241">
        <f>PPA_emi!E5</f>
        <v>1474.044448448361</v>
      </c>
      <c r="F58" s="241">
        <f>PPA_emi!F5</f>
        <v>1421.9314365244361</v>
      </c>
      <c r="G58" s="241">
        <f>PPA_emi!G5</f>
        <v>1317.304866654958</v>
      </c>
      <c r="H58" s="241">
        <f>PPA_emi!H5</f>
        <v>1541.843266067513</v>
      </c>
      <c r="I58" s="241">
        <f>PPA_emi!I5</f>
        <v>1531.5910198488441</v>
      </c>
      <c r="J58" s="241">
        <f>PPA_emi!J5</f>
        <v>1399.5706729308561</v>
      </c>
      <c r="K58" s="241">
        <f>PPA_emi!K5</f>
        <v>1099.88535674436</v>
      </c>
      <c r="L58" s="241">
        <f>PPA_emi!L5</f>
        <v>1346.5289903769039</v>
      </c>
      <c r="M58" s="241">
        <f>PPA_emi!M5</f>
        <v>1278.9744001801789</v>
      </c>
      <c r="N58" s="241">
        <f>PPA_emi!N5</f>
        <v>1238.0544395004811</v>
      </c>
      <c r="O58" s="241">
        <f>PPA_emi!O5</f>
        <v>1244.599422948211</v>
      </c>
      <c r="P58" s="241">
        <f>PPA_emi!P5</f>
        <v>1240.175899848957</v>
      </c>
      <c r="Q58" s="241">
        <f>PPA_emi!Q5</f>
        <v>1171.2823469999671</v>
      </c>
      <c r="R58" s="241">
        <f>PPA_emi!R5</f>
        <v>1207.869196081791</v>
      </c>
      <c r="S58" s="241">
        <f>PPA_emi!S5</f>
        <v>1275.3679122903959</v>
      </c>
      <c r="T58" s="241">
        <f>PPA_emi!T5</f>
        <v>1228.719646929789</v>
      </c>
      <c r="U58" s="241">
        <f>PPA_emi!U5</f>
        <v>1247.884061652501</v>
      </c>
      <c r="V58" s="241">
        <f>PPA_emi!V5</f>
        <v>1114.868937625766</v>
      </c>
      <c r="W58" s="241">
        <f>PPA_emi!W5</f>
        <v>1130.627706096785</v>
      </c>
      <c r="X58" s="241">
        <f>PPA_emi!X5</f>
        <v>956.37910207343589</v>
      </c>
      <c r="Y58" s="241">
        <f>PPA_emi!Y5</f>
        <v>742.68289785540685</v>
      </c>
      <c r="DA58" s="83"/>
    </row>
    <row r="59" spans="1:105" ht="12" customHeight="1" x14ac:dyDescent="0.25">
      <c r="A59" s="99" t="s">
        <v>61</v>
      </c>
      <c r="B59" s="282">
        <f>PPA_emi!B32</f>
        <v>2014.3679664193171</v>
      </c>
      <c r="C59" s="282">
        <f>PPA_emi!C32</f>
        <v>1977.466650676113</v>
      </c>
      <c r="D59" s="282">
        <f>PPA_emi!D32</f>
        <v>1812.496557875201</v>
      </c>
      <c r="E59" s="282">
        <f>PPA_emi!E32</f>
        <v>1779.510184248192</v>
      </c>
      <c r="F59" s="282">
        <f>PPA_emi!F32</f>
        <v>1755.49380605079</v>
      </c>
      <c r="G59" s="282">
        <f>PPA_emi!G32</f>
        <v>1636.1224586941009</v>
      </c>
      <c r="H59" s="282">
        <f>PPA_emi!H32</f>
        <v>1870.1473115692229</v>
      </c>
      <c r="I59" s="282">
        <f>PPA_emi!I32</f>
        <v>1741.367346813005</v>
      </c>
      <c r="J59" s="282">
        <f>PPA_emi!J32</f>
        <v>1578.764830552353</v>
      </c>
      <c r="K59" s="282">
        <f>PPA_emi!K32</f>
        <v>1335.3985021254609</v>
      </c>
      <c r="L59" s="282">
        <f>PPA_emi!L32</f>
        <v>1485.3465733036271</v>
      </c>
      <c r="M59" s="282">
        <f>PPA_emi!M32</f>
        <v>1346.8394170368649</v>
      </c>
      <c r="N59" s="282">
        <f>PPA_emi!N32</f>
        <v>1226.5809043065101</v>
      </c>
      <c r="O59" s="282">
        <f>PPA_emi!O32</f>
        <v>1182.241817696912</v>
      </c>
      <c r="P59" s="282">
        <f>PPA_emi!P32</f>
        <v>1166.4855044538499</v>
      </c>
      <c r="Q59" s="282">
        <f>PPA_emi!Q32</f>
        <v>1091.1756463179061</v>
      </c>
      <c r="R59" s="282">
        <f>PPA_emi!R32</f>
        <v>1091.901551231548</v>
      </c>
      <c r="S59" s="282">
        <f>PPA_emi!S32</f>
        <v>1064.1113879934319</v>
      </c>
      <c r="T59" s="282">
        <f>PPA_emi!T32</f>
        <v>1033.4931933075841</v>
      </c>
      <c r="U59" s="282">
        <f>PPA_emi!U32</f>
        <v>961.7190256329327</v>
      </c>
      <c r="V59" s="282">
        <f>PPA_emi!V32</f>
        <v>784.84431414458538</v>
      </c>
      <c r="W59" s="282">
        <f>PPA_emi!W32</f>
        <v>859.10803702407759</v>
      </c>
      <c r="X59" s="282">
        <f>PPA_emi!X32</f>
        <v>669.82708522418591</v>
      </c>
      <c r="Y59" s="282">
        <f>PPA_emi!Y32</f>
        <v>477.03314866670831</v>
      </c>
      <c r="DA59" s="94"/>
    </row>
    <row r="60" spans="1:105" ht="12" customHeight="1" x14ac:dyDescent="0.25">
      <c r="A60" s="52" t="s">
        <v>62</v>
      </c>
      <c r="B60" s="242">
        <f>PPA_emi!B83</f>
        <v>6.5723548482939522</v>
      </c>
      <c r="C60" s="242">
        <f>PPA_emi!C83</f>
        <v>6.1136438023811568</v>
      </c>
      <c r="D60" s="242">
        <f>PPA_emi!D83</f>
        <v>5.382503324173177</v>
      </c>
      <c r="E60" s="242">
        <f>PPA_emi!E83</f>
        <v>4.8694061515376807</v>
      </c>
      <c r="F60" s="242">
        <f>PPA_emi!F83</f>
        <v>4.8035513391386511</v>
      </c>
      <c r="G60" s="242">
        <f>PPA_emi!G83</f>
        <v>4.3516366874381136</v>
      </c>
      <c r="H60" s="242">
        <f>PPA_emi!H83</f>
        <v>5.0660318237891753</v>
      </c>
      <c r="I60" s="242">
        <f>PPA_emi!I83</f>
        <v>7.6804124430705469</v>
      </c>
      <c r="J60" s="242">
        <f>PPA_emi!J83</f>
        <v>8.3844949145800474</v>
      </c>
      <c r="K60" s="242">
        <f>PPA_emi!K83</f>
        <v>6.442826432218359</v>
      </c>
      <c r="L60" s="242">
        <f>PPA_emi!L83</f>
        <v>9.0951286304168413</v>
      </c>
      <c r="M60" s="242">
        <f>PPA_emi!M83</f>
        <v>9.5309380497437939</v>
      </c>
      <c r="N60" s="242">
        <f>PPA_emi!N83</f>
        <v>10.23087772921482</v>
      </c>
      <c r="O60" s="242">
        <f>PPA_emi!O83</f>
        <v>10.985163238433509</v>
      </c>
      <c r="P60" s="242">
        <f>PPA_emi!P83</f>
        <v>14.87736707858676</v>
      </c>
      <c r="Q60" s="242">
        <f>PPA_emi!Q83</f>
        <v>8.378399877359449</v>
      </c>
      <c r="R60" s="242">
        <f>PPA_emi!R83</f>
        <v>20.64034376253122</v>
      </c>
      <c r="S60" s="242">
        <f>PPA_emi!S83</f>
        <v>9.8478065843713747</v>
      </c>
      <c r="T60" s="242">
        <f>PPA_emi!T83</f>
        <v>14.061435762558419</v>
      </c>
      <c r="U60" s="242">
        <f>PPA_emi!U83</f>
        <v>11.893496789788809</v>
      </c>
      <c r="V60" s="242">
        <f>PPA_emi!V83</f>
        <v>14.74540241748552</v>
      </c>
      <c r="W60" s="242">
        <f>PPA_emi!W83</f>
        <v>12.05550789445809</v>
      </c>
      <c r="X60" s="242">
        <f>PPA_emi!X83</f>
        <v>12.388582905545791</v>
      </c>
      <c r="Y60" s="242">
        <f>PPA_emi!Y83</f>
        <v>11.34409882702781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79.683102116323269</v>
      </c>
      <c r="C63" s="287">
        <f t="shared" si="13"/>
        <v>84.762453366356127</v>
      </c>
      <c r="D63" s="287">
        <f t="shared" si="13"/>
        <v>71.200012917908793</v>
      </c>
      <c r="E63" s="287">
        <f t="shared" si="13"/>
        <v>60.312461633549205</v>
      </c>
      <c r="F63" s="287">
        <f t="shared" si="13"/>
        <v>55.584245789911456</v>
      </c>
      <c r="G63" s="287">
        <f t="shared" si="13"/>
        <v>52.990230004024134</v>
      </c>
      <c r="H63" s="287">
        <f t="shared" si="13"/>
        <v>50.278617913293218</v>
      </c>
      <c r="I63" s="287">
        <f t="shared" si="13"/>
        <v>46.727193299440138</v>
      </c>
      <c r="J63" s="287">
        <f t="shared" si="13"/>
        <v>41.565389406610201</v>
      </c>
      <c r="K63" s="287">
        <f t="shared" si="13"/>
        <v>40.015776661898897</v>
      </c>
      <c r="L63" s="287">
        <f t="shared" si="13"/>
        <v>45.958946116520565</v>
      </c>
      <c r="M63" s="287">
        <f t="shared" si="13"/>
        <v>45.052347674416467</v>
      </c>
      <c r="N63" s="287">
        <f t="shared" si="13"/>
        <v>39.062738961602015</v>
      </c>
      <c r="O63" s="287">
        <f t="shared" si="13"/>
        <v>44.512439370442848</v>
      </c>
      <c r="P63" s="287">
        <f t="shared" si="13"/>
        <v>46.922223885103797</v>
      </c>
      <c r="Q63" s="287">
        <f t="shared" si="13"/>
        <v>47.874061312989767</v>
      </c>
      <c r="R63" s="287">
        <f t="shared" si="13"/>
        <v>45.83973302197834</v>
      </c>
      <c r="S63" s="287">
        <f t="shared" si="13"/>
        <v>44.834348812363082</v>
      </c>
      <c r="T63" s="287">
        <f t="shared" si="13"/>
        <v>42.267282836283833</v>
      </c>
      <c r="U63" s="287">
        <f t="shared" si="13"/>
        <v>42.968638269411862</v>
      </c>
      <c r="V63" s="287">
        <f t="shared" si="13"/>
        <v>49.353849845419575</v>
      </c>
      <c r="W63" s="287">
        <f t="shared" si="13"/>
        <v>45.893703347371705</v>
      </c>
      <c r="X63" s="287">
        <f t="shared" si="13"/>
        <v>51.439429237247438</v>
      </c>
      <c r="Y63" s="287">
        <f t="shared" si="13"/>
        <v>58.487920566765759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583.28316136245655</v>
      </c>
      <c r="C64" s="288">
        <f t="shared" si="14"/>
        <v>620.09682049312846</v>
      </c>
      <c r="D64" s="288">
        <f t="shared" si="14"/>
        <v>519.18212513971582</v>
      </c>
      <c r="E64" s="288">
        <f t="shared" si="14"/>
        <v>439.91934180719886</v>
      </c>
      <c r="F64" s="288">
        <f t="shared" si="14"/>
        <v>406.33804803372794</v>
      </c>
      <c r="G64" s="288">
        <f t="shared" si="14"/>
        <v>387.3820732632658</v>
      </c>
      <c r="H64" s="288">
        <f t="shared" si="14"/>
        <v>366.26538285550845</v>
      </c>
      <c r="I64" s="288">
        <f t="shared" si="14"/>
        <v>341.67438730570785</v>
      </c>
      <c r="J64" s="288">
        <f t="shared" si="14"/>
        <v>304.40114100398262</v>
      </c>
      <c r="K64" s="288">
        <f t="shared" si="14"/>
        <v>235.92158906057026</v>
      </c>
      <c r="L64" s="288">
        <f t="shared" si="14"/>
        <v>309.02560248827103</v>
      </c>
      <c r="M64" s="288">
        <f t="shared" si="14"/>
        <v>313.85181177553159</v>
      </c>
      <c r="N64" s="288">
        <f t="shared" si="14"/>
        <v>297.17493266719879</v>
      </c>
      <c r="O64" s="288">
        <f t="shared" si="14"/>
        <v>278.38295219103571</v>
      </c>
      <c r="P64" s="288">
        <f t="shared" si="14"/>
        <v>291.034218725887</v>
      </c>
      <c r="Q64" s="288">
        <f t="shared" si="14"/>
        <v>314.78562008519935</v>
      </c>
      <c r="R64" s="288">
        <f t="shared" si="14"/>
        <v>314.42828821637778</v>
      </c>
      <c r="S64" s="288">
        <f t="shared" si="14"/>
        <v>331.90191399770936</v>
      </c>
      <c r="T64" s="288">
        <f t="shared" si="14"/>
        <v>354.34091595135646</v>
      </c>
      <c r="U64" s="288">
        <f t="shared" si="14"/>
        <v>345.42698256407749</v>
      </c>
      <c r="V64" s="288">
        <f t="shared" si="14"/>
        <v>296.16638939526132</v>
      </c>
      <c r="W64" s="288">
        <f t="shared" si="14"/>
        <v>358.00729664225918</v>
      </c>
      <c r="X64" s="288">
        <f t="shared" si="14"/>
        <v>414.98692561952942</v>
      </c>
      <c r="Y64" s="288">
        <f t="shared" si="14"/>
        <v>298.91200209360125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3345.0933989414393</v>
      </c>
      <c r="C65" s="289">
        <f t="shared" si="15"/>
        <v>3807.0067274742587</v>
      </c>
      <c r="D65" s="289">
        <f t="shared" si="15"/>
        <v>3399.7197344284027</v>
      </c>
      <c r="E65" s="289">
        <f t="shared" si="15"/>
        <v>2884.5327601916724</v>
      </c>
      <c r="F65" s="289">
        <f t="shared" si="15"/>
        <v>2608.3003376097549</v>
      </c>
      <c r="G65" s="289">
        <f t="shared" si="15"/>
        <v>3124.4333159413409</v>
      </c>
      <c r="H65" s="289">
        <f t="shared" si="15"/>
        <v>2660.5313111820915</v>
      </c>
      <c r="I65" s="289">
        <f t="shared" si="15"/>
        <v>2611.4089116678174</v>
      </c>
      <c r="J65" s="289">
        <f t="shared" si="15"/>
        <v>2761.7861648591438</v>
      </c>
      <c r="K65" s="289">
        <f t="shared" si="15"/>
        <v>2988.3655378200374</v>
      </c>
      <c r="L65" s="289">
        <f t="shared" si="15"/>
        <v>2566.4508394050504</v>
      </c>
      <c r="M65" s="289">
        <f t="shared" si="15"/>
        <v>2376.5443944626149</v>
      </c>
      <c r="N65" s="289">
        <f t="shared" si="15"/>
        <v>2424.3294649011441</v>
      </c>
      <c r="O65" s="289">
        <f t="shared" si="15"/>
        <v>2071.4145297563546</v>
      </c>
      <c r="P65" s="289">
        <f t="shared" si="15"/>
        <v>1461.1653492237488</v>
      </c>
      <c r="Q65" s="289">
        <f t="shared" si="15"/>
        <v>2411.1287729096421</v>
      </c>
      <c r="R65" s="289">
        <f t="shared" si="15"/>
        <v>995.80862547172512</v>
      </c>
      <c r="S65" s="289">
        <f t="shared" si="15"/>
        <v>1683.1719831663622</v>
      </c>
      <c r="T65" s="289">
        <f t="shared" si="15"/>
        <v>1218.4427151989298</v>
      </c>
      <c r="U65" s="289">
        <f t="shared" si="15"/>
        <v>1473.8357033363554</v>
      </c>
      <c r="V65" s="289">
        <f t="shared" si="15"/>
        <v>1376.4726731227695</v>
      </c>
      <c r="W65" s="289">
        <f t="shared" si="15"/>
        <v>1273.7470676170142</v>
      </c>
      <c r="X65" s="289">
        <f t="shared" si="15"/>
        <v>1353.6871435158039</v>
      </c>
      <c r="Y65" s="289">
        <f t="shared" si="15"/>
        <v>1531.6580756013734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0.28594133846922332</v>
      </c>
      <c r="C67" s="252">
        <f t="shared" si="16"/>
        <v>0.2904389601234974</v>
      </c>
      <c r="D67" s="252">
        <f t="shared" si="16"/>
        <v>0.28303214685339056</v>
      </c>
      <c r="E67" s="252">
        <f t="shared" si="16"/>
        <v>0.27547813179080038</v>
      </c>
      <c r="F67" s="252">
        <f t="shared" si="16"/>
        <v>0.26863530345397479</v>
      </c>
      <c r="G67" s="252">
        <f t="shared" si="16"/>
        <v>0.27070423881619715</v>
      </c>
      <c r="H67" s="252">
        <f t="shared" si="16"/>
        <v>0.26659739931844362</v>
      </c>
      <c r="I67" s="252">
        <f t="shared" si="16"/>
        <v>0.29804856888913767</v>
      </c>
      <c r="J67" s="252">
        <f t="shared" si="16"/>
        <v>0.30619769227643551</v>
      </c>
      <c r="K67" s="252">
        <f t="shared" si="16"/>
        <v>0.31101964664959364</v>
      </c>
      <c r="L67" s="252">
        <f t="shared" si="16"/>
        <v>0.30996766793940683</v>
      </c>
      <c r="M67" s="252">
        <f t="shared" si="16"/>
        <v>0.31283255651089498</v>
      </c>
      <c r="N67" s="252">
        <f t="shared" si="16"/>
        <v>0.3154057253445724</v>
      </c>
      <c r="O67" s="252">
        <f t="shared" si="16"/>
        <v>0.31250622713826076</v>
      </c>
      <c r="P67" s="252">
        <f t="shared" si="16"/>
        <v>0.31529656809016987</v>
      </c>
      <c r="Q67" s="252">
        <f t="shared" si="16"/>
        <v>0.31903035151532749</v>
      </c>
      <c r="R67" s="252">
        <f t="shared" si="16"/>
        <v>0.31308501115532067</v>
      </c>
      <c r="S67" s="252">
        <f t="shared" si="16"/>
        <v>0.33144909486044738</v>
      </c>
      <c r="T67" s="252">
        <f t="shared" si="16"/>
        <v>0.32402429902224211</v>
      </c>
      <c r="U67" s="252">
        <f t="shared" si="16"/>
        <v>0.3383425382164793</v>
      </c>
      <c r="V67" s="252">
        <f t="shared" si="16"/>
        <v>0.34804406293364165</v>
      </c>
      <c r="W67" s="252">
        <f t="shared" si="16"/>
        <v>0.34002867834688172</v>
      </c>
      <c r="X67" s="252">
        <f t="shared" si="16"/>
        <v>0.3346401066533542</v>
      </c>
      <c r="Y67" s="252">
        <f t="shared" si="16"/>
        <v>0.35062268003288571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0.22833393335624463</v>
      </c>
      <c r="C68" s="291">
        <f t="shared" si="17"/>
        <v>0.23192594006075226</v>
      </c>
      <c r="D68" s="291">
        <f t="shared" si="17"/>
        <v>0.22601402250855432</v>
      </c>
      <c r="E68" s="291">
        <f t="shared" si="17"/>
        <v>0.21861551725496928</v>
      </c>
      <c r="F68" s="291">
        <f t="shared" si="17"/>
        <v>0.21309909314998463</v>
      </c>
      <c r="G68" s="291">
        <f t="shared" si="17"/>
        <v>0.21474030769862038</v>
      </c>
      <c r="H68" s="291">
        <f t="shared" si="17"/>
        <v>0.21432819229486896</v>
      </c>
      <c r="I68" s="291">
        <f t="shared" si="17"/>
        <v>0.22796619189407089</v>
      </c>
      <c r="J68" s="291">
        <f t="shared" si="17"/>
        <v>0.23419907325594863</v>
      </c>
      <c r="K68" s="291">
        <f t="shared" si="17"/>
        <v>0.23788682538793782</v>
      </c>
      <c r="L68" s="291">
        <f t="shared" si="17"/>
        <v>0.23708264219939557</v>
      </c>
      <c r="M68" s="291">
        <f t="shared" si="17"/>
        <v>0.2392741149613124</v>
      </c>
      <c r="N68" s="291">
        <f t="shared" si="17"/>
        <v>0.24124255976522199</v>
      </c>
      <c r="O68" s="291">
        <f t="shared" si="17"/>
        <v>0.23877376323898397</v>
      </c>
      <c r="P68" s="291">
        <f t="shared" si="17"/>
        <v>0.24020720539331952</v>
      </c>
      <c r="Q68" s="291">
        <f t="shared" si="17"/>
        <v>0.24326820335951327</v>
      </c>
      <c r="R68" s="291">
        <f t="shared" si="17"/>
        <v>0.24853437220657998</v>
      </c>
      <c r="S68" s="291">
        <f t="shared" si="17"/>
        <v>0.24789241193501993</v>
      </c>
      <c r="T68" s="291">
        <f t="shared" si="17"/>
        <v>0.2527156174804075</v>
      </c>
      <c r="U68" s="291">
        <f t="shared" si="17"/>
        <v>0.26427521051722119</v>
      </c>
      <c r="V68" s="291">
        <f t="shared" si="17"/>
        <v>0.27156258742649875</v>
      </c>
      <c r="W68" s="291">
        <f t="shared" si="17"/>
        <v>0.28037094332352736</v>
      </c>
      <c r="X68" s="291">
        <f t="shared" si="17"/>
        <v>0.27490494961490775</v>
      </c>
      <c r="Y68" s="291">
        <f t="shared" si="17"/>
        <v>0.2880431053984186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0.15716409935733297</v>
      </c>
      <c r="C69" s="253">
        <f t="shared" si="18"/>
        <v>0.15967995334187024</v>
      </c>
      <c r="D69" s="253">
        <f t="shared" si="18"/>
        <v>0.15583886046886536</v>
      </c>
      <c r="E69" s="253">
        <f t="shared" si="18"/>
        <v>0.15122088685707752</v>
      </c>
      <c r="F69" s="253">
        <f t="shared" si="18"/>
        <v>0.14728370793703019</v>
      </c>
      <c r="G69" s="253">
        <f t="shared" si="18"/>
        <v>0.14841675864796905</v>
      </c>
      <c r="H69" s="253">
        <f t="shared" si="18"/>
        <v>0.14731380928863633</v>
      </c>
      <c r="I69" s="253">
        <f t="shared" si="18"/>
        <v>0.16064529188346088</v>
      </c>
      <c r="J69" s="253">
        <f t="shared" si="18"/>
        <v>0.16489739292917033</v>
      </c>
      <c r="K69" s="253">
        <f t="shared" si="18"/>
        <v>0.16678883617088</v>
      </c>
      <c r="L69" s="253">
        <f t="shared" si="18"/>
        <v>0.1670296266966852</v>
      </c>
      <c r="M69" s="253">
        <f t="shared" si="18"/>
        <v>0.16897332782090238</v>
      </c>
      <c r="N69" s="253">
        <f t="shared" si="18"/>
        <v>0.1709092929869408</v>
      </c>
      <c r="O69" s="253">
        <f t="shared" si="18"/>
        <v>0.16966635957994119</v>
      </c>
      <c r="P69" s="253">
        <f t="shared" si="18"/>
        <v>0.16880319354351028</v>
      </c>
      <c r="Q69" s="253">
        <f t="shared" si="18"/>
        <v>0.16600196133457887</v>
      </c>
      <c r="R69" s="253">
        <f t="shared" si="18"/>
        <v>0.16399215594023242</v>
      </c>
      <c r="S69" s="253">
        <f t="shared" si="18"/>
        <v>0.13417911518709499</v>
      </c>
      <c r="T69" s="253">
        <f t="shared" si="18"/>
        <v>0.15308339167147503</v>
      </c>
      <c r="U69" s="253">
        <f t="shared" si="18"/>
        <v>0.14554765450000637</v>
      </c>
      <c r="V69" s="253">
        <f t="shared" si="18"/>
        <v>0.16068984277803947</v>
      </c>
      <c r="W69" s="253">
        <f t="shared" si="18"/>
        <v>0.13034205264504409</v>
      </c>
      <c r="X69" s="253">
        <f t="shared" si="18"/>
        <v>0.1586932996718165</v>
      </c>
      <c r="Y69" s="253">
        <f t="shared" si="18"/>
        <v>0.16685506950086837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0.17621569781917759</v>
      </c>
      <c r="C71" s="252">
        <f>IF(PPA_ued!C$5=0,"",PPA_ued!C$5/C$10)</f>
        <v>0.17937051035520318</v>
      </c>
      <c r="D71" s="252">
        <f>IF(PPA_ued!D$5=0,"",PPA_ued!D$5/D$10)</f>
        <v>0.17464438969575335</v>
      </c>
      <c r="E71" s="252">
        <f>IF(PPA_ued!E$5=0,"",PPA_ued!E$5/E$10)</f>
        <v>0.17063654816492921</v>
      </c>
      <c r="F71" s="252">
        <f>IF(PPA_ued!F$5=0,"",PPA_ued!F$5/F$10)</f>
        <v>0.16646270471294172</v>
      </c>
      <c r="G71" s="252">
        <f>IF(PPA_ued!G$5=0,"",PPA_ued!G$5/G$10)</f>
        <v>0.16800881953420793</v>
      </c>
      <c r="H71" s="252">
        <f>IF(PPA_ued!H$5=0,"",PPA_ued!H$5/H$10)</f>
        <v>0.16728128136238507</v>
      </c>
      <c r="I71" s="252">
        <f>IF(PPA_ued!I$5=0,"",PPA_ued!I$5/I$10)</f>
        <v>0.18878352332244261</v>
      </c>
      <c r="J71" s="252">
        <f>IF(PPA_ued!J$5=0,"",PPA_ued!J$5/J$10)</f>
        <v>0.19381728565119211</v>
      </c>
      <c r="K71" s="252">
        <f>IF(PPA_ued!K$5=0,"",PPA_ued!K$5/K$10)</f>
        <v>0.19679527705198638</v>
      </c>
      <c r="L71" s="252">
        <f>IF(PPA_ued!L$5=0,"",PPA_ued!L$5/L$10)</f>
        <v>0.19635139157095749</v>
      </c>
      <c r="M71" s="252">
        <f>IF(PPA_ued!M$5=0,"",PPA_ued!M$5/M$10)</f>
        <v>0.19789542756432218</v>
      </c>
      <c r="N71" s="252">
        <f>IF(PPA_ued!N$5=0,"",PPA_ued!N$5/N$10)</f>
        <v>0.19902697516656689</v>
      </c>
      <c r="O71" s="252">
        <f>IF(PPA_ued!O$5=0,"",PPA_ued!O$5/O$10)</f>
        <v>0.19697827524970837</v>
      </c>
      <c r="P71" s="252">
        <f>IF(PPA_ued!P$5=0,"",PPA_ued!P$5/P$10)</f>
        <v>0.1976854640449425</v>
      </c>
      <c r="Q71" s="252">
        <f>IF(PPA_ued!Q$5=0,"",PPA_ued!Q$5/Q$10)</f>
        <v>0.1997880343886492</v>
      </c>
      <c r="R71" s="252">
        <f>IF(PPA_ued!R$5=0,"",PPA_ued!R$5/R$10)</f>
        <v>0.19918648515166557</v>
      </c>
      <c r="S71" s="252">
        <f>IF(PPA_ued!S$5=0,"",PPA_ued!S$5/S$10)</f>
        <v>0.21130726175111741</v>
      </c>
      <c r="T71" s="252">
        <f>IF(PPA_ued!T$5=0,"",PPA_ued!T$5/T$10)</f>
        <v>0.20988173321226655</v>
      </c>
      <c r="U71" s="252">
        <f>IF(PPA_ued!U$5=0,"",PPA_ued!U$5/U$10)</f>
        <v>0.21947162560745423</v>
      </c>
      <c r="V71" s="252">
        <f>IF(PPA_ued!V$5=0,"",PPA_ued!V$5/V$10)</f>
        <v>0.22570791527222139</v>
      </c>
      <c r="W71" s="252">
        <f>IF(PPA_ued!W$5=0,"",PPA_ued!W$5/W$10)</f>
        <v>0.22462871952126295</v>
      </c>
      <c r="X71" s="252">
        <f>IF(PPA_ued!X$5=0,"",PPA_ued!X$5/X$10)</f>
        <v>0.22218749276394276</v>
      </c>
      <c r="Y71" s="252">
        <f>IF(PPA_ued!Y$5=0,"",PPA_ued!Y$5/Y$10)</f>
        <v>0.23232595223960045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0.13651863179934579</v>
      </c>
      <c r="C72" s="291">
        <f>IF(PPA_ued!C$32=0,"",PPA_ued!C$32/C$11)</f>
        <v>0.1389587404723453</v>
      </c>
      <c r="D72" s="291">
        <f>IF(PPA_ued!D$32=0,"",PPA_ued!D$32/D$11)</f>
        <v>0.13516757192814652</v>
      </c>
      <c r="E72" s="291">
        <f>IF(PPA_ued!E$32=0,"",PPA_ued!E$32/E$11)</f>
        <v>0.13128345658054419</v>
      </c>
      <c r="F72" s="291">
        <f>IF(PPA_ued!F$32=0,"",PPA_ued!F$32/F$11)</f>
        <v>0.12798091169277956</v>
      </c>
      <c r="G72" s="291">
        <f>IF(PPA_ued!G$32=0,"",PPA_ued!G$32/G$11)</f>
        <v>0.12919273766349812</v>
      </c>
      <c r="H72" s="291">
        <f>IF(PPA_ued!H$32=0,"",PPA_ued!H$32/H$11)</f>
        <v>0.12982665796318599</v>
      </c>
      <c r="I72" s="291">
        <f>IF(PPA_ued!I$32=0,"",PPA_ued!I$32/I$11)</f>
        <v>0.14260046683528882</v>
      </c>
      <c r="J72" s="291">
        <f>IF(PPA_ued!J$32=0,"",PPA_ued!J$32/J$11)</f>
        <v>0.14658071572945741</v>
      </c>
      <c r="K72" s="291">
        <f>IF(PPA_ued!K$32=0,"",PPA_ued!K$32/K$11)</f>
        <v>0.14872210270054981</v>
      </c>
      <c r="L72" s="291">
        <f>IF(PPA_ued!L$32=0,"",PPA_ued!L$32/L$11)</f>
        <v>0.14867196235081673</v>
      </c>
      <c r="M72" s="291">
        <f>IF(PPA_ued!M$32=0,"",PPA_ued!M$32/M$11)</f>
        <v>0.14989901371718192</v>
      </c>
      <c r="N72" s="291">
        <f>IF(PPA_ued!N$32=0,"",PPA_ued!N$32/N$11)</f>
        <v>0.15081145988120936</v>
      </c>
      <c r="O72" s="291">
        <f>IF(PPA_ued!O$32=0,"",PPA_ued!O$32/O$11)</f>
        <v>0.14913580184862935</v>
      </c>
      <c r="P72" s="291">
        <f>IF(PPA_ued!P$32=0,"",PPA_ued!P$32/P$11)</f>
        <v>0.14917983595748541</v>
      </c>
      <c r="Q72" s="291">
        <f>IF(PPA_ued!Q$32=0,"",PPA_ued!Q$32/Q$11)</f>
        <v>0.15088674249005629</v>
      </c>
      <c r="R72" s="291">
        <f>IF(PPA_ued!R$32=0,"",PPA_ued!R$32/R$11)</f>
        <v>0.15395740607558919</v>
      </c>
      <c r="S72" s="291">
        <f>IF(PPA_ued!S$32=0,"",PPA_ued!S$32/S$11)</f>
        <v>0.15813736273697343</v>
      </c>
      <c r="T72" s="291">
        <f>IF(PPA_ued!T$32=0,"",PPA_ued!T$32/T$11)</f>
        <v>0.16093179772969837</v>
      </c>
      <c r="U72" s="291">
        <f>IF(PPA_ued!U$32=0,"",PPA_ued!U$32/U$11)</f>
        <v>0.16826471252578867</v>
      </c>
      <c r="V72" s="291">
        <f>IF(PPA_ued!V$32=0,"",PPA_ued!V$32/V$11)</f>
        <v>0.17300098617272736</v>
      </c>
      <c r="W72" s="291">
        <f>IF(PPA_ued!W$32=0,"",PPA_ued!W$32/W$11)</f>
        <v>0.17882544153248855</v>
      </c>
      <c r="X72" s="291">
        <f>IF(PPA_ued!X$32=0,"",PPA_ued!X$32/X$11)</f>
        <v>0.17540012424182719</v>
      </c>
      <c r="Y72" s="291">
        <f>IF(PPA_ued!Y$32=0,"",PPA_ued!Y$32/Y$11)</f>
        <v>0.18324459035965021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9.734505192914529E-2</v>
      </c>
      <c r="C73" s="253">
        <f>IF(PPA_ued!C$83=0,"",PPA_ued!C$83/C$12)</f>
        <v>9.887360207030603E-2</v>
      </c>
      <c r="D73" s="253">
        <f>IF(PPA_ued!D$83=0,"",PPA_ued!D$83/D$12)</f>
        <v>9.6617759580416296E-2</v>
      </c>
      <c r="E73" s="253">
        <f>IF(PPA_ued!E$83=0,"",PPA_ued!E$83/E$12)</f>
        <v>9.451500461612615E-2</v>
      </c>
      <c r="F73" s="253">
        <f>IF(PPA_ued!F$83=0,"",PPA_ued!F$83/F$12)</f>
        <v>9.2487303008047944E-2</v>
      </c>
      <c r="G73" s="253">
        <f>IF(PPA_ued!G$83=0,"",PPA_ued!G$83/G$12)</f>
        <v>9.3160266379792842E-2</v>
      </c>
      <c r="H73" s="253">
        <f>IF(PPA_ued!H$83=0,"",PPA_ued!H$83/H$12)</f>
        <v>9.3628033968297206E-2</v>
      </c>
      <c r="I73" s="253">
        <f>IF(PPA_ued!I$83=0,"",PPA_ued!I$83/I$12)</f>
        <v>0.1019304661609006</v>
      </c>
      <c r="J73" s="253">
        <f>IF(PPA_ued!J$83=0,"",PPA_ued!J$83/J$12)</f>
        <v>0.10453022814207252</v>
      </c>
      <c r="K73" s="253">
        <f>IF(PPA_ued!K$83=0,"",PPA_ued!K$83/K$12)</f>
        <v>0.10571958234851142</v>
      </c>
      <c r="L73" s="253">
        <f>IF(PPA_ued!L$83=0,"",PPA_ued!L$83/L$12)</f>
        <v>0.10570677069348798</v>
      </c>
      <c r="M73" s="253">
        <f>IF(PPA_ued!M$83=0,"",PPA_ued!M$83/M$12)</f>
        <v>0.10691261262957068</v>
      </c>
      <c r="N73" s="253">
        <f>IF(PPA_ued!N$83=0,"",PPA_ued!N$83/N$12)</f>
        <v>0.10806249326847463</v>
      </c>
      <c r="O73" s="253">
        <f>IF(PPA_ued!O$83=0,"",PPA_ued!O$83/O$12)</f>
        <v>0.10908999355849104</v>
      </c>
      <c r="P73" s="253">
        <f>IF(PPA_ued!P$83=0,"",PPA_ued!P$83/P$12)</f>
        <v>0.11143117404781851</v>
      </c>
      <c r="Q73" s="253">
        <f>IF(PPA_ued!Q$83=0,"",PPA_ued!Q$83/Q$12)</f>
        <v>0.11078012635248878</v>
      </c>
      <c r="R73" s="253">
        <f>IF(PPA_ued!R$83=0,"",PPA_ued!R$83/R$12)</f>
        <v>0.11171765027207137</v>
      </c>
      <c r="S73" s="253">
        <f>IF(PPA_ued!S$83=0,"",PPA_ued!S$83/S$12)</f>
        <v>9.1945112631484499E-2</v>
      </c>
      <c r="T73" s="253">
        <f>IF(PPA_ued!T$83=0,"",PPA_ued!T$83/T$12)</f>
        <v>0.10561201277577709</v>
      </c>
      <c r="U73" s="253">
        <f>IF(PPA_ued!U$83=0,"",PPA_ued!U$83/U$12)</f>
        <v>0.1008628845058884</v>
      </c>
      <c r="V73" s="253">
        <f>IF(PPA_ued!V$83=0,"",PPA_ued!V$83/V$12)</f>
        <v>0.11172689264289268</v>
      </c>
      <c r="W73" s="253">
        <f>IF(PPA_ued!W$83=0,"",PPA_ued!W$83/W$12)</f>
        <v>9.1046397654697589E-2</v>
      </c>
      <c r="X73" s="253">
        <f>IF(PPA_ued!X$83=0,"",PPA_ued!X$83/X$12)</f>
        <v>0.11129047256698485</v>
      </c>
      <c r="Y73" s="253">
        <f>IF(PPA_ued!Y$83=0,"",PPA_ued!Y$83/Y$12)</f>
        <v>0.11747714135493927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0.55788401814518407</v>
      </c>
      <c r="C74" s="254">
        <f t="shared" si="19"/>
        <v>0.57975857412756093</v>
      </c>
      <c r="D74" s="254">
        <f t="shared" si="19"/>
        <v>0.53046663625975277</v>
      </c>
      <c r="E74" s="254">
        <f t="shared" si="19"/>
        <v>0.52524056254530016</v>
      </c>
      <c r="F74" s="254">
        <f t="shared" si="19"/>
        <v>0.49418111255901848</v>
      </c>
      <c r="G74" s="254">
        <f t="shared" si="19"/>
        <v>0.51636857614656173</v>
      </c>
      <c r="H74" s="254">
        <f t="shared" si="19"/>
        <v>0.51782543281414639</v>
      </c>
      <c r="I74" s="254">
        <f t="shared" si="19"/>
        <v>0.45781273461361194</v>
      </c>
      <c r="J74" s="254">
        <f t="shared" si="19"/>
        <v>0.44607941396111284</v>
      </c>
      <c r="K74" s="254">
        <f t="shared" si="19"/>
        <v>0.4595731048847963</v>
      </c>
      <c r="L74" s="254">
        <f t="shared" si="19"/>
        <v>0.46562651440458303</v>
      </c>
      <c r="M74" s="254">
        <f t="shared" si="19"/>
        <v>0.43571054307082874</v>
      </c>
      <c r="N74" s="254">
        <f t="shared" si="19"/>
        <v>0.41868827026544581</v>
      </c>
      <c r="O74" s="254">
        <f t="shared" si="19"/>
        <v>0.41203314942009517</v>
      </c>
      <c r="P74" s="254">
        <f t="shared" si="19"/>
        <v>0.41227204479755053</v>
      </c>
      <c r="Q74" s="254">
        <f t="shared" si="19"/>
        <v>0.38578516900145721</v>
      </c>
      <c r="R74" s="254">
        <f t="shared" si="19"/>
        <v>0.38271879544544063</v>
      </c>
      <c r="S74" s="254">
        <f t="shared" si="19"/>
        <v>0.37488849980694389</v>
      </c>
      <c r="T74" s="254">
        <f t="shared" si="19"/>
        <v>0.35016809664332504</v>
      </c>
      <c r="U74" s="254">
        <f t="shared" si="19"/>
        <v>0.33980367848842624</v>
      </c>
      <c r="V74" s="254">
        <f t="shared" si="19"/>
        <v>0.32277188440495397</v>
      </c>
      <c r="W74" s="254">
        <f t="shared" si="19"/>
        <v>0.32319950644018874</v>
      </c>
      <c r="X74" s="254">
        <f t="shared" si="19"/>
        <v>0.30862226789369668</v>
      </c>
      <c r="Y74" s="254">
        <f t="shared" si="19"/>
        <v>0.2419786674203237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0.4804088092585575</v>
      </c>
      <c r="C75" s="255">
        <f t="shared" si="20"/>
        <v>0.49677152953718923</v>
      </c>
      <c r="D75" s="255">
        <f t="shared" si="20"/>
        <v>0.45404272379598393</v>
      </c>
      <c r="E75" s="255">
        <f t="shared" si="20"/>
        <v>0.44784552241112013</v>
      </c>
      <c r="F75" s="255">
        <f t="shared" si="20"/>
        <v>0.41962634192641785</v>
      </c>
      <c r="G75" s="255">
        <f t="shared" si="20"/>
        <v>0.43705895508000625</v>
      </c>
      <c r="H75" s="255">
        <f t="shared" si="20"/>
        <v>0.44097708764408439</v>
      </c>
      <c r="I75" s="255">
        <f t="shared" si="20"/>
        <v>0.39971450341466402</v>
      </c>
      <c r="J75" s="255">
        <f t="shared" si="20"/>
        <v>0.39322155749820464</v>
      </c>
      <c r="K75" s="255">
        <f t="shared" si="20"/>
        <v>0.4011781578894365</v>
      </c>
      <c r="L75" s="255">
        <f t="shared" si="20"/>
        <v>0.41340835367186662</v>
      </c>
      <c r="M75" s="255">
        <f t="shared" si="20"/>
        <v>0.38975250064877431</v>
      </c>
      <c r="N75" s="255">
        <f t="shared" si="20"/>
        <v>0.37788381945131516</v>
      </c>
      <c r="O75" s="255">
        <f t="shared" si="20"/>
        <v>0.37346575319004061</v>
      </c>
      <c r="P75" s="255">
        <f t="shared" si="20"/>
        <v>0.37567938322762623</v>
      </c>
      <c r="Q75" s="255">
        <f t="shared" si="20"/>
        <v>0.35132843814777009</v>
      </c>
      <c r="R75" s="255">
        <f t="shared" si="20"/>
        <v>0.35329296613004751</v>
      </c>
      <c r="S75" s="255">
        <f t="shared" si="20"/>
        <v>0.34671603565436326</v>
      </c>
      <c r="T75" s="255">
        <f t="shared" si="20"/>
        <v>0.32521957085920467</v>
      </c>
      <c r="U75" s="255">
        <f t="shared" si="20"/>
        <v>0.31795059757633187</v>
      </c>
      <c r="V75" s="255">
        <f t="shared" si="20"/>
        <v>0.30449056898725618</v>
      </c>
      <c r="W75" s="255">
        <f t="shared" si="20"/>
        <v>0.30338459313678695</v>
      </c>
      <c r="X75" s="255">
        <f t="shared" si="20"/>
        <v>0.29103190359329034</v>
      </c>
      <c r="Y75" s="255">
        <f t="shared" si="20"/>
        <v>0.2294889174360539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0.65304806463214626</v>
      </c>
      <c r="C76" s="293">
        <f t="shared" si="21"/>
        <v>0.68199367646728759</v>
      </c>
      <c r="D76" s="293">
        <f t="shared" si="21"/>
        <v>0.6270543981686264</v>
      </c>
      <c r="E76" s="293">
        <f t="shared" si="21"/>
        <v>0.62336559487542642</v>
      </c>
      <c r="F76" s="293">
        <f t="shared" si="21"/>
        <v>0.58691382600500142</v>
      </c>
      <c r="G76" s="293">
        <f t="shared" si="21"/>
        <v>0.61488780256988307</v>
      </c>
      <c r="H76" s="293">
        <f t="shared" si="21"/>
        <v>0.61494136690696244</v>
      </c>
      <c r="I76" s="293">
        <f t="shared" si="21"/>
        <v>0.53290838280713271</v>
      </c>
      <c r="J76" s="293">
        <f t="shared" si="21"/>
        <v>0.51357026544414064</v>
      </c>
      <c r="K76" s="293">
        <f t="shared" si="21"/>
        <v>0.52948382091756263</v>
      </c>
      <c r="L76" s="293">
        <f t="shared" si="21"/>
        <v>0.53283725726958908</v>
      </c>
      <c r="M76" s="293">
        <f t="shared" si="21"/>
        <v>0.49685369370138011</v>
      </c>
      <c r="N76" s="293">
        <f t="shared" si="21"/>
        <v>0.47544697812605352</v>
      </c>
      <c r="O76" s="293">
        <f t="shared" si="21"/>
        <v>0.46745707859887031</v>
      </c>
      <c r="P76" s="293">
        <f t="shared" si="21"/>
        <v>0.46649026623049999</v>
      </c>
      <c r="Q76" s="293">
        <f t="shared" si="21"/>
        <v>0.43463992743577845</v>
      </c>
      <c r="R76" s="293">
        <f t="shared" si="21"/>
        <v>0.42736987750377414</v>
      </c>
      <c r="S76" s="293">
        <f t="shared" si="21"/>
        <v>0.41769329263896721</v>
      </c>
      <c r="T76" s="293">
        <f t="shared" si="21"/>
        <v>0.38800286125710315</v>
      </c>
      <c r="U76" s="293">
        <f t="shared" si="21"/>
        <v>0.37439109931691011</v>
      </c>
      <c r="V76" s="293">
        <f t="shared" si="21"/>
        <v>0.35288213849626004</v>
      </c>
      <c r="W76" s="293">
        <f t="shared" si="21"/>
        <v>0.35383182059883883</v>
      </c>
      <c r="X76" s="293">
        <f t="shared" si="21"/>
        <v>0.33794410934764435</v>
      </c>
      <c r="Y76" s="293">
        <f t="shared" si="21"/>
        <v>0.26329367662176284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0.10761331096226238</v>
      </c>
      <c r="C77" s="256">
        <f t="shared" si="22"/>
        <v>0.10621759123342367</v>
      </c>
      <c r="D77" s="256">
        <f t="shared" si="22"/>
        <v>9.2505695680164771E-2</v>
      </c>
      <c r="E77" s="256">
        <f t="shared" si="22"/>
        <v>8.4559997982938201E-2</v>
      </c>
      <c r="F77" s="256">
        <f t="shared" si="22"/>
        <v>8.0362878743625299E-2</v>
      </c>
      <c r="G77" s="256">
        <f t="shared" si="22"/>
        <v>8.1843656939020598E-2</v>
      </c>
      <c r="H77" s="256">
        <f t="shared" si="22"/>
        <v>8.270607747686376E-2</v>
      </c>
      <c r="I77" s="256">
        <f t="shared" si="22"/>
        <v>0.11546551699012832</v>
      </c>
      <c r="J77" s="256">
        <f t="shared" si="22"/>
        <v>0.13490650288613176</v>
      </c>
      <c r="K77" s="256">
        <f t="shared" si="22"/>
        <v>0.13063883364447476</v>
      </c>
      <c r="L77" s="256">
        <f t="shared" si="22"/>
        <v>0.16058985345720006</v>
      </c>
      <c r="M77" s="256">
        <f t="shared" si="22"/>
        <v>0.16975969454801856</v>
      </c>
      <c r="N77" s="256">
        <f t="shared" si="22"/>
        <v>0.18646196963732817</v>
      </c>
      <c r="O77" s="256">
        <f t="shared" si="22"/>
        <v>0.20002035942712629</v>
      </c>
      <c r="P77" s="256">
        <f t="shared" si="22"/>
        <v>0.20682879693394549</v>
      </c>
      <c r="Q77" s="256">
        <f t="shared" si="22"/>
        <v>0.20007234704003038</v>
      </c>
      <c r="R77" s="256">
        <f t="shared" si="22"/>
        <v>0.23153817020326806</v>
      </c>
      <c r="S77" s="256">
        <f t="shared" si="22"/>
        <v>0.24182285400261633</v>
      </c>
      <c r="T77" s="256">
        <f t="shared" si="22"/>
        <v>0.23925069797488355</v>
      </c>
      <c r="U77" s="256">
        <f t="shared" si="22"/>
        <v>0.2699392441019558</v>
      </c>
      <c r="V77" s="256">
        <f t="shared" si="22"/>
        <v>0.32206192728639144</v>
      </c>
      <c r="W77" s="256">
        <f t="shared" si="22"/>
        <v>0.30956148698262587</v>
      </c>
      <c r="X77" s="256">
        <f t="shared" si="22"/>
        <v>0.30101862288282238</v>
      </c>
      <c r="Y77" s="256">
        <f t="shared" si="22"/>
        <v>0.28766289686194868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FI: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3433.8695336769028</v>
      </c>
      <c r="C5" s="223">
        <v>3243.6223066592188</v>
      </c>
      <c r="D5" s="223">
        <v>3319.6840504434181</v>
      </c>
      <c r="E5" s="223">
        <v>3291.4127186364831</v>
      </c>
      <c r="F5" s="223">
        <v>3388.5657177684379</v>
      </c>
      <c r="G5" s="223">
        <v>3014.020994979539</v>
      </c>
      <c r="H5" s="223">
        <v>3496.4248920613882</v>
      </c>
      <c r="I5" s="223">
        <v>3831.7124016387538</v>
      </c>
      <c r="J5" s="223">
        <v>3559.2419750212862</v>
      </c>
      <c r="K5" s="223">
        <v>2741.638185216168</v>
      </c>
      <c r="L5" s="223">
        <v>3257.1402547072871</v>
      </c>
      <c r="M5" s="223">
        <v>3281.5040264045092</v>
      </c>
      <c r="N5" s="223">
        <v>3276.2832801312529</v>
      </c>
      <c r="O5" s="223">
        <v>3332.566406202413</v>
      </c>
      <c r="P5" s="223">
        <v>3301.1550679040788</v>
      </c>
      <c r="Q5" s="223">
        <v>3333.8671733351721</v>
      </c>
      <c r="R5" s="223">
        <v>3418.8883218161018</v>
      </c>
      <c r="S5" s="223">
        <v>3678.4220547612449</v>
      </c>
      <c r="T5" s="223">
        <v>3778.1233265993428</v>
      </c>
      <c r="U5" s="223">
        <v>3924.77344331116</v>
      </c>
      <c r="V5" s="223">
        <v>3661.4235420619102</v>
      </c>
      <c r="W5" s="223">
        <v>3726.7143146818239</v>
      </c>
      <c r="X5" s="223">
        <v>3286.165847335938</v>
      </c>
      <c r="Y5" s="223">
        <v>3236.247336703535</v>
      </c>
      <c r="DA5" s="89" t="s">
        <v>1842</v>
      </c>
    </row>
    <row r="6" spans="1:105" ht="12" customHeight="1" x14ac:dyDescent="0.25">
      <c r="A6" s="55" t="s">
        <v>91</v>
      </c>
      <c r="B6" s="259">
        <v>17.169347668384859</v>
      </c>
      <c r="C6" s="259">
        <v>16.218111533296401</v>
      </c>
      <c r="D6" s="259">
        <v>16.598420252217402</v>
      </c>
      <c r="E6" s="259">
        <v>16.45706359318276</v>
      </c>
      <c r="F6" s="259">
        <v>16.942828588842559</v>
      </c>
      <c r="G6" s="259">
        <v>15.070104974897371</v>
      </c>
      <c r="H6" s="259">
        <v>17.482124460307372</v>
      </c>
      <c r="I6" s="259">
        <v>19.158562008194028</v>
      </c>
      <c r="J6" s="259">
        <v>17.796209875106719</v>
      </c>
      <c r="K6" s="259">
        <v>13.70819092608116</v>
      </c>
      <c r="L6" s="259">
        <v>16.28570127353666</v>
      </c>
      <c r="M6" s="259">
        <v>16.407520132022789</v>
      </c>
      <c r="N6" s="259">
        <v>16.38141640065643</v>
      </c>
      <c r="O6" s="259">
        <v>16.662832031012211</v>
      </c>
      <c r="P6" s="259">
        <v>16.505775339520511</v>
      </c>
      <c r="Q6" s="259">
        <v>16.669335866675979</v>
      </c>
      <c r="R6" s="259">
        <v>17.094441609080508</v>
      </c>
      <c r="S6" s="259">
        <v>18.392110273806239</v>
      </c>
      <c r="T6" s="259">
        <v>18.8906166329967</v>
      </c>
      <c r="U6" s="259">
        <v>19.623867216555709</v>
      </c>
      <c r="V6" s="259">
        <v>18.307117710309399</v>
      </c>
      <c r="W6" s="259">
        <v>18.633571573409</v>
      </c>
      <c r="X6" s="259">
        <v>16.430829236679521</v>
      </c>
      <c r="Y6" s="259">
        <v>16.181236683517419</v>
      </c>
      <c r="DA6" s="67" t="s">
        <v>1843</v>
      </c>
    </row>
    <row r="7" spans="1:105" ht="12" customHeight="1" x14ac:dyDescent="0.25">
      <c r="A7" s="173" t="s">
        <v>92</v>
      </c>
      <c r="B7" s="224">
        <v>24.037086735738789</v>
      </c>
      <c r="C7" s="224">
        <v>22.70535614661496</v>
      </c>
      <c r="D7" s="224">
        <v>23.23778835310436</v>
      </c>
      <c r="E7" s="224">
        <v>23.039889030455871</v>
      </c>
      <c r="F7" s="224">
        <v>23.719960024379581</v>
      </c>
      <c r="G7" s="224">
        <v>21.098146964856319</v>
      </c>
      <c r="H7" s="224">
        <v>24.474974244430321</v>
      </c>
      <c r="I7" s="224">
        <v>26.821986811471639</v>
      </c>
      <c r="J7" s="224">
        <v>24.91469382514941</v>
      </c>
      <c r="K7" s="224">
        <v>19.191467296513629</v>
      </c>
      <c r="L7" s="224">
        <v>22.79998178295132</v>
      </c>
      <c r="M7" s="224">
        <v>22.97052818483191</v>
      </c>
      <c r="N7" s="224">
        <v>22.933982960919</v>
      </c>
      <c r="O7" s="224">
        <v>23.327964843417099</v>
      </c>
      <c r="P7" s="224">
        <v>23.108085475328711</v>
      </c>
      <c r="Q7" s="224">
        <v>23.337070213346362</v>
      </c>
      <c r="R7" s="224">
        <v>23.932218252712719</v>
      </c>
      <c r="S7" s="224">
        <v>25.74895438332873</v>
      </c>
      <c r="T7" s="224">
        <v>26.446863286195381</v>
      </c>
      <c r="U7" s="224">
        <v>27.473414103177991</v>
      </c>
      <c r="V7" s="224">
        <v>25.62996479443316</v>
      </c>
      <c r="W7" s="224">
        <v>26.0870002027726</v>
      </c>
      <c r="X7" s="224">
        <v>23.003160931351331</v>
      </c>
      <c r="Y7" s="224">
        <v>22.653731356924379</v>
      </c>
      <c r="DA7" s="177" t="s">
        <v>1844</v>
      </c>
    </row>
    <row r="8" spans="1:105" ht="12" customHeight="1" x14ac:dyDescent="0.25">
      <c r="A8" s="173" t="s">
        <v>93</v>
      </c>
      <c r="B8" s="224">
        <v>137.35478134707881</v>
      </c>
      <c r="C8" s="224">
        <v>129.74489226637121</v>
      </c>
      <c r="D8" s="224">
        <v>132.78736201773921</v>
      </c>
      <c r="E8" s="224">
        <v>131.65650874546211</v>
      </c>
      <c r="F8" s="224">
        <v>135.5426287107405</v>
      </c>
      <c r="G8" s="224">
        <v>120.56083979917901</v>
      </c>
      <c r="H8" s="224">
        <v>139.856995682459</v>
      </c>
      <c r="I8" s="224">
        <v>153.2684960655522</v>
      </c>
      <c r="J8" s="224">
        <v>142.36967900085369</v>
      </c>
      <c r="K8" s="224">
        <v>109.6655274086493</v>
      </c>
      <c r="L8" s="224">
        <v>130.2856101882933</v>
      </c>
      <c r="M8" s="224">
        <v>131.26016105618231</v>
      </c>
      <c r="N8" s="224">
        <v>131.05133120525139</v>
      </c>
      <c r="O8" s="224">
        <v>133.30265624809769</v>
      </c>
      <c r="P8" s="224">
        <v>132.04620271616409</v>
      </c>
      <c r="Q8" s="224">
        <v>133.35468693340781</v>
      </c>
      <c r="R8" s="224">
        <v>136.7555328726441</v>
      </c>
      <c r="S8" s="224">
        <v>147.13688219044991</v>
      </c>
      <c r="T8" s="224">
        <v>151.1249330639736</v>
      </c>
      <c r="U8" s="224">
        <v>156.99093773244559</v>
      </c>
      <c r="V8" s="224">
        <v>146.45694168247519</v>
      </c>
      <c r="W8" s="224">
        <v>149.068572587272</v>
      </c>
      <c r="X8" s="224">
        <v>131.44663389343609</v>
      </c>
      <c r="Y8" s="224">
        <v>129.44989346813941</v>
      </c>
      <c r="DA8" s="177" t="s">
        <v>1845</v>
      </c>
    </row>
    <row r="9" spans="1:105" ht="12" customHeight="1" x14ac:dyDescent="0.25">
      <c r="A9" s="173" t="s">
        <v>94</v>
      </c>
      <c r="B9" s="224">
        <v>68.677390673539421</v>
      </c>
      <c r="C9" s="224">
        <v>64.872446133185605</v>
      </c>
      <c r="D9" s="224">
        <v>66.393681008869592</v>
      </c>
      <c r="E9" s="224">
        <v>65.828254372731053</v>
      </c>
      <c r="F9" s="224">
        <v>67.771314355370251</v>
      </c>
      <c r="G9" s="224">
        <v>60.280419899589482</v>
      </c>
      <c r="H9" s="224">
        <v>69.928497841229486</v>
      </c>
      <c r="I9" s="224">
        <v>76.634248032776114</v>
      </c>
      <c r="J9" s="224">
        <v>71.184839500426861</v>
      </c>
      <c r="K9" s="224">
        <v>54.832763704324627</v>
      </c>
      <c r="L9" s="224">
        <v>65.142805094146652</v>
      </c>
      <c r="M9" s="224">
        <v>65.630080528091156</v>
      </c>
      <c r="N9" s="224">
        <v>65.525665602625722</v>
      </c>
      <c r="O9" s="224">
        <v>66.65132812404886</v>
      </c>
      <c r="P9" s="224">
        <v>66.023101358082044</v>
      </c>
      <c r="Q9" s="224">
        <v>66.677343466703917</v>
      </c>
      <c r="R9" s="224">
        <v>68.377766436322048</v>
      </c>
      <c r="S9" s="224">
        <v>73.568441095224969</v>
      </c>
      <c r="T9" s="224">
        <v>75.5624665319868</v>
      </c>
      <c r="U9" s="224">
        <v>78.495468866222822</v>
      </c>
      <c r="V9" s="224">
        <v>73.228470841237609</v>
      </c>
      <c r="W9" s="224">
        <v>74.534286293635986</v>
      </c>
      <c r="X9" s="224">
        <v>65.723316946718072</v>
      </c>
      <c r="Y9" s="224">
        <v>64.724946734069675</v>
      </c>
      <c r="DA9" s="177" t="s">
        <v>1846</v>
      </c>
    </row>
    <row r="10" spans="1:105" ht="12" customHeight="1" x14ac:dyDescent="0.25">
      <c r="A10" s="56" t="s">
        <v>95</v>
      </c>
      <c r="B10" s="260">
        <v>40.267223782948747</v>
      </c>
      <c r="C10" s="260">
        <v>38.672921229140798</v>
      </c>
      <c r="D10" s="260">
        <v>39.976686702251342</v>
      </c>
      <c r="E10" s="260">
        <v>40.17059846044112</v>
      </c>
      <c r="F10" s="260">
        <v>41.712729094855192</v>
      </c>
      <c r="G10" s="260">
        <v>37.432018669469663</v>
      </c>
      <c r="H10" s="260">
        <v>42.811942025429808</v>
      </c>
      <c r="I10" s="260">
        <v>43.439006273195311</v>
      </c>
      <c r="J10" s="260">
        <v>38.920250758736032</v>
      </c>
      <c r="K10" s="260">
        <v>30.601959115432692</v>
      </c>
      <c r="L10" s="260">
        <v>34.989146161264152</v>
      </c>
      <c r="M10" s="260">
        <v>34.541685480232793</v>
      </c>
      <c r="N10" s="260">
        <v>33.719913698358191</v>
      </c>
      <c r="O10" s="260">
        <v>34.160682161855448</v>
      </c>
      <c r="P10" s="260">
        <v>33.246361194856597</v>
      </c>
      <c r="Q10" s="260">
        <v>33.097230345334552</v>
      </c>
      <c r="R10" s="260">
        <v>32.389865935251478</v>
      </c>
      <c r="S10" s="260">
        <v>35.545606115703997</v>
      </c>
      <c r="T10" s="260">
        <v>35.430771859984013</v>
      </c>
      <c r="U10" s="260">
        <v>36.412492137240157</v>
      </c>
      <c r="V10" s="260">
        <v>33.89182681322702</v>
      </c>
      <c r="W10" s="260">
        <v>35.168929829561378</v>
      </c>
      <c r="X10" s="260">
        <v>30.356018651494971</v>
      </c>
      <c r="Y10" s="260">
        <v>28.539126382373571</v>
      </c>
      <c r="DA10" s="68" t="s">
        <v>1847</v>
      </c>
    </row>
    <row r="11" spans="1:105" ht="12" customHeight="1" x14ac:dyDescent="0.25">
      <c r="A11" s="37" t="s">
        <v>159</v>
      </c>
      <c r="B11" s="226">
        <v>0.1257012401181786</v>
      </c>
      <c r="C11" s="226">
        <v>0.1303356869709538</v>
      </c>
      <c r="D11" s="226">
        <v>0.10066327539991921</v>
      </c>
      <c r="E11" s="226">
        <v>9.6362723270688899E-2</v>
      </c>
      <c r="F11" s="226">
        <v>7.9298811035648495E-2</v>
      </c>
      <c r="G11" s="226">
        <v>7.5189288549738109E-2</v>
      </c>
      <c r="H11" s="226">
        <v>9.4740485817413109E-2</v>
      </c>
      <c r="I11" s="226">
        <v>0.1105852260718205</v>
      </c>
      <c r="J11" s="226">
        <v>8.4524891186362777E-2</v>
      </c>
      <c r="K11" s="226">
        <v>9.4922296323074362E-2</v>
      </c>
      <c r="L11" s="226">
        <v>0.113186293087224</v>
      </c>
      <c r="M11" s="226">
        <v>7.4643621320423278E-2</v>
      </c>
      <c r="N11" s="226">
        <v>8.3011346928321725E-2</v>
      </c>
      <c r="O11" s="226">
        <v>0.1153302105612094</v>
      </c>
      <c r="P11" s="226">
        <v>9.1546351814485769E-2</v>
      </c>
      <c r="Q11" s="226">
        <v>0.1209252774333251</v>
      </c>
      <c r="R11" s="226">
        <v>0.24556849175191309</v>
      </c>
      <c r="S11" s="226">
        <v>0.54518988162774296</v>
      </c>
      <c r="T11" s="226">
        <v>0.58659058415052545</v>
      </c>
      <c r="U11" s="226">
        <v>0.54828956337810941</v>
      </c>
      <c r="V11" s="226">
        <v>0.31198441374364649</v>
      </c>
      <c r="W11" s="226">
        <v>9.4352965133150141E-2</v>
      </c>
      <c r="X11" s="226">
        <v>0.66117639799478645</v>
      </c>
      <c r="Y11" s="226">
        <v>0.77091011936083143</v>
      </c>
      <c r="DA11" s="69" t="s">
        <v>1848</v>
      </c>
    </row>
    <row r="12" spans="1:105" ht="12" customHeight="1" x14ac:dyDescent="0.25">
      <c r="A12" s="37" t="s">
        <v>35</v>
      </c>
      <c r="B12" s="226">
        <v>9.3003868688049138</v>
      </c>
      <c r="C12" s="226">
        <v>8.8634329265223872</v>
      </c>
      <c r="D12" s="226">
        <v>8.0318364331452941</v>
      </c>
      <c r="E12" s="226">
        <v>7.4048928611567364</v>
      </c>
      <c r="F12" s="226">
        <v>7.3473100365519448</v>
      </c>
      <c r="G12" s="226">
        <v>6.737553900858309</v>
      </c>
      <c r="H12" s="226">
        <v>7.7337602901992542</v>
      </c>
      <c r="I12" s="226">
        <v>10.66510612205979</v>
      </c>
      <c r="J12" s="226">
        <v>11.009031858383141</v>
      </c>
      <c r="K12" s="226">
        <v>8.4112196699707713</v>
      </c>
      <c r="L12" s="226">
        <v>11.548340819116991</v>
      </c>
      <c r="M12" s="226">
        <v>11.97428157504727</v>
      </c>
      <c r="N12" s="226">
        <v>12.6284009470086</v>
      </c>
      <c r="O12" s="226">
        <v>13.568628105078931</v>
      </c>
      <c r="P12" s="226">
        <v>13.563530371422161</v>
      </c>
      <c r="Q12" s="226">
        <v>13.074658041460861</v>
      </c>
      <c r="R12" s="226">
        <v>14.24439518359045</v>
      </c>
      <c r="S12" s="226">
        <v>17.44725313818444</v>
      </c>
      <c r="T12" s="226">
        <v>17.511289680273649</v>
      </c>
      <c r="U12" s="226">
        <v>19.963928794171242</v>
      </c>
      <c r="V12" s="226">
        <v>21.175944218208471</v>
      </c>
      <c r="W12" s="226">
        <v>21.976616793013431</v>
      </c>
      <c r="X12" s="226">
        <v>18.246633994539931</v>
      </c>
      <c r="Y12" s="226">
        <v>16.97247044561496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30.841135674025651</v>
      </c>
      <c r="C15" s="226">
        <v>29.67915261564746</v>
      </c>
      <c r="D15" s="226">
        <v>31.844186993706121</v>
      </c>
      <c r="E15" s="226">
        <v>32.669342876013687</v>
      </c>
      <c r="F15" s="226">
        <v>34.286120247267597</v>
      </c>
      <c r="G15" s="226">
        <v>30.619275480061621</v>
      </c>
      <c r="H15" s="226">
        <v>34.98344124941314</v>
      </c>
      <c r="I15" s="226">
        <v>32.663314925063702</v>
      </c>
      <c r="J15" s="226">
        <v>27.82669400916653</v>
      </c>
      <c r="K15" s="226">
        <v>22.095817149138849</v>
      </c>
      <c r="L15" s="226">
        <v>23.32761904905993</v>
      </c>
      <c r="M15" s="226">
        <v>22.492760283865099</v>
      </c>
      <c r="N15" s="226">
        <v>21.008501404421271</v>
      </c>
      <c r="O15" s="226">
        <v>20.476723846215311</v>
      </c>
      <c r="P15" s="226">
        <v>19.59128447161995</v>
      </c>
      <c r="Q15" s="226">
        <v>19.901647026440369</v>
      </c>
      <c r="R15" s="226">
        <v>17.899902259909108</v>
      </c>
      <c r="S15" s="226">
        <v>17.553163095891829</v>
      </c>
      <c r="T15" s="226">
        <v>17.33289159555984</v>
      </c>
      <c r="U15" s="226">
        <v>15.90027377969081</v>
      </c>
      <c r="V15" s="226">
        <v>12.403898181274901</v>
      </c>
      <c r="W15" s="226">
        <v>13.0979600714148</v>
      </c>
      <c r="X15" s="226">
        <v>11.44820825896025</v>
      </c>
      <c r="Y15" s="226">
        <v>10.79574581739778</v>
      </c>
      <c r="DA15" s="69" t="s">
        <v>1852</v>
      </c>
    </row>
    <row r="16" spans="1:105" ht="12" customHeight="1" x14ac:dyDescent="0.25">
      <c r="A16" s="57" t="s">
        <v>1853</v>
      </c>
      <c r="B16" s="261">
        <v>101.3939967402174</v>
      </c>
      <c r="C16" s="261">
        <v>98.281035206397476</v>
      </c>
      <c r="D16" s="261">
        <v>102.1019472900164</v>
      </c>
      <c r="E16" s="261">
        <v>103.1915625529215</v>
      </c>
      <c r="F16" s="261">
        <v>107.5175480255467</v>
      </c>
      <c r="G16" s="261">
        <v>96.981890309352011</v>
      </c>
      <c r="H16" s="261">
        <v>110.11623402268749</v>
      </c>
      <c r="I16" s="261">
        <v>107.4235742539494</v>
      </c>
      <c r="J16" s="261">
        <v>93.957772184095134</v>
      </c>
      <c r="K16" s="261">
        <v>74.703148480638305</v>
      </c>
      <c r="L16" s="261">
        <v>82.517759252463961</v>
      </c>
      <c r="M16" s="261">
        <v>80.225668648542907</v>
      </c>
      <c r="N16" s="261">
        <v>76.58336106978372</v>
      </c>
      <c r="O16" s="261">
        <v>76.52972622773332</v>
      </c>
      <c r="P16" s="261">
        <v>73.543465361000457</v>
      </c>
      <c r="Q16" s="261">
        <v>73.244567209885176</v>
      </c>
      <c r="R16" s="261">
        <v>68.500576167254835</v>
      </c>
      <c r="S16" s="261">
        <v>72.454869258980324</v>
      </c>
      <c r="T16" s="261">
        <v>71.171026349792626</v>
      </c>
      <c r="U16" s="261">
        <v>69.522113413795097</v>
      </c>
      <c r="V16" s="261">
        <v>59.963280347088919</v>
      </c>
      <c r="W16" s="261">
        <v>63.17746012625755</v>
      </c>
      <c r="X16" s="261">
        <v>54.370053373963813</v>
      </c>
      <c r="Y16" s="261">
        <v>50.351011332597018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2819.6497139729563</v>
      </c>
      <c r="C17" s="294">
        <f t="shared" si="0"/>
        <v>2654.725243685552</v>
      </c>
      <c r="D17" s="294">
        <f t="shared" si="0"/>
        <v>2711.6949486191834</v>
      </c>
      <c r="E17" s="294">
        <f t="shared" si="0"/>
        <v>2681.7542584303533</v>
      </c>
      <c r="F17" s="294">
        <f t="shared" si="0"/>
        <v>2756.4308244674899</v>
      </c>
      <c r="G17" s="294">
        <f t="shared" si="0"/>
        <v>2447.0822625636365</v>
      </c>
      <c r="H17" s="294">
        <f t="shared" si="0"/>
        <v>2847.0513815122067</v>
      </c>
      <c r="I17" s="294">
        <f t="shared" si="0"/>
        <v>3166.2474742959503</v>
      </c>
      <c r="J17" s="294">
        <f t="shared" si="0"/>
        <v>2961.3034805789302</v>
      </c>
      <c r="K17" s="294">
        <f t="shared" si="0"/>
        <v>2272.9281316608881</v>
      </c>
      <c r="L17" s="294">
        <f t="shared" si="0"/>
        <v>2721.7464526158228</v>
      </c>
      <c r="M17" s="294">
        <f t="shared" si="0"/>
        <v>2752.1891187111769</v>
      </c>
      <c r="N17" s="294">
        <f t="shared" si="0"/>
        <v>2759.9023623719186</v>
      </c>
      <c r="O17" s="294">
        <f t="shared" si="0"/>
        <v>2811.8651582823968</v>
      </c>
      <c r="P17" s="294">
        <f t="shared" si="0"/>
        <v>2793.2521534346815</v>
      </c>
      <c r="Q17" s="294">
        <f t="shared" si="0"/>
        <v>2824.7212343889632</v>
      </c>
      <c r="R17" s="294">
        <f t="shared" si="0"/>
        <v>2919.6144179489365</v>
      </c>
      <c r="S17" s="294">
        <f t="shared" si="0"/>
        <v>3144.5643708682396</v>
      </c>
      <c r="T17" s="294">
        <f t="shared" si="0"/>
        <v>3241.3388125415422</v>
      </c>
      <c r="U17" s="294">
        <f t="shared" si="0"/>
        <v>3381.7615644777338</v>
      </c>
      <c r="V17" s="294">
        <f t="shared" si="0"/>
        <v>3170.6942057684973</v>
      </c>
      <c r="W17" s="294">
        <f t="shared" si="0"/>
        <v>3219.6501382327883</v>
      </c>
      <c r="X17" s="294">
        <f t="shared" si="0"/>
        <v>2844.0134934712642</v>
      </c>
      <c r="Y17" s="294">
        <f t="shared" si="0"/>
        <v>2812.4562544512542</v>
      </c>
      <c r="DA17" s="70"/>
    </row>
    <row r="18" spans="1:105" ht="12" customHeight="1" x14ac:dyDescent="0.25">
      <c r="A18" s="60" t="s">
        <v>1856</v>
      </c>
      <c r="B18" s="329">
        <v>1974.699741137815</v>
      </c>
      <c r="C18" s="329">
        <v>1835.716616965577</v>
      </c>
      <c r="D18" s="329">
        <v>1860.8453878690509</v>
      </c>
      <c r="E18" s="329">
        <v>1821.8245704893441</v>
      </c>
      <c r="F18" s="329">
        <v>1860.4512575879371</v>
      </c>
      <c r="G18" s="329">
        <v>1638.89984331904</v>
      </c>
      <c r="H18" s="329">
        <v>1929.4160979898149</v>
      </c>
      <c r="I18" s="329">
        <v>2271.051022179709</v>
      </c>
      <c r="J18" s="329">
        <v>2178.3220457114739</v>
      </c>
      <c r="K18" s="329">
        <v>1650.4018943222379</v>
      </c>
      <c r="L18" s="329">
        <v>2034.098458845293</v>
      </c>
      <c r="M18" s="329">
        <v>2083.6418799733219</v>
      </c>
      <c r="N18" s="329">
        <v>2121.7076867903902</v>
      </c>
      <c r="O18" s="329">
        <v>2174.1174397179552</v>
      </c>
      <c r="P18" s="329">
        <v>2180.3899420930138</v>
      </c>
      <c r="Q18" s="329">
        <v>2214.3498409732561</v>
      </c>
      <c r="R18" s="329">
        <v>2348.776283221815</v>
      </c>
      <c r="S18" s="329">
        <v>2540.7737937100728</v>
      </c>
      <c r="T18" s="329">
        <v>2648.2469262932732</v>
      </c>
      <c r="U18" s="329">
        <v>2802.4106193627772</v>
      </c>
      <c r="V18" s="329">
        <v>2671.0002028760919</v>
      </c>
      <c r="W18" s="329">
        <v>2693.1713038473108</v>
      </c>
      <c r="X18" s="329">
        <v>2390.929715354901</v>
      </c>
      <c r="Y18" s="329">
        <v>2392.8644933462811</v>
      </c>
      <c r="DA18" s="72" t="s">
        <v>1857</v>
      </c>
    </row>
    <row r="19" spans="1:105" ht="12" customHeight="1" x14ac:dyDescent="0.25">
      <c r="A19" s="64" t="s">
        <v>28</v>
      </c>
      <c r="B19" s="229">
        <v>139.96270846697789</v>
      </c>
      <c r="C19" s="229">
        <v>122.9356083637506</v>
      </c>
      <c r="D19" s="229">
        <v>110.7790904572667</v>
      </c>
      <c r="E19" s="229">
        <v>105.7502503544183</v>
      </c>
      <c r="F19" s="229">
        <v>85.492682626013789</v>
      </c>
      <c r="G19" s="229">
        <v>82.185056252712428</v>
      </c>
      <c r="H19" s="229">
        <v>115.8582870552235</v>
      </c>
      <c r="I19" s="229">
        <v>122.2373292280501</v>
      </c>
      <c r="J19" s="229">
        <v>112.2114833712601</v>
      </c>
      <c r="K19" s="229">
        <v>90.181488015728064</v>
      </c>
      <c r="L19" s="229">
        <v>111.3415448729376</v>
      </c>
      <c r="M19" s="229">
        <v>101.63261138300631</v>
      </c>
      <c r="N19" s="229">
        <v>96.825072504874328</v>
      </c>
      <c r="O19" s="229">
        <v>88.706692429212382</v>
      </c>
      <c r="P19" s="229">
        <v>94.819723139142411</v>
      </c>
      <c r="Q19" s="229">
        <v>103.19662988869629</v>
      </c>
      <c r="R19" s="229">
        <v>107.0626810880038</v>
      </c>
      <c r="S19" s="229">
        <v>104.9475629192447</v>
      </c>
      <c r="T19" s="229">
        <v>105.31777173312059</v>
      </c>
      <c r="U19" s="229">
        <v>106.04723112133441</v>
      </c>
      <c r="V19" s="229">
        <v>88.541398034170129</v>
      </c>
      <c r="W19" s="229">
        <v>83.518011263057986</v>
      </c>
      <c r="X19" s="229">
        <v>57.268985559418432</v>
      </c>
      <c r="Y19" s="229">
        <v>30.846894406083649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13.886571979018941</v>
      </c>
      <c r="C21" s="229">
        <v>14.343417747690451</v>
      </c>
      <c r="D21" s="229">
        <v>17.00640472571288</v>
      </c>
      <c r="E21" s="229">
        <v>19.966431465873988</v>
      </c>
      <c r="F21" s="229">
        <v>22.186044268049159</v>
      </c>
      <c r="G21" s="229">
        <v>22.11268451480802</v>
      </c>
      <c r="H21" s="229">
        <v>26.885287668722398</v>
      </c>
      <c r="I21" s="229">
        <v>28.341413235263751</v>
      </c>
      <c r="J21" s="229">
        <v>26.901172229676099</v>
      </c>
      <c r="K21" s="229">
        <v>17.40213458635391</v>
      </c>
      <c r="L21" s="229">
        <v>24.598193672207628</v>
      </c>
      <c r="M21" s="229">
        <v>26.265668554079959</v>
      </c>
      <c r="N21" s="229">
        <v>22.662014675894181</v>
      </c>
      <c r="O21" s="229">
        <v>23.748973632515899</v>
      </c>
      <c r="P21" s="229">
        <v>22.726915421910132</v>
      </c>
      <c r="Q21" s="229">
        <v>19.977562748722882</v>
      </c>
      <c r="R21" s="229">
        <v>20.26448022869052</v>
      </c>
      <c r="S21" s="229">
        <v>21.63376902904611</v>
      </c>
      <c r="T21" s="229">
        <v>20.954457232245041</v>
      </c>
      <c r="U21" s="229">
        <v>18.04991294445167</v>
      </c>
      <c r="V21" s="229">
        <v>12.283621923229211</v>
      </c>
      <c r="W21" s="229">
        <v>11.26601506573812</v>
      </c>
      <c r="X21" s="229">
        <v>9.71886335217288</v>
      </c>
      <c r="Y21" s="229">
        <v>10.059146246789901</v>
      </c>
      <c r="DA21" s="73" t="s">
        <v>1860</v>
      </c>
    </row>
    <row r="22" spans="1:105" ht="12" customHeight="1" x14ac:dyDescent="0.25">
      <c r="A22" s="64" t="s">
        <v>159</v>
      </c>
      <c r="B22" s="229">
        <v>3.566667174226271</v>
      </c>
      <c r="C22" s="229">
        <v>4.0128189629199804</v>
      </c>
      <c r="D22" s="229">
        <v>3.158267139172426</v>
      </c>
      <c r="E22" s="229">
        <v>3.1561498548286782</v>
      </c>
      <c r="F22" s="229">
        <v>2.661717227550894</v>
      </c>
      <c r="G22" s="229">
        <v>2.656906893803292</v>
      </c>
      <c r="H22" s="229">
        <v>3.132371893163862</v>
      </c>
      <c r="I22" s="229">
        <v>2.750288504097004</v>
      </c>
      <c r="J22" s="229">
        <v>1.829308982708685</v>
      </c>
      <c r="K22" s="229">
        <v>2.2056293539465108</v>
      </c>
      <c r="L22" s="229">
        <v>2.306480050025379</v>
      </c>
      <c r="M22" s="229">
        <v>1.4112493460656761</v>
      </c>
      <c r="N22" s="229">
        <v>1.447947792054648</v>
      </c>
      <c r="O22" s="229">
        <v>1.9881533253232131</v>
      </c>
      <c r="P22" s="229">
        <v>1.487504358766063</v>
      </c>
      <c r="Q22" s="229">
        <v>1.8352372026890591</v>
      </c>
      <c r="R22" s="229">
        <v>3.208213474776811</v>
      </c>
      <c r="S22" s="229">
        <v>7.2715827532532344</v>
      </c>
      <c r="T22" s="229">
        <v>7.0784022998301941</v>
      </c>
      <c r="U22" s="229">
        <v>6.1747763384887513</v>
      </c>
      <c r="V22" s="229">
        <v>3.3289962236704849</v>
      </c>
      <c r="W22" s="229">
        <v>1.062990711337013</v>
      </c>
      <c r="X22" s="229">
        <v>7.0944405194741016</v>
      </c>
      <c r="Y22" s="229">
        <v>7.2276458907247942</v>
      </c>
      <c r="DA22" s="73" t="s">
        <v>1861</v>
      </c>
    </row>
    <row r="23" spans="1:105" ht="12" customHeight="1" x14ac:dyDescent="0.25">
      <c r="A23" s="64" t="s">
        <v>32</v>
      </c>
      <c r="B23" s="229">
        <v>105.0060393131579</v>
      </c>
      <c r="C23" s="229">
        <v>100.3203303818937</v>
      </c>
      <c r="D23" s="229">
        <v>93.444354036702791</v>
      </c>
      <c r="E23" s="229">
        <v>93.696443025246339</v>
      </c>
      <c r="F23" s="229">
        <v>99.561861752941439</v>
      </c>
      <c r="G23" s="229">
        <v>83.932475249280003</v>
      </c>
      <c r="H23" s="229">
        <v>92.569304266158923</v>
      </c>
      <c r="I23" s="229">
        <v>69.220685460011296</v>
      </c>
      <c r="J23" s="229">
        <v>65.547614428550659</v>
      </c>
      <c r="K23" s="229">
        <v>43.173094771492117</v>
      </c>
      <c r="L23" s="229">
        <v>54.255524064116528</v>
      </c>
      <c r="M23" s="229">
        <v>53.216180145361669</v>
      </c>
      <c r="N23" s="229">
        <v>49.060309109202137</v>
      </c>
      <c r="O23" s="229">
        <v>45.364365997685347</v>
      </c>
      <c r="P23" s="229">
        <v>44.59400167901974</v>
      </c>
      <c r="Q23" s="229">
        <v>39.304235582835467</v>
      </c>
      <c r="R23" s="229">
        <v>54.055600838051568</v>
      </c>
      <c r="S23" s="229">
        <v>52.436050858130002</v>
      </c>
      <c r="T23" s="229">
        <v>45.449356960693258</v>
      </c>
      <c r="U23" s="229">
        <v>46.706373485764857</v>
      </c>
      <c r="V23" s="229">
        <v>46.822144035506113</v>
      </c>
      <c r="W23" s="229">
        <v>47.513530398174062</v>
      </c>
      <c r="X23" s="229">
        <v>63.885492332906423</v>
      </c>
      <c r="Y23" s="229">
        <v>59.100436760609661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0.96048327464594352</v>
      </c>
      <c r="T24" s="229">
        <v>12.151554636531269</v>
      </c>
      <c r="U24" s="229">
        <v>11.77867014631463</v>
      </c>
      <c r="V24" s="229">
        <v>0.57537142397224417</v>
      </c>
      <c r="W24" s="229">
        <v>0</v>
      </c>
      <c r="X24" s="229">
        <v>2.8249727212899538</v>
      </c>
      <c r="Y24" s="229">
        <v>0.58931286968602803</v>
      </c>
      <c r="DA24" s="73" t="s">
        <v>1863</v>
      </c>
    </row>
    <row r="25" spans="1:105" ht="12" customHeight="1" x14ac:dyDescent="0.25">
      <c r="A25" s="64" t="s">
        <v>35</v>
      </c>
      <c r="B25" s="229">
        <v>263.89067062015721</v>
      </c>
      <c r="C25" s="229">
        <v>272.8903537528048</v>
      </c>
      <c r="D25" s="229">
        <v>251.99542706347299</v>
      </c>
      <c r="E25" s="229">
        <v>242.5310403807425</v>
      </c>
      <c r="F25" s="229">
        <v>246.6173382051889</v>
      </c>
      <c r="G25" s="229">
        <v>238.0798349318078</v>
      </c>
      <c r="H25" s="229">
        <v>255.69863984204329</v>
      </c>
      <c r="I25" s="229">
        <v>265.24446170979121</v>
      </c>
      <c r="J25" s="229">
        <v>238.2602401115609</v>
      </c>
      <c r="K25" s="229">
        <v>195.44441848980071</v>
      </c>
      <c r="L25" s="229">
        <v>235.32900480856591</v>
      </c>
      <c r="M25" s="229">
        <v>226.39170961240691</v>
      </c>
      <c r="N25" s="229">
        <v>220.27428713077981</v>
      </c>
      <c r="O25" s="229">
        <v>233.9067357626073</v>
      </c>
      <c r="P25" s="229">
        <v>220.38901767086949</v>
      </c>
      <c r="Q25" s="229">
        <v>198.429140370233</v>
      </c>
      <c r="R25" s="229">
        <v>186.0949678112961</v>
      </c>
      <c r="S25" s="229">
        <v>232.70634559922351</v>
      </c>
      <c r="T25" s="229">
        <v>211.3091421768105</v>
      </c>
      <c r="U25" s="229">
        <v>224.83155503091689</v>
      </c>
      <c r="V25" s="229">
        <v>225.95564146674769</v>
      </c>
      <c r="W25" s="229">
        <v>247.59094199763121</v>
      </c>
      <c r="X25" s="229">
        <v>195.78687313623439</v>
      </c>
      <c r="Y25" s="229">
        <v>159.1249137751683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1448.387083584277</v>
      </c>
      <c r="C27" s="229">
        <v>1321.214087756518</v>
      </c>
      <c r="D27" s="229">
        <v>1384.461844446723</v>
      </c>
      <c r="E27" s="229">
        <v>1356.7242554082341</v>
      </c>
      <c r="F27" s="229">
        <v>1403.9316135081931</v>
      </c>
      <c r="G27" s="229">
        <v>1209.9328854766279</v>
      </c>
      <c r="H27" s="229">
        <v>1435.2722072645031</v>
      </c>
      <c r="I27" s="229">
        <v>1496.775332805805</v>
      </c>
      <c r="J27" s="229">
        <v>1442.265884645034</v>
      </c>
      <c r="K27" s="229">
        <v>1103.8563022741621</v>
      </c>
      <c r="L27" s="229">
        <v>1323.514397738086</v>
      </c>
      <c r="M27" s="229">
        <v>1390.904722106714</v>
      </c>
      <c r="N27" s="229">
        <v>1466.7848558457699</v>
      </c>
      <c r="O27" s="229">
        <v>1535.5730569249761</v>
      </c>
      <c r="P27" s="229">
        <v>1626.153906966623</v>
      </c>
      <c r="Q27" s="229">
        <v>1669.583802124464</v>
      </c>
      <c r="R27" s="229">
        <v>1789.763914235712</v>
      </c>
      <c r="S27" s="229">
        <v>1945.390840899666</v>
      </c>
      <c r="T27" s="229">
        <v>2076.566187343692</v>
      </c>
      <c r="U27" s="229">
        <v>2214.8696285718729</v>
      </c>
      <c r="V27" s="229">
        <v>2129.129531329746</v>
      </c>
      <c r="W27" s="229">
        <v>2131.012592389297</v>
      </c>
      <c r="X27" s="229">
        <v>1880.222497199893</v>
      </c>
      <c r="Y27" s="229">
        <v>1966.824037651279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286.48151123669118</v>
      </c>
      <c r="J28" s="229">
        <v>291.30634194268362</v>
      </c>
      <c r="K28" s="229">
        <v>198.13882683075531</v>
      </c>
      <c r="L28" s="229">
        <v>282.75331363935419</v>
      </c>
      <c r="M28" s="229">
        <v>283.81973882568712</v>
      </c>
      <c r="N28" s="229">
        <v>264.65319973181482</v>
      </c>
      <c r="O28" s="229">
        <v>244.82946164563549</v>
      </c>
      <c r="P28" s="229">
        <v>170.21887285668291</v>
      </c>
      <c r="Q28" s="229">
        <v>182.02323305561569</v>
      </c>
      <c r="R28" s="229">
        <v>188.32642554528411</v>
      </c>
      <c r="S28" s="229">
        <v>175.42715837686401</v>
      </c>
      <c r="T28" s="229">
        <v>169.42005391034951</v>
      </c>
      <c r="U28" s="229">
        <v>173.95247172363241</v>
      </c>
      <c r="V28" s="229">
        <v>164.36349843905069</v>
      </c>
      <c r="W28" s="229">
        <v>171.20722202207509</v>
      </c>
      <c r="X28" s="229">
        <v>174.12759053351169</v>
      </c>
      <c r="Y28" s="229">
        <v>159.09210574593931</v>
      </c>
      <c r="DA28" s="73" t="s">
        <v>1867</v>
      </c>
    </row>
    <row r="29" spans="1:105" ht="12" customHeight="1" x14ac:dyDescent="0.25">
      <c r="A29" s="60" t="s">
        <v>1868</v>
      </c>
      <c r="B29" s="262">
        <v>844.94997283514147</v>
      </c>
      <c r="C29" s="262">
        <v>819.00862671997504</v>
      </c>
      <c r="D29" s="262">
        <v>850.8495607501327</v>
      </c>
      <c r="E29" s="262">
        <v>859.92968794100909</v>
      </c>
      <c r="F29" s="262">
        <v>895.97956687955275</v>
      </c>
      <c r="G29" s="262">
        <v>808.18241924459653</v>
      </c>
      <c r="H29" s="262">
        <v>917.63528352239177</v>
      </c>
      <c r="I29" s="262">
        <v>895.1964521162414</v>
      </c>
      <c r="J29" s="262">
        <v>782.98143486745607</v>
      </c>
      <c r="K29" s="262">
        <v>622.52623733865005</v>
      </c>
      <c r="L29" s="262">
        <v>687.64799377052998</v>
      </c>
      <c r="M29" s="262">
        <v>668.54723873785485</v>
      </c>
      <c r="N29" s="262">
        <v>638.19467558152814</v>
      </c>
      <c r="O29" s="262">
        <v>637.74771856444147</v>
      </c>
      <c r="P29" s="262">
        <v>612.86221134166783</v>
      </c>
      <c r="Q29" s="262">
        <v>610.3713934157073</v>
      </c>
      <c r="R29" s="262">
        <v>570.83813472712131</v>
      </c>
      <c r="S29" s="262">
        <v>603.79057715816691</v>
      </c>
      <c r="T29" s="262">
        <v>593.09188624826913</v>
      </c>
      <c r="U29" s="262">
        <v>579.35094511495663</v>
      </c>
      <c r="V29" s="262">
        <v>499.69400289240548</v>
      </c>
      <c r="W29" s="262">
        <v>526.4788343854774</v>
      </c>
      <c r="X29" s="262">
        <v>453.08377811636308</v>
      </c>
      <c r="Y29" s="262">
        <v>419.59176110497327</v>
      </c>
      <c r="DA29" s="72" t="s">
        <v>1869</v>
      </c>
    </row>
    <row r="30" spans="1:105" ht="12" customHeight="1" x14ac:dyDescent="0.25">
      <c r="A30" s="132" t="s">
        <v>1870</v>
      </c>
      <c r="B30" s="316">
        <v>225.31999275603789</v>
      </c>
      <c r="C30" s="316">
        <v>218.40230045866019</v>
      </c>
      <c r="D30" s="316">
        <v>226.89321620003551</v>
      </c>
      <c r="E30" s="316">
        <v>229.31458345093591</v>
      </c>
      <c r="F30" s="316">
        <v>238.92788450121409</v>
      </c>
      <c r="G30" s="316">
        <v>215.5153117985592</v>
      </c>
      <c r="H30" s="316">
        <v>244.70274227263789</v>
      </c>
      <c r="I30" s="316">
        <v>238.71905389766451</v>
      </c>
      <c r="J30" s="316">
        <v>208.7950492979885</v>
      </c>
      <c r="K30" s="316">
        <v>166.00699662364011</v>
      </c>
      <c r="L30" s="316">
        <v>183.37279833880811</v>
      </c>
      <c r="M30" s="316">
        <v>178.27926366342811</v>
      </c>
      <c r="N30" s="316">
        <v>170.18524682174089</v>
      </c>
      <c r="O30" s="316">
        <v>170.06605828385119</v>
      </c>
      <c r="P30" s="316">
        <v>163.42992302444489</v>
      </c>
      <c r="Q30" s="316">
        <v>162.76570491085531</v>
      </c>
      <c r="R30" s="316">
        <v>152.22350259389901</v>
      </c>
      <c r="S30" s="316">
        <v>161.01082057551119</v>
      </c>
      <c r="T30" s="316">
        <v>158.15783633287191</v>
      </c>
      <c r="U30" s="316">
        <v>154.49358536398859</v>
      </c>
      <c r="V30" s="316">
        <v>133.2517341046416</v>
      </c>
      <c r="W30" s="316">
        <v>140.3943558361274</v>
      </c>
      <c r="X30" s="316">
        <v>120.8223408310302</v>
      </c>
      <c r="Y30" s="316">
        <v>111.8911362946596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3084.5631057095088</v>
      </c>
      <c r="C32" s="223">
        <v>2899.5381026395248</v>
      </c>
      <c r="D32" s="223">
        <v>2890.4933338619012</v>
      </c>
      <c r="E32" s="223">
        <v>2854.681424315389</v>
      </c>
      <c r="F32" s="223">
        <v>2991.0588714531841</v>
      </c>
      <c r="G32" s="223">
        <v>2660.847152693605</v>
      </c>
      <c r="H32" s="223">
        <v>3041.179878621122</v>
      </c>
      <c r="I32" s="223">
        <v>3267.6673946096121</v>
      </c>
      <c r="J32" s="223">
        <v>3074.0970355575819</v>
      </c>
      <c r="K32" s="223">
        <v>2522.0761227629168</v>
      </c>
      <c r="L32" s="223">
        <v>2787.617706980493</v>
      </c>
      <c r="M32" s="223">
        <v>2710.7364483967081</v>
      </c>
      <c r="N32" s="223">
        <v>2579.8479341292841</v>
      </c>
      <c r="O32" s="223">
        <v>2529.0917002273181</v>
      </c>
      <c r="P32" s="223">
        <v>2500.5570081444562</v>
      </c>
      <c r="Q32" s="223">
        <v>2510.527858670177</v>
      </c>
      <c r="R32" s="223">
        <v>2554.9333462836421</v>
      </c>
      <c r="S32" s="223">
        <v>2547.5903174562</v>
      </c>
      <c r="T32" s="223">
        <v>2663.6226082434951</v>
      </c>
      <c r="U32" s="223">
        <v>2568.7550462273898</v>
      </c>
      <c r="V32" s="223">
        <v>2224.097591023025</v>
      </c>
      <c r="W32" s="223">
        <v>2428.0123691817471</v>
      </c>
      <c r="X32" s="223">
        <v>1982.064686723485</v>
      </c>
      <c r="Y32" s="223">
        <v>1811.7911329560529</v>
      </c>
      <c r="DA32" s="89" t="s">
        <v>1872</v>
      </c>
    </row>
    <row r="33" spans="1:105" ht="12" customHeight="1" x14ac:dyDescent="0.25">
      <c r="A33" s="55" t="s">
        <v>91</v>
      </c>
      <c r="B33" s="259">
        <v>16.28070075802102</v>
      </c>
      <c r="C33" s="259">
        <v>15.30411619660998</v>
      </c>
      <c r="D33" s="259">
        <v>15.25637680245673</v>
      </c>
      <c r="E33" s="259">
        <v>15.067357170528579</v>
      </c>
      <c r="F33" s="259">
        <v>15.78717399090208</v>
      </c>
      <c r="G33" s="259">
        <v>14.04427621391741</v>
      </c>
      <c r="H33" s="259">
        <v>16.051718787499361</v>
      </c>
      <c r="I33" s="259">
        <v>17.24714755548667</v>
      </c>
      <c r="J33" s="259">
        <v>16.22545956164516</v>
      </c>
      <c r="K33" s="259">
        <v>13.31182577125684</v>
      </c>
      <c r="L33" s="259">
        <v>14.713386680630339</v>
      </c>
      <c r="M33" s="259">
        <v>14.307598009104399</v>
      </c>
      <c r="N33" s="259">
        <v>13.616752446728</v>
      </c>
      <c r="O33" s="259">
        <v>13.34885484585455</v>
      </c>
      <c r="P33" s="259">
        <v>13.1982452563916</v>
      </c>
      <c r="Q33" s="259">
        <v>13.25087262310436</v>
      </c>
      <c r="R33" s="259">
        <v>13.48525020951533</v>
      </c>
      <c r="S33" s="259">
        <v>13.44649280663538</v>
      </c>
      <c r="T33" s="259">
        <v>14.05892540724567</v>
      </c>
      <c r="U33" s="259">
        <v>13.558202829721029</v>
      </c>
      <c r="V33" s="259">
        <v>11.73905869166909</v>
      </c>
      <c r="W33" s="259">
        <v>12.81534579281309</v>
      </c>
      <c r="X33" s="259">
        <v>10.461579465777231</v>
      </c>
      <c r="Y33" s="259">
        <v>9.5628548552282577</v>
      </c>
      <c r="DA33" s="67" t="s">
        <v>1873</v>
      </c>
    </row>
    <row r="34" spans="1:105" ht="12" customHeight="1" x14ac:dyDescent="0.25">
      <c r="A34" s="173" t="s">
        <v>92</v>
      </c>
      <c r="B34" s="224">
        <v>23.10353777177972</v>
      </c>
      <c r="C34" s="224">
        <v>21.717690894716942</v>
      </c>
      <c r="D34" s="224">
        <v>21.649945107086889</v>
      </c>
      <c r="E34" s="224">
        <v>21.381712045699249</v>
      </c>
      <c r="F34" s="224">
        <v>22.40318620368771</v>
      </c>
      <c r="G34" s="224">
        <v>19.929883289924749</v>
      </c>
      <c r="H34" s="224">
        <v>22.778595148999941</v>
      </c>
      <c r="I34" s="224">
        <v>24.47499840001236</v>
      </c>
      <c r="J34" s="224">
        <v>23.025146363080719</v>
      </c>
      <c r="K34" s="224">
        <v>18.89048107257068</v>
      </c>
      <c r="L34" s="224">
        <v>20.8794013217932</v>
      </c>
      <c r="M34" s="224">
        <v>20.303556704334639</v>
      </c>
      <c r="N34" s="224">
        <v>19.323194938458791</v>
      </c>
      <c r="O34" s="224">
        <v>18.943028111935721</v>
      </c>
      <c r="P34" s="224">
        <v>18.729301787088481</v>
      </c>
      <c r="Q34" s="224">
        <v>18.803983975082041</v>
      </c>
      <c r="R34" s="224">
        <v>19.136583382256621</v>
      </c>
      <c r="S34" s="224">
        <v>19.081583715185658</v>
      </c>
      <c r="T34" s="224">
        <v>19.950671596055781</v>
      </c>
      <c r="U34" s="224">
        <v>19.240108632276481</v>
      </c>
      <c r="V34" s="224">
        <v>16.65860640270639</v>
      </c>
      <c r="W34" s="224">
        <v>18.185938675692789</v>
      </c>
      <c r="X34" s="224">
        <v>14.84576738633201</v>
      </c>
      <c r="Y34" s="224">
        <v>13.570409630246701</v>
      </c>
      <c r="DA34" s="177" t="s">
        <v>1874</v>
      </c>
    </row>
    <row r="35" spans="1:105" ht="12" customHeight="1" x14ac:dyDescent="0.25">
      <c r="A35" s="173" t="s">
        <v>93</v>
      </c>
      <c r="B35" s="224">
        <v>82.211567081165754</v>
      </c>
      <c r="C35" s="224">
        <v>77.280173256405476</v>
      </c>
      <c r="D35" s="224">
        <v>77.039106826699708</v>
      </c>
      <c r="E35" s="224">
        <v>76.084627017698708</v>
      </c>
      <c r="F35" s="224">
        <v>79.719437932402883</v>
      </c>
      <c r="G35" s="224">
        <v>70.918443452015026</v>
      </c>
      <c r="H35" s="224">
        <v>81.055292120418443</v>
      </c>
      <c r="I35" s="224">
        <v>87.091768916524771</v>
      </c>
      <c r="J35" s="224">
        <v>81.932619301890298</v>
      </c>
      <c r="K35" s="224">
        <v>67.21983737876279</v>
      </c>
      <c r="L35" s="224">
        <v>74.297205879779639</v>
      </c>
      <c r="M35" s="224">
        <v>72.248121931504471</v>
      </c>
      <c r="N35" s="224">
        <v>68.759605243053429</v>
      </c>
      <c r="O35" s="224">
        <v>67.406820623248933</v>
      </c>
      <c r="P35" s="224">
        <v>66.646297439927082</v>
      </c>
      <c r="Q35" s="224">
        <v>66.912046338154326</v>
      </c>
      <c r="R35" s="224">
        <v>68.095567180035417</v>
      </c>
      <c r="S35" s="224">
        <v>67.899856511673235</v>
      </c>
      <c r="T35" s="224">
        <v>70.992416505011377</v>
      </c>
      <c r="U35" s="224">
        <v>68.463951153116753</v>
      </c>
      <c r="V35" s="224">
        <v>59.27794051643788</v>
      </c>
      <c r="W35" s="224">
        <v>64.712795596044955</v>
      </c>
      <c r="X35" s="224">
        <v>52.827139003950037</v>
      </c>
      <c r="Y35" s="224">
        <v>48.288909372081108</v>
      </c>
      <c r="DA35" s="177" t="s">
        <v>1875</v>
      </c>
    </row>
    <row r="36" spans="1:105" ht="12" customHeight="1" x14ac:dyDescent="0.25">
      <c r="A36" s="173" t="s">
        <v>94</v>
      </c>
      <c r="B36" s="224">
        <v>65.122803032084079</v>
      </c>
      <c r="C36" s="224">
        <v>61.216464786439893</v>
      </c>
      <c r="D36" s="224">
        <v>61.025507209826898</v>
      </c>
      <c r="E36" s="224">
        <v>60.269428682114302</v>
      </c>
      <c r="F36" s="224">
        <v>63.148695963608311</v>
      </c>
      <c r="G36" s="224">
        <v>56.177104855669633</v>
      </c>
      <c r="H36" s="224">
        <v>64.206875149997401</v>
      </c>
      <c r="I36" s="224">
        <v>68.988590221946652</v>
      </c>
      <c r="J36" s="224">
        <v>64.901838246580638</v>
      </c>
      <c r="K36" s="224">
        <v>53.247303085027347</v>
      </c>
      <c r="L36" s="224">
        <v>58.853546722521372</v>
      </c>
      <c r="M36" s="224">
        <v>57.230392036417577</v>
      </c>
      <c r="N36" s="224">
        <v>54.467009786911973</v>
      </c>
      <c r="O36" s="224">
        <v>53.395419383418186</v>
      </c>
      <c r="P36" s="224">
        <v>52.792981025566377</v>
      </c>
      <c r="Q36" s="224">
        <v>53.003490492417427</v>
      </c>
      <c r="R36" s="224">
        <v>53.941000838061321</v>
      </c>
      <c r="S36" s="224">
        <v>53.785971226541513</v>
      </c>
      <c r="T36" s="224">
        <v>56.235701628982667</v>
      </c>
      <c r="U36" s="224">
        <v>54.232811318884131</v>
      </c>
      <c r="V36" s="224">
        <v>46.956234766676353</v>
      </c>
      <c r="W36" s="224">
        <v>51.261383171252326</v>
      </c>
      <c r="X36" s="224">
        <v>41.846317863108908</v>
      </c>
      <c r="Y36" s="224">
        <v>38.251419420913017</v>
      </c>
      <c r="DA36" s="177" t="s">
        <v>1876</v>
      </c>
    </row>
    <row r="37" spans="1:105" ht="12" customHeight="1" x14ac:dyDescent="0.25">
      <c r="A37" s="56" t="s">
        <v>95</v>
      </c>
      <c r="B37" s="260">
        <v>37.731509281977573</v>
      </c>
      <c r="C37" s="260">
        <v>36.417163920507043</v>
      </c>
      <c r="D37" s="260">
        <v>36.882608511173629</v>
      </c>
      <c r="E37" s="260">
        <v>37.201074046164187</v>
      </c>
      <c r="F37" s="260">
        <v>39.507360158479408</v>
      </c>
      <c r="G37" s="260">
        <v>35.665581994058009</v>
      </c>
      <c r="H37" s="260">
        <v>39.834073555578712</v>
      </c>
      <c r="I37" s="260">
        <v>37.927447519115603</v>
      </c>
      <c r="J37" s="260">
        <v>33.731638609063907</v>
      </c>
      <c r="K37" s="260">
        <v>28.543524878725439</v>
      </c>
      <c r="L37" s="260">
        <v>29.666295145973312</v>
      </c>
      <c r="M37" s="260">
        <v>27.970252623775799</v>
      </c>
      <c r="N37" s="260">
        <v>25.700770139359651</v>
      </c>
      <c r="O37" s="260">
        <v>24.973592900281911</v>
      </c>
      <c r="P37" s="260">
        <v>24.066890900473219</v>
      </c>
      <c r="Q37" s="260">
        <v>23.73326803729319</v>
      </c>
      <c r="R37" s="260">
        <v>22.54638296132428</v>
      </c>
      <c r="S37" s="260">
        <v>22.845877284579672</v>
      </c>
      <c r="T37" s="260">
        <v>22.958624375654491</v>
      </c>
      <c r="U37" s="260">
        <v>21.634693787532019</v>
      </c>
      <c r="V37" s="260">
        <v>18.420262174635258</v>
      </c>
      <c r="W37" s="260">
        <v>20.630172037191532</v>
      </c>
      <c r="X37" s="260">
        <v>16.411716495045791</v>
      </c>
      <c r="Y37" s="260">
        <v>14.168980418304219</v>
      </c>
      <c r="DA37" s="68" t="s">
        <v>1877</v>
      </c>
    </row>
    <row r="38" spans="1:105" ht="12" customHeight="1" x14ac:dyDescent="0.25">
      <c r="A38" s="37" t="s">
        <v>159</v>
      </c>
      <c r="B38" s="226">
        <v>0.1177855601329918</v>
      </c>
      <c r="C38" s="226">
        <v>0.12273332156601011</v>
      </c>
      <c r="D38" s="226">
        <v>9.2872233401438672E-2</v>
      </c>
      <c r="E38" s="226">
        <v>8.9239317836231277E-2</v>
      </c>
      <c r="F38" s="226">
        <v>7.5106250674712507E-2</v>
      </c>
      <c r="G38" s="226">
        <v>7.1641066422976477E-2</v>
      </c>
      <c r="H38" s="226">
        <v>8.8150625788020603E-2</v>
      </c>
      <c r="I38" s="226">
        <v>9.6554127685388833E-2</v>
      </c>
      <c r="J38" s="226">
        <v>7.3256544533667173E-2</v>
      </c>
      <c r="K38" s="226">
        <v>8.8537368356820384E-2</v>
      </c>
      <c r="L38" s="226">
        <v>9.5967416916323739E-2</v>
      </c>
      <c r="M38" s="226">
        <v>6.0442937744902017E-2</v>
      </c>
      <c r="N38" s="226">
        <v>6.3269899367130136E-2</v>
      </c>
      <c r="O38" s="226">
        <v>8.4313589348503762E-2</v>
      </c>
      <c r="P38" s="226">
        <v>6.626999112902679E-2</v>
      </c>
      <c r="Q38" s="226">
        <v>8.6712754869946354E-2</v>
      </c>
      <c r="R38" s="226">
        <v>0.17093869018604349</v>
      </c>
      <c r="S38" s="226">
        <v>0.35040452234570779</v>
      </c>
      <c r="T38" s="226">
        <v>0.38010215913522971</v>
      </c>
      <c r="U38" s="226">
        <v>0.32576943005923292</v>
      </c>
      <c r="V38" s="226">
        <v>0.1695640287325858</v>
      </c>
      <c r="W38" s="226">
        <v>5.5347658070615161E-2</v>
      </c>
      <c r="X38" s="226">
        <v>0.35745924792319911</v>
      </c>
      <c r="Y38" s="226">
        <v>0.38273807821400219</v>
      </c>
      <c r="DA38" s="69" t="s">
        <v>1878</v>
      </c>
    </row>
    <row r="39" spans="1:105" ht="12" customHeight="1" x14ac:dyDescent="0.25">
      <c r="A39" s="37" t="s">
        <v>35</v>
      </c>
      <c r="B39" s="226">
        <v>8.7147213167174407</v>
      </c>
      <c r="C39" s="226">
        <v>8.3464367191471265</v>
      </c>
      <c r="D39" s="226">
        <v>7.4101958723056498</v>
      </c>
      <c r="E39" s="226">
        <v>6.8575022078169807</v>
      </c>
      <c r="F39" s="226">
        <v>6.9588547694873837</v>
      </c>
      <c r="G39" s="226">
        <v>6.419605183795233</v>
      </c>
      <c r="H39" s="226">
        <v>7.195823447532991</v>
      </c>
      <c r="I39" s="226">
        <v>9.3119131267932325</v>
      </c>
      <c r="J39" s="226">
        <v>9.5413743961887878</v>
      </c>
      <c r="K39" s="226">
        <v>7.845440777324586</v>
      </c>
      <c r="L39" s="226">
        <v>9.7915075037040573</v>
      </c>
      <c r="M39" s="226">
        <v>9.6962170775934844</v>
      </c>
      <c r="N39" s="226">
        <v>9.6251619405106119</v>
      </c>
      <c r="O39" s="226">
        <v>9.9195148652488019</v>
      </c>
      <c r="P39" s="226">
        <v>9.8185784531743927</v>
      </c>
      <c r="Q39" s="226">
        <v>9.3755386948165711</v>
      </c>
      <c r="R39" s="226">
        <v>9.9154343368905291</v>
      </c>
      <c r="S39" s="226">
        <v>11.2137011491797</v>
      </c>
      <c r="T39" s="226">
        <v>11.34706078917635</v>
      </c>
      <c r="U39" s="226">
        <v>11.861684298621711</v>
      </c>
      <c r="V39" s="226">
        <v>11.50915961079501</v>
      </c>
      <c r="W39" s="226">
        <v>12.89153202649368</v>
      </c>
      <c r="X39" s="226">
        <v>9.8648833875487991</v>
      </c>
      <c r="Y39" s="226">
        <v>8.4264177596793299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28.899002405127138</v>
      </c>
      <c r="C42" s="226">
        <v>27.947993879793898</v>
      </c>
      <c r="D42" s="226">
        <v>29.379540405466539</v>
      </c>
      <c r="E42" s="226">
        <v>30.254332520510989</v>
      </c>
      <c r="F42" s="226">
        <v>32.473399138317312</v>
      </c>
      <c r="G42" s="226">
        <v>29.174335743839801</v>
      </c>
      <c r="H42" s="226">
        <v>32.5500994822577</v>
      </c>
      <c r="I42" s="226">
        <v>28.51898026463698</v>
      </c>
      <c r="J42" s="226">
        <v>24.117007668341451</v>
      </c>
      <c r="K42" s="226">
        <v>20.609546733044031</v>
      </c>
      <c r="L42" s="226">
        <v>19.778820225352931</v>
      </c>
      <c r="M42" s="226">
        <v>18.213592608437409</v>
      </c>
      <c r="N42" s="226">
        <v>16.012338299481911</v>
      </c>
      <c r="O42" s="226">
        <v>14.9697644456846</v>
      </c>
      <c r="P42" s="226">
        <v>14.1820424561698</v>
      </c>
      <c r="Q42" s="226">
        <v>14.271016587606679</v>
      </c>
      <c r="R42" s="226">
        <v>12.460009934247701</v>
      </c>
      <c r="S42" s="226">
        <v>11.281771613054261</v>
      </c>
      <c r="T42" s="226">
        <v>11.231461427342911</v>
      </c>
      <c r="U42" s="226">
        <v>9.4472400588510759</v>
      </c>
      <c r="V42" s="226">
        <v>6.7415385351076642</v>
      </c>
      <c r="W42" s="226">
        <v>7.6832923526272321</v>
      </c>
      <c r="X42" s="226">
        <v>6.1893738595737906</v>
      </c>
      <c r="Y42" s="226">
        <v>5.3598245804108906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199.80854878525562</v>
      </c>
      <c r="C43" s="261">
        <f t="shared" si="1"/>
        <v>191.83784771192387</v>
      </c>
      <c r="D43" s="261">
        <f t="shared" si="1"/>
        <v>193.64395219695359</v>
      </c>
      <c r="E43" s="261">
        <f t="shared" si="1"/>
        <v>194.38132435760457</v>
      </c>
      <c r="F43" s="261">
        <f t="shared" si="1"/>
        <v>205.77953543031953</v>
      </c>
      <c r="G43" s="261">
        <f t="shared" si="1"/>
        <v>185.3113704077895</v>
      </c>
      <c r="H43" s="261">
        <f t="shared" si="1"/>
        <v>207.8862330198954</v>
      </c>
      <c r="I43" s="261">
        <f t="shared" si="1"/>
        <v>203.17211563034775</v>
      </c>
      <c r="J43" s="261">
        <f t="shared" si="1"/>
        <v>182.69846227544161</v>
      </c>
      <c r="K43" s="261">
        <f t="shared" si="1"/>
        <v>153.44712154152108</v>
      </c>
      <c r="L43" s="261">
        <f t="shared" si="1"/>
        <v>160.85793401154112</v>
      </c>
      <c r="M43" s="261">
        <f t="shared" si="1"/>
        <v>152.61277047810339</v>
      </c>
      <c r="N43" s="261">
        <f t="shared" si="1"/>
        <v>140.95714690151186</v>
      </c>
      <c r="O43" s="261">
        <f t="shared" si="1"/>
        <v>136.59993425891764</v>
      </c>
      <c r="P43" s="261">
        <f t="shared" si="1"/>
        <v>132.48188491486022</v>
      </c>
      <c r="Q43" s="261">
        <f t="shared" si="1"/>
        <v>131.86421254818507</v>
      </c>
      <c r="R43" s="261">
        <f t="shared" si="1"/>
        <v>127.04340883971278</v>
      </c>
      <c r="S43" s="261">
        <f t="shared" si="1"/>
        <v>125.44752589555259</v>
      </c>
      <c r="T43" s="261">
        <f t="shared" si="1"/>
        <v>127.97844964991107</v>
      </c>
      <c r="U43" s="261">
        <f t="shared" si="1"/>
        <v>119.48043296918289</v>
      </c>
      <c r="V43" s="261">
        <f t="shared" si="1"/>
        <v>99.495998549266062</v>
      </c>
      <c r="W43" s="261">
        <f t="shared" si="1"/>
        <v>110.4527929135981</v>
      </c>
      <c r="X43" s="261">
        <f t="shared" si="1"/>
        <v>89.106916302821048</v>
      </c>
      <c r="Y43" s="261">
        <f t="shared" si="1"/>
        <v>79.140244347325847</v>
      </c>
      <c r="DA43" s="70"/>
    </row>
    <row r="44" spans="1:105" ht="12" customHeight="1" x14ac:dyDescent="0.25">
      <c r="A44" s="60" t="s">
        <v>1884</v>
      </c>
      <c r="B44" s="262">
        <v>70.11389920208731</v>
      </c>
      <c r="C44" s="262">
        <v>65.502117997320767</v>
      </c>
      <c r="D44" s="262">
        <v>65.05425144719068</v>
      </c>
      <c r="E44" s="262">
        <v>63.929939473363348</v>
      </c>
      <c r="F44" s="262">
        <v>66.769521570840837</v>
      </c>
      <c r="G44" s="262">
        <v>59.1710180674188</v>
      </c>
      <c r="H44" s="262">
        <v>68.0246399012062</v>
      </c>
      <c r="I44" s="262">
        <v>75.136539145931437</v>
      </c>
      <c r="J44" s="262">
        <v>71.537615029226131</v>
      </c>
      <c r="K44" s="262">
        <v>58.330896059485568</v>
      </c>
      <c r="L44" s="262">
        <v>65.35103961073979</v>
      </c>
      <c r="M44" s="262">
        <v>63.933208895334928</v>
      </c>
      <c r="N44" s="262">
        <v>61.276760031951461</v>
      </c>
      <c r="O44" s="262">
        <v>60.226559508362577</v>
      </c>
      <c r="P44" s="262">
        <v>59.808182073645192</v>
      </c>
      <c r="Q44" s="262">
        <v>60.167599979733879</v>
      </c>
      <c r="R44" s="262">
        <v>61.952657916294648</v>
      </c>
      <c r="S44" s="262">
        <v>61.878314902443663</v>
      </c>
      <c r="T44" s="262">
        <v>65.024090651523338</v>
      </c>
      <c r="U44" s="262">
        <v>63.09321822598438</v>
      </c>
      <c r="V44" s="262">
        <v>55.007931109410677</v>
      </c>
      <c r="W44" s="262">
        <v>59.862966741149883</v>
      </c>
      <c r="X44" s="262">
        <v>48.980878046050393</v>
      </c>
      <c r="Y44" s="262">
        <v>45.015967878161803</v>
      </c>
      <c r="DA44" s="72" t="s">
        <v>1885</v>
      </c>
    </row>
    <row r="45" spans="1:105" ht="12" customHeight="1" x14ac:dyDescent="0.25">
      <c r="A45" s="64" t="s">
        <v>28</v>
      </c>
      <c r="B45" s="229">
        <v>4.969530824899187</v>
      </c>
      <c r="C45" s="229">
        <v>4.3865935791470827</v>
      </c>
      <c r="D45" s="229">
        <v>3.8727832267412672</v>
      </c>
      <c r="E45" s="229">
        <v>3.7108990700652802</v>
      </c>
      <c r="F45" s="229">
        <v>3.068237070691902</v>
      </c>
      <c r="G45" s="229">
        <v>2.9672182032507619</v>
      </c>
      <c r="H45" s="229">
        <v>4.0847685808744396</v>
      </c>
      <c r="I45" s="229">
        <v>4.0441583138992643</v>
      </c>
      <c r="J45" s="229">
        <v>3.6851033643419622</v>
      </c>
      <c r="K45" s="229">
        <v>3.1873248704040189</v>
      </c>
      <c r="L45" s="229">
        <v>3.57715511639632</v>
      </c>
      <c r="M45" s="229">
        <v>3.1184336601121352</v>
      </c>
      <c r="N45" s="229">
        <v>2.796392156137594</v>
      </c>
      <c r="O45" s="229">
        <v>2.4573184469147389</v>
      </c>
      <c r="P45" s="229">
        <v>2.600908743981234</v>
      </c>
      <c r="Q45" s="229">
        <v>2.8040255570775998</v>
      </c>
      <c r="R45" s="229">
        <v>2.8239461137389452</v>
      </c>
      <c r="S45" s="229">
        <v>2.5559057491215871</v>
      </c>
      <c r="T45" s="229">
        <v>2.585934214969988</v>
      </c>
      <c r="U45" s="229">
        <v>2.387537732397385</v>
      </c>
      <c r="V45" s="229">
        <v>1.823466399646875</v>
      </c>
      <c r="W45" s="229">
        <v>1.856412150012599</v>
      </c>
      <c r="X45" s="229">
        <v>1.173219429869572</v>
      </c>
      <c r="Y45" s="229">
        <v>0.58030983851635953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0.49305810281742152</v>
      </c>
      <c r="C47" s="229">
        <v>0.5118024389554795</v>
      </c>
      <c r="D47" s="229">
        <v>0.59453565376871154</v>
      </c>
      <c r="E47" s="229">
        <v>0.70064526288034723</v>
      </c>
      <c r="F47" s="229">
        <v>0.7962323953854622</v>
      </c>
      <c r="G47" s="229">
        <v>0.79835876504512493</v>
      </c>
      <c r="H47" s="229">
        <v>0.94788367019980913</v>
      </c>
      <c r="I47" s="229">
        <v>0.93766088221064536</v>
      </c>
      <c r="J47" s="229">
        <v>0.88345325549552689</v>
      </c>
      <c r="K47" s="229">
        <v>0.61505146550176937</v>
      </c>
      <c r="L47" s="229">
        <v>0.79028501399958662</v>
      </c>
      <c r="M47" s="229">
        <v>0.80591990907051858</v>
      </c>
      <c r="N47" s="229">
        <v>0.65449865868941426</v>
      </c>
      <c r="O47" s="229">
        <v>0.65788487209173274</v>
      </c>
      <c r="P47" s="229">
        <v>0.62340018603330671</v>
      </c>
      <c r="Q47" s="229">
        <v>0.54282389430700095</v>
      </c>
      <c r="R47" s="229">
        <v>0.53450744561227248</v>
      </c>
      <c r="S47" s="229">
        <v>0.52687144987878509</v>
      </c>
      <c r="T47" s="229">
        <v>0.51450811217597126</v>
      </c>
      <c r="U47" s="229">
        <v>0.40637410110273559</v>
      </c>
      <c r="V47" s="229">
        <v>0.25297513186238602</v>
      </c>
      <c r="W47" s="229">
        <v>0.25041744809256689</v>
      </c>
      <c r="X47" s="229">
        <v>0.19910182116262959</v>
      </c>
      <c r="Y47" s="229">
        <v>0.1892385488548835</v>
      </c>
      <c r="DA47" s="73" t="s">
        <v>1888</v>
      </c>
    </row>
    <row r="48" spans="1:105" ht="12" customHeight="1" x14ac:dyDescent="0.25">
      <c r="A48" s="64" t="s">
        <v>159</v>
      </c>
      <c r="B48" s="229">
        <v>0.12663846433534401</v>
      </c>
      <c r="C48" s="229">
        <v>0.1431855760207458</v>
      </c>
      <c r="D48" s="229">
        <v>0.1104114860635487</v>
      </c>
      <c r="E48" s="229">
        <v>0.11075296296715639</v>
      </c>
      <c r="F48" s="229">
        <v>9.5526063967326366E-2</v>
      </c>
      <c r="G48" s="229">
        <v>9.5925255260446193E-2</v>
      </c>
      <c r="H48" s="229">
        <v>0.11043676389511289</v>
      </c>
      <c r="I48" s="229">
        <v>9.0991861403604199E-2</v>
      </c>
      <c r="J48" s="229">
        <v>6.0075782656726882E-2</v>
      </c>
      <c r="K48" s="229">
        <v>7.7954549757493385E-2</v>
      </c>
      <c r="L48" s="229">
        <v>7.4102051675588906E-2</v>
      </c>
      <c r="M48" s="229">
        <v>4.3301922519707138E-2</v>
      </c>
      <c r="N48" s="229">
        <v>4.1817989322905293E-2</v>
      </c>
      <c r="O48" s="229">
        <v>5.5075053615715013E-2</v>
      </c>
      <c r="P48" s="229">
        <v>4.0802303205921833E-2</v>
      </c>
      <c r="Q48" s="229">
        <v>4.9866473596958019E-2</v>
      </c>
      <c r="R48" s="229">
        <v>8.4621661647851551E-2</v>
      </c>
      <c r="S48" s="229">
        <v>0.1770930133799726</v>
      </c>
      <c r="T48" s="229">
        <v>0.17380051242288841</v>
      </c>
      <c r="U48" s="229">
        <v>0.1390183538162231</v>
      </c>
      <c r="V48" s="229">
        <v>6.8559034453824538E-2</v>
      </c>
      <c r="W48" s="229">
        <v>2.3627824011051689E-2</v>
      </c>
      <c r="X48" s="229">
        <v>0.14533757460860319</v>
      </c>
      <c r="Y48" s="229">
        <v>0.135970706304643</v>
      </c>
      <c r="DA48" s="73" t="s">
        <v>1889</v>
      </c>
    </row>
    <row r="49" spans="1:105" ht="12" customHeight="1" x14ac:dyDescent="0.25">
      <c r="A49" s="64" t="s">
        <v>32</v>
      </c>
      <c r="B49" s="229">
        <v>3.7283556090259009</v>
      </c>
      <c r="C49" s="229">
        <v>3.579634273326525</v>
      </c>
      <c r="D49" s="229">
        <v>3.2667692563030668</v>
      </c>
      <c r="E49" s="229">
        <v>3.2879169753784341</v>
      </c>
      <c r="F49" s="229">
        <v>3.5731642249874329</v>
      </c>
      <c r="G49" s="229">
        <v>3.0303072086214962</v>
      </c>
      <c r="H49" s="229">
        <v>3.26367837148827</v>
      </c>
      <c r="I49" s="229">
        <v>2.2901302929700491</v>
      </c>
      <c r="J49" s="229">
        <v>2.1526293673175712</v>
      </c>
      <c r="K49" s="229">
        <v>1.5258860961962319</v>
      </c>
      <c r="L49" s="229">
        <v>1.7431087894478341</v>
      </c>
      <c r="M49" s="229">
        <v>1.6328531282394569</v>
      </c>
      <c r="N49" s="229">
        <v>1.4169043205596581</v>
      </c>
      <c r="O49" s="229">
        <v>1.256666102026748</v>
      </c>
      <c r="P49" s="229">
        <v>1.2232152241773071</v>
      </c>
      <c r="Q49" s="229">
        <v>1.0679620176990039</v>
      </c>
      <c r="R49" s="229">
        <v>1.4258012442913079</v>
      </c>
      <c r="S49" s="229">
        <v>1.277033978889569</v>
      </c>
      <c r="T49" s="229">
        <v>1.1159469601281</v>
      </c>
      <c r="U49" s="229">
        <v>1.051543051728715</v>
      </c>
      <c r="V49" s="229">
        <v>0.96427895090635662</v>
      </c>
      <c r="W49" s="229">
        <v>1.0561158459980999</v>
      </c>
      <c r="X49" s="229">
        <v>1.308765995409235</v>
      </c>
      <c r="Y49" s="229">
        <v>1.1118320198234191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2.3391726833063311E-2</v>
      </c>
      <c r="T50" s="229">
        <v>0.29836484747617731</v>
      </c>
      <c r="U50" s="229">
        <v>0.26518391017312709</v>
      </c>
      <c r="V50" s="229">
        <v>1.184949054594174E-2</v>
      </c>
      <c r="W50" s="229">
        <v>0</v>
      </c>
      <c r="X50" s="229">
        <v>5.787273605589166E-2</v>
      </c>
      <c r="Y50" s="229">
        <v>1.108649874898476E-2</v>
      </c>
      <c r="DA50" s="73" t="s">
        <v>1891</v>
      </c>
    </row>
    <row r="51" spans="1:105" ht="12" customHeight="1" x14ac:dyDescent="0.25">
      <c r="A51" s="64" t="s">
        <v>35</v>
      </c>
      <c r="B51" s="229">
        <v>9.3697302403918385</v>
      </c>
      <c r="C51" s="229">
        <v>9.7372851488340615</v>
      </c>
      <c r="D51" s="229">
        <v>8.8096378036556082</v>
      </c>
      <c r="E51" s="229">
        <v>8.5106958063410332</v>
      </c>
      <c r="F51" s="229">
        <v>8.8508213348106999</v>
      </c>
      <c r="G51" s="229">
        <v>8.5956602361427699</v>
      </c>
      <c r="H51" s="229">
        <v>9.015063115004148</v>
      </c>
      <c r="I51" s="229">
        <v>8.775474740929095</v>
      </c>
      <c r="J51" s="229">
        <v>7.8246324355152019</v>
      </c>
      <c r="K51" s="229">
        <v>6.9076799412042158</v>
      </c>
      <c r="L51" s="229">
        <v>7.5605952346725802</v>
      </c>
      <c r="M51" s="229">
        <v>6.9464664738872166</v>
      </c>
      <c r="N51" s="229">
        <v>6.3617126514447362</v>
      </c>
      <c r="O51" s="229">
        <v>6.479593826652275</v>
      </c>
      <c r="P51" s="229">
        <v>6.0452794435651773</v>
      </c>
      <c r="Q51" s="229">
        <v>5.3916526292300713</v>
      </c>
      <c r="R51" s="229">
        <v>4.9085466177062473</v>
      </c>
      <c r="S51" s="229">
        <v>5.6673587268700993</v>
      </c>
      <c r="T51" s="229">
        <v>5.1884077273838543</v>
      </c>
      <c r="U51" s="229">
        <v>5.0618372153037932</v>
      </c>
      <c r="V51" s="229">
        <v>4.6534449328015102</v>
      </c>
      <c r="W51" s="229">
        <v>5.5033737753855378</v>
      </c>
      <c r="X51" s="229">
        <v>4.0109137857613506</v>
      </c>
      <c r="Y51" s="229">
        <v>2.9935510460523309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51.426585960617622</v>
      </c>
      <c r="C53" s="229">
        <v>47.143616981036857</v>
      </c>
      <c r="D53" s="229">
        <v>48.400114020658478</v>
      </c>
      <c r="E53" s="229">
        <v>47.609029395731113</v>
      </c>
      <c r="F53" s="229">
        <v>50.38554048099801</v>
      </c>
      <c r="G53" s="229">
        <v>43.6835483990982</v>
      </c>
      <c r="H53" s="229">
        <v>50.602809399744423</v>
      </c>
      <c r="I53" s="229">
        <v>49.520031601090423</v>
      </c>
      <c r="J53" s="229">
        <v>47.365017412668067</v>
      </c>
      <c r="K53" s="229">
        <v>39.01408951000051</v>
      </c>
      <c r="L53" s="229">
        <v>42.521561065960412</v>
      </c>
      <c r="M53" s="229">
        <v>42.677680366596832</v>
      </c>
      <c r="N53" s="229">
        <v>42.36202007927271</v>
      </c>
      <c r="O53" s="229">
        <v>42.537850257218793</v>
      </c>
      <c r="P53" s="229">
        <v>44.605465779331851</v>
      </c>
      <c r="Q53" s="229">
        <v>45.365392802934757</v>
      </c>
      <c r="R53" s="229">
        <v>47.207830018395242</v>
      </c>
      <c r="S53" s="229">
        <v>47.378285843283301</v>
      </c>
      <c r="T53" s="229">
        <v>50.987249968687877</v>
      </c>
      <c r="U53" s="229">
        <v>49.865373707927759</v>
      </c>
      <c r="V53" s="229">
        <v>43.848372027934147</v>
      </c>
      <c r="W53" s="229">
        <v>47.367479283970788</v>
      </c>
      <c r="X53" s="229">
        <v>38.518467625100399</v>
      </c>
      <c r="Y53" s="229">
        <v>37.0010453776639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9.4780914534283607</v>
      </c>
      <c r="J54" s="229">
        <v>9.5667034112310727</v>
      </c>
      <c r="K54" s="229">
        <v>7.0029096264213271</v>
      </c>
      <c r="L54" s="229">
        <v>9.0842323385874817</v>
      </c>
      <c r="M54" s="229">
        <v>8.7085534349090672</v>
      </c>
      <c r="N54" s="229">
        <v>7.6434141765244368</v>
      </c>
      <c r="O54" s="229">
        <v>6.7821709498425768</v>
      </c>
      <c r="P54" s="229">
        <v>4.6691103933503912</v>
      </c>
      <c r="Q54" s="229">
        <v>4.9458766048884817</v>
      </c>
      <c r="R54" s="229">
        <v>4.9674048149027863</v>
      </c>
      <c r="S54" s="229">
        <v>4.272374414187273</v>
      </c>
      <c r="T54" s="229">
        <v>4.1598783082784774</v>
      </c>
      <c r="U54" s="229">
        <v>3.916350153534641</v>
      </c>
      <c r="V54" s="229">
        <v>3.384985141259631</v>
      </c>
      <c r="W54" s="229">
        <v>3.805540413679239</v>
      </c>
      <c r="X54" s="229">
        <v>3.5671990780826999</v>
      </c>
      <c r="Y54" s="229">
        <v>2.992933842197278</v>
      </c>
      <c r="DA54" s="73" t="s">
        <v>1895</v>
      </c>
    </row>
    <row r="55" spans="1:105" ht="12" customHeight="1" x14ac:dyDescent="0.25">
      <c r="A55" s="60" t="s">
        <v>1896</v>
      </c>
      <c r="B55" s="262">
        <v>129.69464958316831</v>
      </c>
      <c r="C55" s="262">
        <v>126.3357297146031</v>
      </c>
      <c r="D55" s="262">
        <v>128.5897007497629</v>
      </c>
      <c r="E55" s="262">
        <v>130.45138488424121</v>
      </c>
      <c r="F55" s="262">
        <v>139.0100138594787</v>
      </c>
      <c r="G55" s="262">
        <v>126.1403523403707</v>
      </c>
      <c r="H55" s="262">
        <v>139.8615931186892</v>
      </c>
      <c r="I55" s="262">
        <v>128.03557648441631</v>
      </c>
      <c r="J55" s="262">
        <v>111.1608472462155</v>
      </c>
      <c r="K55" s="262">
        <v>95.116225482035503</v>
      </c>
      <c r="L55" s="262">
        <v>95.506894400801329</v>
      </c>
      <c r="M55" s="262">
        <v>88.679561582768457</v>
      </c>
      <c r="N55" s="262">
        <v>79.680386869560408</v>
      </c>
      <c r="O55" s="262">
        <v>76.373374750555058</v>
      </c>
      <c r="P55" s="262">
        <v>72.673702841215032</v>
      </c>
      <c r="Q55" s="262">
        <v>71.696612568451187</v>
      </c>
      <c r="R55" s="262">
        <v>65.090750923418128</v>
      </c>
      <c r="S55" s="262">
        <v>63.569210993108918</v>
      </c>
      <c r="T55" s="262">
        <v>62.954358998387733</v>
      </c>
      <c r="U55" s="262">
        <v>56.387214743198513</v>
      </c>
      <c r="V55" s="262">
        <v>44.488067439855392</v>
      </c>
      <c r="W55" s="262">
        <v>50.589826172448213</v>
      </c>
      <c r="X55" s="262">
        <v>40.126038256770649</v>
      </c>
      <c r="Y55" s="262">
        <v>34.124276469164037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2356.8760127835485</v>
      </c>
      <c r="C56" s="261">
        <f t="shared" si="2"/>
        <v>2211.9583228564093</v>
      </c>
      <c r="D56" s="261">
        <f t="shared" si="2"/>
        <v>2202.9272060387902</v>
      </c>
      <c r="E56" s="261">
        <f t="shared" si="2"/>
        <v>2172.8360899505747</v>
      </c>
      <c r="F56" s="261">
        <f t="shared" si="2"/>
        <v>2274.7494691920911</v>
      </c>
      <c r="G56" s="261">
        <f t="shared" si="2"/>
        <v>2021.6435038030481</v>
      </c>
      <c r="H56" s="261">
        <f t="shared" si="2"/>
        <v>2314.0672393266673</v>
      </c>
      <c r="I56" s="261">
        <f t="shared" si="2"/>
        <v>2504.3129256938005</v>
      </c>
      <c r="J56" s="261">
        <f t="shared" si="2"/>
        <v>2363.3673374049495</v>
      </c>
      <c r="K56" s="261">
        <f t="shared" si="2"/>
        <v>1935.8101619714485</v>
      </c>
      <c r="L56" s="261">
        <f t="shared" si="2"/>
        <v>2147.1779430868255</v>
      </c>
      <c r="M56" s="261">
        <f t="shared" si="2"/>
        <v>2091.3005344442645</v>
      </c>
      <c r="N56" s="261">
        <f t="shared" si="2"/>
        <v>1994.0202046171962</v>
      </c>
      <c r="O56" s="261">
        <f t="shared" si="2"/>
        <v>1956.0513771528276</v>
      </c>
      <c r="P56" s="261">
        <f t="shared" si="2"/>
        <v>1936.2698770659258</v>
      </c>
      <c r="Q56" s="261">
        <f t="shared" si="2"/>
        <v>1945.1429109643714</v>
      </c>
      <c r="R56" s="261">
        <f t="shared" si="2"/>
        <v>1985.7849775007805</v>
      </c>
      <c r="S56" s="261">
        <f t="shared" si="2"/>
        <v>1980.5811793398796</v>
      </c>
      <c r="T56" s="261">
        <f t="shared" si="2"/>
        <v>2073.752861809839</v>
      </c>
      <c r="U56" s="261">
        <f t="shared" si="2"/>
        <v>2002.9926819178768</v>
      </c>
      <c r="V56" s="261">
        <f t="shared" si="2"/>
        <v>1737.1798599934186</v>
      </c>
      <c r="W56" s="261">
        <f t="shared" si="2"/>
        <v>1894.7554446880492</v>
      </c>
      <c r="X56" s="261">
        <f t="shared" si="2"/>
        <v>1547.8436626563287</v>
      </c>
      <c r="Y56" s="261">
        <f t="shared" si="2"/>
        <v>1417.1672634264701</v>
      </c>
      <c r="DA56" s="70"/>
    </row>
    <row r="57" spans="1:105" ht="12" customHeight="1" x14ac:dyDescent="0.25">
      <c r="A57" s="60" t="s">
        <v>1899</v>
      </c>
      <c r="B57" s="262">
        <v>2103.4169760626201</v>
      </c>
      <c r="C57" s="262">
        <v>1965.0635399196231</v>
      </c>
      <c r="D57" s="262">
        <v>1951.627543415721</v>
      </c>
      <c r="E57" s="262">
        <v>1917.8981842009</v>
      </c>
      <c r="F57" s="262">
        <v>2003.085647125225</v>
      </c>
      <c r="G57" s="262">
        <v>1775.130542022564</v>
      </c>
      <c r="H57" s="262">
        <v>2040.7391970361859</v>
      </c>
      <c r="I57" s="262">
        <v>2254.096174377943</v>
      </c>
      <c r="J57" s="262">
        <v>2146.128450876784</v>
      </c>
      <c r="K57" s="262">
        <v>1749.926881784568</v>
      </c>
      <c r="L57" s="262">
        <v>1960.531188322193</v>
      </c>
      <c r="M57" s="262">
        <v>1917.9962668600469</v>
      </c>
      <c r="N57" s="262">
        <v>1838.3028009585439</v>
      </c>
      <c r="O57" s="262">
        <v>1806.796785250878</v>
      </c>
      <c r="P57" s="262">
        <v>1794.245462209356</v>
      </c>
      <c r="Q57" s="262">
        <v>1805.027999392016</v>
      </c>
      <c r="R57" s="262">
        <v>1858.57973748884</v>
      </c>
      <c r="S57" s="262">
        <v>1856.349447073309</v>
      </c>
      <c r="T57" s="262">
        <v>1950.7227195457001</v>
      </c>
      <c r="U57" s="262">
        <v>1892.7965467795309</v>
      </c>
      <c r="V57" s="262">
        <v>1650.23793328232</v>
      </c>
      <c r="W57" s="262">
        <v>1795.889002234497</v>
      </c>
      <c r="X57" s="262">
        <v>1469.4263413815111</v>
      </c>
      <c r="Y57" s="262">
        <v>1350.479036344854</v>
      </c>
      <c r="DA57" s="72" t="s">
        <v>1900</v>
      </c>
    </row>
    <row r="58" spans="1:105" ht="12" customHeight="1" x14ac:dyDescent="0.25">
      <c r="A58" s="64" t="s">
        <v>28</v>
      </c>
      <c r="B58" s="229">
        <v>149.08592474697559</v>
      </c>
      <c r="C58" s="229">
        <v>131.5978073744125</v>
      </c>
      <c r="D58" s="229">
        <v>116.183496802238</v>
      </c>
      <c r="E58" s="229">
        <v>111.3269721019584</v>
      </c>
      <c r="F58" s="229">
        <v>92.047112120757063</v>
      </c>
      <c r="G58" s="229">
        <v>89.016546097522877</v>
      </c>
      <c r="H58" s="229">
        <v>122.5430574262332</v>
      </c>
      <c r="I58" s="229">
        <v>121.32474941697789</v>
      </c>
      <c r="J58" s="229">
        <v>110.55310093025891</v>
      </c>
      <c r="K58" s="229">
        <v>95.619746112120595</v>
      </c>
      <c r="L58" s="229">
        <v>107.3146534918896</v>
      </c>
      <c r="M58" s="229">
        <v>93.55300980336402</v>
      </c>
      <c r="N58" s="229">
        <v>83.89176468412785</v>
      </c>
      <c r="O58" s="229">
        <v>73.719553407442191</v>
      </c>
      <c r="P58" s="229">
        <v>78.027262319437014</v>
      </c>
      <c r="Q58" s="229">
        <v>84.120766712327978</v>
      </c>
      <c r="R58" s="229">
        <v>84.71838341216835</v>
      </c>
      <c r="S58" s="229">
        <v>76.677172473647602</v>
      </c>
      <c r="T58" s="229">
        <v>77.578026449099639</v>
      </c>
      <c r="U58" s="229">
        <v>71.626131971921524</v>
      </c>
      <c r="V58" s="229">
        <v>54.703991989406269</v>
      </c>
      <c r="W58" s="229">
        <v>55.692364500377998</v>
      </c>
      <c r="X58" s="229">
        <v>35.196582896087151</v>
      </c>
      <c r="Y58" s="229">
        <v>17.409295155490781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14.791743084522651</v>
      </c>
      <c r="C60" s="229">
        <v>15.354073168664391</v>
      </c>
      <c r="D60" s="229">
        <v>17.836069613061341</v>
      </c>
      <c r="E60" s="229">
        <v>21.019357886410411</v>
      </c>
      <c r="F60" s="229">
        <v>23.886971861563861</v>
      </c>
      <c r="G60" s="229">
        <v>23.950762951353749</v>
      </c>
      <c r="H60" s="229">
        <v>28.43651010599427</v>
      </c>
      <c r="I60" s="229">
        <v>28.129826466319361</v>
      </c>
      <c r="J60" s="229">
        <v>26.503597664865801</v>
      </c>
      <c r="K60" s="229">
        <v>18.45154396505308</v>
      </c>
      <c r="L60" s="229">
        <v>23.708550419987599</v>
      </c>
      <c r="M60" s="229">
        <v>24.177597272115548</v>
      </c>
      <c r="N60" s="229">
        <v>19.634959760682431</v>
      </c>
      <c r="O60" s="229">
        <v>19.736546162751981</v>
      </c>
      <c r="P60" s="229">
        <v>18.702005580999199</v>
      </c>
      <c r="Q60" s="229">
        <v>16.28471682921003</v>
      </c>
      <c r="R60" s="229">
        <v>16.035223368368179</v>
      </c>
      <c r="S60" s="229">
        <v>15.806143496363561</v>
      </c>
      <c r="T60" s="229">
        <v>15.43524336527914</v>
      </c>
      <c r="U60" s="229">
        <v>12.191223033082069</v>
      </c>
      <c r="V60" s="229">
        <v>7.5892539558715804</v>
      </c>
      <c r="W60" s="229">
        <v>7.5125234427770096</v>
      </c>
      <c r="X60" s="229">
        <v>5.9730546348788884</v>
      </c>
      <c r="Y60" s="229">
        <v>5.6771564656465046</v>
      </c>
      <c r="DA60" s="73" t="s">
        <v>1903</v>
      </c>
    </row>
    <row r="61" spans="1:105" ht="12" customHeight="1" x14ac:dyDescent="0.25">
      <c r="A61" s="64" t="s">
        <v>159</v>
      </c>
      <c r="B61" s="229">
        <v>3.799153930060323</v>
      </c>
      <c r="C61" s="229">
        <v>4.2955672806223726</v>
      </c>
      <c r="D61" s="229">
        <v>3.3123445819064612</v>
      </c>
      <c r="E61" s="229">
        <v>3.3225888890146931</v>
      </c>
      <c r="F61" s="229">
        <v>2.8657819190197911</v>
      </c>
      <c r="G61" s="229">
        <v>2.8777576578133859</v>
      </c>
      <c r="H61" s="229">
        <v>3.3131029168533872</v>
      </c>
      <c r="I61" s="229">
        <v>2.7297558421081258</v>
      </c>
      <c r="J61" s="229">
        <v>1.8022734797018061</v>
      </c>
      <c r="K61" s="229">
        <v>2.3386364927248011</v>
      </c>
      <c r="L61" s="229">
        <v>2.2230615502676669</v>
      </c>
      <c r="M61" s="229">
        <v>1.299057675591214</v>
      </c>
      <c r="N61" s="229">
        <v>1.2545396796871591</v>
      </c>
      <c r="O61" s="229">
        <v>1.6522516084714509</v>
      </c>
      <c r="P61" s="229">
        <v>1.224069096177655</v>
      </c>
      <c r="Q61" s="229">
        <v>1.49599420790874</v>
      </c>
      <c r="R61" s="229">
        <v>2.5386498494355472</v>
      </c>
      <c r="S61" s="229">
        <v>5.3127904013991794</v>
      </c>
      <c r="T61" s="229">
        <v>5.2140153726866512</v>
      </c>
      <c r="U61" s="229">
        <v>4.170550614486694</v>
      </c>
      <c r="V61" s="229">
        <v>2.0567710336147358</v>
      </c>
      <c r="W61" s="229">
        <v>0.70883472033155126</v>
      </c>
      <c r="X61" s="229">
        <v>4.3601272382580936</v>
      </c>
      <c r="Y61" s="229">
        <v>4.0791211891392898</v>
      </c>
      <c r="DA61" s="73" t="s">
        <v>1904</v>
      </c>
    </row>
    <row r="62" spans="1:105" ht="12" customHeight="1" x14ac:dyDescent="0.25">
      <c r="A62" s="64" t="s">
        <v>32</v>
      </c>
      <c r="B62" s="229">
        <v>111.85066827077701</v>
      </c>
      <c r="C62" s="229">
        <v>107.3890281997958</v>
      </c>
      <c r="D62" s="229">
        <v>98.003077689092009</v>
      </c>
      <c r="E62" s="229">
        <v>98.637509261353003</v>
      </c>
      <c r="F62" s="229">
        <v>107.19492674962299</v>
      </c>
      <c r="G62" s="229">
        <v>90.909216258644904</v>
      </c>
      <c r="H62" s="229">
        <v>97.910351144648104</v>
      </c>
      <c r="I62" s="229">
        <v>68.703908789101462</v>
      </c>
      <c r="J62" s="229">
        <v>64.578881019527117</v>
      </c>
      <c r="K62" s="229">
        <v>45.77658288588696</v>
      </c>
      <c r="L62" s="229">
        <v>52.293263683435043</v>
      </c>
      <c r="M62" s="229">
        <v>48.985593847183722</v>
      </c>
      <c r="N62" s="229">
        <v>42.507129616789747</v>
      </c>
      <c r="O62" s="229">
        <v>37.699983060802452</v>
      </c>
      <c r="P62" s="229">
        <v>36.696456725319223</v>
      </c>
      <c r="Q62" s="229">
        <v>32.038860530970112</v>
      </c>
      <c r="R62" s="229">
        <v>42.774037328739261</v>
      </c>
      <c r="S62" s="229">
        <v>38.311019366687063</v>
      </c>
      <c r="T62" s="229">
        <v>33.478408803843003</v>
      </c>
      <c r="U62" s="229">
        <v>31.546291551861451</v>
      </c>
      <c r="V62" s="229">
        <v>28.928368527190699</v>
      </c>
      <c r="W62" s="229">
        <v>31.683475379943001</v>
      </c>
      <c r="X62" s="229">
        <v>39.262979862277042</v>
      </c>
      <c r="Y62" s="229">
        <v>33.354960594702582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0.70175180499189915</v>
      </c>
      <c r="T63" s="229">
        <v>8.9509454242853206</v>
      </c>
      <c r="U63" s="229">
        <v>7.9555173051938119</v>
      </c>
      <c r="V63" s="229">
        <v>0.3554847163782523</v>
      </c>
      <c r="W63" s="229">
        <v>0</v>
      </c>
      <c r="X63" s="229">
        <v>1.7361820816767499</v>
      </c>
      <c r="Y63" s="229">
        <v>0.33259496246954268</v>
      </c>
      <c r="DA63" s="73" t="s">
        <v>1906</v>
      </c>
    </row>
    <row r="64" spans="1:105" ht="12" customHeight="1" x14ac:dyDescent="0.25">
      <c r="A64" s="64" t="s">
        <v>35</v>
      </c>
      <c r="B64" s="229">
        <v>281.09190721175531</v>
      </c>
      <c r="C64" s="229">
        <v>292.11855446502187</v>
      </c>
      <c r="D64" s="229">
        <v>264.28913410966823</v>
      </c>
      <c r="E64" s="229">
        <v>255.320874190231</v>
      </c>
      <c r="F64" s="229">
        <v>265.52464004432102</v>
      </c>
      <c r="G64" s="229">
        <v>257.86980708428308</v>
      </c>
      <c r="H64" s="229">
        <v>270.45189345012449</v>
      </c>
      <c r="I64" s="229">
        <v>263.2642422278729</v>
      </c>
      <c r="J64" s="229">
        <v>234.73897306545609</v>
      </c>
      <c r="K64" s="229">
        <v>207.23039823612649</v>
      </c>
      <c r="L64" s="229">
        <v>226.81785704017739</v>
      </c>
      <c r="M64" s="229">
        <v>208.39399421661651</v>
      </c>
      <c r="N64" s="229">
        <v>190.85137954334209</v>
      </c>
      <c r="O64" s="229">
        <v>194.3878147995683</v>
      </c>
      <c r="P64" s="229">
        <v>181.35838330695529</v>
      </c>
      <c r="Q64" s="229">
        <v>161.74957887690209</v>
      </c>
      <c r="R64" s="229">
        <v>147.2563985311875</v>
      </c>
      <c r="S64" s="229">
        <v>170.02076180610291</v>
      </c>
      <c r="T64" s="229">
        <v>155.6522318215157</v>
      </c>
      <c r="U64" s="229">
        <v>151.85511645911379</v>
      </c>
      <c r="V64" s="229">
        <v>139.60334798404531</v>
      </c>
      <c r="W64" s="229">
        <v>165.10121326156619</v>
      </c>
      <c r="X64" s="229">
        <v>120.3274135728405</v>
      </c>
      <c r="Y64" s="229">
        <v>89.806531381569954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1542.797578818529</v>
      </c>
      <c r="C66" s="229">
        <v>1414.3085094311059</v>
      </c>
      <c r="D66" s="229">
        <v>1452.003420619754</v>
      </c>
      <c r="E66" s="229">
        <v>1428.2708818719329</v>
      </c>
      <c r="F66" s="229">
        <v>1511.5662144299411</v>
      </c>
      <c r="G66" s="229">
        <v>1310.506451972946</v>
      </c>
      <c r="H66" s="229">
        <v>1518.084281992333</v>
      </c>
      <c r="I66" s="229">
        <v>1485.600948032712</v>
      </c>
      <c r="J66" s="229">
        <v>1420.950522380042</v>
      </c>
      <c r="K66" s="229">
        <v>1170.4226853000159</v>
      </c>
      <c r="L66" s="229">
        <v>1275.6468319788121</v>
      </c>
      <c r="M66" s="229">
        <v>1280.330410997904</v>
      </c>
      <c r="N66" s="229">
        <v>1270.860602378182</v>
      </c>
      <c r="O66" s="229">
        <v>1276.135507716564</v>
      </c>
      <c r="P66" s="229">
        <v>1338.1639733799559</v>
      </c>
      <c r="Q66" s="229">
        <v>1360.961784088043</v>
      </c>
      <c r="R66" s="229">
        <v>1416.234900551857</v>
      </c>
      <c r="S66" s="229">
        <v>1421.3485752984991</v>
      </c>
      <c r="T66" s="229">
        <v>1529.6174990606371</v>
      </c>
      <c r="U66" s="229">
        <v>1495.9612112378329</v>
      </c>
      <c r="V66" s="229">
        <v>1315.4511608380251</v>
      </c>
      <c r="W66" s="229">
        <v>1421.024378519124</v>
      </c>
      <c r="X66" s="229">
        <v>1155.5540287530121</v>
      </c>
      <c r="Y66" s="229">
        <v>1110.031361329917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284.34274360285087</v>
      </c>
      <c r="J67" s="229">
        <v>287.00110233693221</v>
      </c>
      <c r="K67" s="229">
        <v>210.08728879263981</v>
      </c>
      <c r="L67" s="229">
        <v>272.52697015762442</v>
      </c>
      <c r="M67" s="229">
        <v>261.25660304727199</v>
      </c>
      <c r="N67" s="229">
        <v>229.3024252957332</v>
      </c>
      <c r="O67" s="229">
        <v>203.46512849527741</v>
      </c>
      <c r="P67" s="229">
        <v>140.0733118005117</v>
      </c>
      <c r="Q67" s="229">
        <v>148.37629814665439</v>
      </c>
      <c r="R67" s="229">
        <v>149.02214444708369</v>
      </c>
      <c r="S67" s="229">
        <v>128.1712324256182</v>
      </c>
      <c r="T67" s="229">
        <v>124.7963492483543</v>
      </c>
      <c r="U67" s="229">
        <v>117.4905046060392</v>
      </c>
      <c r="V67" s="229">
        <v>101.5495542377889</v>
      </c>
      <c r="W67" s="229">
        <v>114.1662124103772</v>
      </c>
      <c r="X67" s="229">
        <v>107.01597234248101</v>
      </c>
      <c r="Y67" s="229">
        <v>89.788015265918347</v>
      </c>
      <c r="DA67" s="73" t="s">
        <v>1910</v>
      </c>
    </row>
    <row r="68" spans="1:105" ht="12" customHeight="1" x14ac:dyDescent="0.25">
      <c r="A68" s="60" t="s">
        <v>1911</v>
      </c>
      <c r="B68" s="262">
        <v>253.45903672092831</v>
      </c>
      <c r="C68" s="262">
        <v>246.8947829367861</v>
      </c>
      <c r="D68" s="262">
        <v>251.29966262306911</v>
      </c>
      <c r="E68" s="262">
        <v>254.9379057496748</v>
      </c>
      <c r="F68" s="262">
        <v>271.66382206686598</v>
      </c>
      <c r="G68" s="262">
        <v>246.5129617804842</v>
      </c>
      <c r="H68" s="262">
        <v>273.32804229048139</v>
      </c>
      <c r="I68" s="262">
        <v>250.21675131585749</v>
      </c>
      <c r="J68" s="262">
        <v>217.2388865281653</v>
      </c>
      <c r="K68" s="262">
        <v>185.8832801868804</v>
      </c>
      <c r="L68" s="262">
        <v>186.64675476463239</v>
      </c>
      <c r="M68" s="262">
        <v>173.30426758421771</v>
      </c>
      <c r="N68" s="262">
        <v>155.71740365865239</v>
      </c>
      <c r="O68" s="262">
        <v>149.25459190194971</v>
      </c>
      <c r="P68" s="262">
        <v>142.0244148565699</v>
      </c>
      <c r="Q68" s="262">
        <v>140.1149115723554</v>
      </c>
      <c r="R68" s="262">
        <v>127.2052400119405</v>
      </c>
      <c r="S68" s="262">
        <v>124.2317322665705</v>
      </c>
      <c r="T68" s="262">
        <v>123.0301422641391</v>
      </c>
      <c r="U68" s="262">
        <v>110.1961351383458</v>
      </c>
      <c r="V68" s="262">
        <v>86.941926711098702</v>
      </c>
      <c r="W68" s="262">
        <v>98.866442453552281</v>
      </c>
      <c r="X68" s="262">
        <v>78.417321274817681</v>
      </c>
      <c r="Y68" s="262">
        <v>66.688227081616148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303.42842621567735</v>
      </c>
      <c r="C69" s="261">
        <f t="shared" si="3"/>
        <v>283.80632301651207</v>
      </c>
      <c r="D69" s="261">
        <f t="shared" si="3"/>
        <v>282.06863116891446</v>
      </c>
      <c r="E69" s="261">
        <f t="shared" si="3"/>
        <v>277.4598110450039</v>
      </c>
      <c r="F69" s="261">
        <f t="shared" si="3"/>
        <v>289.9640125816922</v>
      </c>
      <c r="G69" s="261">
        <f t="shared" si="3"/>
        <v>257.15698867718265</v>
      </c>
      <c r="H69" s="261">
        <f t="shared" si="3"/>
        <v>295.29985151206523</v>
      </c>
      <c r="I69" s="261">
        <f t="shared" si="3"/>
        <v>324.45240067237751</v>
      </c>
      <c r="J69" s="261">
        <f t="shared" si="3"/>
        <v>308.2145337949305</v>
      </c>
      <c r="K69" s="261">
        <f t="shared" si="3"/>
        <v>251.60586706360522</v>
      </c>
      <c r="L69" s="261">
        <f t="shared" si="3"/>
        <v>281.17199413142743</v>
      </c>
      <c r="M69" s="261">
        <f t="shared" si="3"/>
        <v>274.76322216920238</v>
      </c>
      <c r="N69" s="261">
        <f t="shared" si="3"/>
        <v>263.00325005606402</v>
      </c>
      <c r="O69" s="261">
        <f t="shared" si="3"/>
        <v>258.37267295083387</v>
      </c>
      <c r="P69" s="261">
        <f t="shared" si="3"/>
        <v>256.37152975422276</v>
      </c>
      <c r="Q69" s="261">
        <f t="shared" si="3"/>
        <v>257.81707369156862</v>
      </c>
      <c r="R69" s="261">
        <f t="shared" si="3"/>
        <v>264.90017537195536</v>
      </c>
      <c r="S69" s="261">
        <f t="shared" si="3"/>
        <v>264.50183067615245</v>
      </c>
      <c r="T69" s="261">
        <f t="shared" si="3"/>
        <v>277.69495727079448</v>
      </c>
      <c r="U69" s="261">
        <f t="shared" si="3"/>
        <v>269.15216361879931</v>
      </c>
      <c r="V69" s="261">
        <f t="shared" si="3"/>
        <v>234.36962992821449</v>
      </c>
      <c r="W69" s="261">
        <f t="shared" si="3"/>
        <v>255.19849630710442</v>
      </c>
      <c r="X69" s="261">
        <f t="shared" si="3"/>
        <v>208.72158755012117</v>
      </c>
      <c r="Y69" s="261">
        <f t="shared" si="3"/>
        <v>191.64105148548398</v>
      </c>
      <c r="DA69" s="70"/>
    </row>
    <row r="70" spans="1:105" ht="12" customHeight="1" x14ac:dyDescent="0.25">
      <c r="A70" s="60" t="s">
        <v>1914</v>
      </c>
      <c r="B70" s="262">
        <v>245.39864720730509</v>
      </c>
      <c r="C70" s="262">
        <v>229.2574129906221</v>
      </c>
      <c r="D70" s="262">
        <v>227.68988006516679</v>
      </c>
      <c r="E70" s="262">
        <v>223.75478815677121</v>
      </c>
      <c r="F70" s="262">
        <v>233.6933254979424</v>
      </c>
      <c r="G70" s="262">
        <v>207.09856323596529</v>
      </c>
      <c r="H70" s="262">
        <v>238.08623965422109</v>
      </c>
      <c r="I70" s="262">
        <v>262.97788701075939</v>
      </c>
      <c r="J70" s="262">
        <v>250.38165260229081</v>
      </c>
      <c r="K70" s="262">
        <v>204.15813620819901</v>
      </c>
      <c r="L70" s="262">
        <v>228.72863863758869</v>
      </c>
      <c r="M70" s="262">
        <v>223.76623113367171</v>
      </c>
      <c r="N70" s="262">
        <v>214.46866011182959</v>
      </c>
      <c r="O70" s="262">
        <v>210.7929582792685</v>
      </c>
      <c r="P70" s="262">
        <v>209.32863725775761</v>
      </c>
      <c r="Q70" s="262">
        <v>210.586599929068</v>
      </c>
      <c r="R70" s="262">
        <v>216.83430270703079</v>
      </c>
      <c r="S70" s="262">
        <v>216.57410215855231</v>
      </c>
      <c r="T70" s="262">
        <v>227.58431728033111</v>
      </c>
      <c r="U70" s="262">
        <v>220.82626379094481</v>
      </c>
      <c r="V70" s="262">
        <v>192.52775888293689</v>
      </c>
      <c r="W70" s="262">
        <v>209.52038359402411</v>
      </c>
      <c r="X70" s="262">
        <v>171.433073161176</v>
      </c>
      <c r="Y70" s="262">
        <v>157.55588757356591</v>
      </c>
      <c r="DA70" s="72" t="s">
        <v>1915</v>
      </c>
    </row>
    <row r="71" spans="1:105" ht="12" customHeight="1" x14ac:dyDescent="0.25">
      <c r="A71" s="64" t="s">
        <v>28</v>
      </c>
      <c r="B71" s="229">
        <v>17.393357887147118</v>
      </c>
      <c r="C71" s="229">
        <v>15.353077527014751</v>
      </c>
      <c r="D71" s="229">
        <v>13.5547412935944</v>
      </c>
      <c r="E71" s="229">
        <v>12.98814674522845</v>
      </c>
      <c r="F71" s="229">
        <v>10.738829747421629</v>
      </c>
      <c r="G71" s="229">
        <v>10.38526371137764</v>
      </c>
      <c r="H71" s="229">
        <v>14.2966900330605</v>
      </c>
      <c r="I71" s="229">
        <v>14.15455409864739</v>
      </c>
      <c r="J71" s="229">
        <v>12.897861775196841</v>
      </c>
      <c r="K71" s="229">
        <v>11.155637046414039</v>
      </c>
      <c r="L71" s="229">
        <v>12.52004290738709</v>
      </c>
      <c r="M71" s="229">
        <v>10.914517810392439</v>
      </c>
      <c r="N71" s="229">
        <v>9.7873725464815582</v>
      </c>
      <c r="O71" s="229">
        <v>8.6006145642015674</v>
      </c>
      <c r="P71" s="229">
        <v>9.1031806039342964</v>
      </c>
      <c r="Q71" s="229">
        <v>9.814089449771572</v>
      </c>
      <c r="R71" s="229">
        <v>9.8838113980862818</v>
      </c>
      <c r="S71" s="229">
        <v>8.9456701219255343</v>
      </c>
      <c r="T71" s="229">
        <v>9.0507697523949346</v>
      </c>
      <c r="U71" s="229">
        <v>8.3563820633908232</v>
      </c>
      <c r="V71" s="229">
        <v>6.382132398764047</v>
      </c>
      <c r="W71" s="229">
        <v>6.4974425250440806</v>
      </c>
      <c r="X71" s="229">
        <v>4.1062680045434901</v>
      </c>
      <c r="Y71" s="229">
        <v>2.0310844348072532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1.725703359860971</v>
      </c>
      <c r="C73" s="229">
        <v>1.7913085363441741</v>
      </c>
      <c r="D73" s="229">
        <v>2.080874788190485</v>
      </c>
      <c r="E73" s="229">
        <v>2.452258420081209</v>
      </c>
      <c r="F73" s="229">
        <v>2.7868133838491111</v>
      </c>
      <c r="G73" s="229">
        <v>2.7942556776579308</v>
      </c>
      <c r="H73" s="229">
        <v>3.3175928456993238</v>
      </c>
      <c r="I73" s="229">
        <v>3.2818130877372509</v>
      </c>
      <c r="J73" s="229">
        <v>3.0920863942343368</v>
      </c>
      <c r="K73" s="229">
        <v>2.1526801292561881</v>
      </c>
      <c r="L73" s="229">
        <v>2.7659975489985449</v>
      </c>
      <c r="M73" s="229">
        <v>2.820719681746807</v>
      </c>
      <c r="N73" s="229">
        <v>2.290745305412945</v>
      </c>
      <c r="O73" s="229">
        <v>2.302597052321059</v>
      </c>
      <c r="P73" s="229">
        <v>2.1819006511165688</v>
      </c>
      <c r="Q73" s="229">
        <v>1.8998836300744979</v>
      </c>
      <c r="R73" s="229">
        <v>1.8707760596429499</v>
      </c>
      <c r="S73" s="229">
        <v>1.844050074575744</v>
      </c>
      <c r="T73" s="229">
        <v>1.8007783926158949</v>
      </c>
      <c r="U73" s="229">
        <v>1.422309353859571</v>
      </c>
      <c r="V73" s="229">
        <v>0.88541296151834881</v>
      </c>
      <c r="W73" s="229">
        <v>0.87646106832398185</v>
      </c>
      <c r="X73" s="229">
        <v>0.69685637406920187</v>
      </c>
      <c r="Y73" s="229">
        <v>0.66233492099209046</v>
      </c>
      <c r="DA73" s="73" t="s">
        <v>1918</v>
      </c>
    </row>
    <row r="74" spans="1:105" ht="12" customHeight="1" x14ac:dyDescent="0.25">
      <c r="A74" s="64" t="s">
        <v>159</v>
      </c>
      <c r="B74" s="229">
        <v>0.44323462517370332</v>
      </c>
      <c r="C74" s="229">
        <v>0.50114951607260894</v>
      </c>
      <c r="D74" s="229">
        <v>0.38644020122241951</v>
      </c>
      <c r="E74" s="229">
        <v>0.38763537038504647</v>
      </c>
      <c r="F74" s="229">
        <v>0.33434122388564153</v>
      </c>
      <c r="G74" s="229">
        <v>0.33573839341156092</v>
      </c>
      <c r="H74" s="229">
        <v>0.38652867363289423</v>
      </c>
      <c r="I74" s="229">
        <v>0.31847151491261388</v>
      </c>
      <c r="J74" s="229">
        <v>0.2102652392985436</v>
      </c>
      <c r="K74" s="229">
        <v>0.27284092415122613</v>
      </c>
      <c r="L74" s="229">
        <v>0.2593571808645605</v>
      </c>
      <c r="M74" s="229">
        <v>0.15155672881897461</v>
      </c>
      <c r="N74" s="229">
        <v>0.14636296263016821</v>
      </c>
      <c r="O74" s="229">
        <v>0.1927626876550021</v>
      </c>
      <c r="P74" s="229">
        <v>0.14280806122072609</v>
      </c>
      <c r="Q74" s="229">
        <v>0.1745326575893526</v>
      </c>
      <c r="R74" s="229">
        <v>0.2961758157674797</v>
      </c>
      <c r="S74" s="229">
        <v>0.61982554682990287</v>
      </c>
      <c r="T74" s="229">
        <v>0.60830179348010771</v>
      </c>
      <c r="U74" s="229">
        <v>0.48656423835677981</v>
      </c>
      <c r="V74" s="229">
        <v>0.23995662058838529</v>
      </c>
      <c r="W74" s="229">
        <v>8.2697384038680738E-2</v>
      </c>
      <c r="X74" s="229">
        <v>0.50868151113010995</v>
      </c>
      <c r="Y74" s="229">
        <v>0.47589747206624933</v>
      </c>
      <c r="DA74" s="73" t="s">
        <v>1919</v>
      </c>
    </row>
    <row r="75" spans="1:105" ht="12" customHeight="1" x14ac:dyDescent="0.25">
      <c r="A75" s="64" t="s">
        <v>32</v>
      </c>
      <c r="B75" s="229">
        <v>13.04924463159062</v>
      </c>
      <c r="C75" s="229">
        <v>12.52871995664281</v>
      </c>
      <c r="D75" s="229">
        <v>11.4336923970607</v>
      </c>
      <c r="E75" s="229">
        <v>11.50770941382449</v>
      </c>
      <c r="F75" s="229">
        <v>12.50607478745599</v>
      </c>
      <c r="G75" s="229">
        <v>10.60607523017522</v>
      </c>
      <c r="H75" s="229">
        <v>11.422874300208919</v>
      </c>
      <c r="I75" s="229">
        <v>8.0154560253951512</v>
      </c>
      <c r="J75" s="229">
        <v>7.5342027856114786</v>
      </c>
      <c r="K75" s="229">
        <v>5.3406013366867988</v>
      </c>
      <c r="L75" s="229">
        <v>6.100880763067404</v>
      </c>
      <c r="M75" s="229">
        <v>5.7149859488380867</v>
      </c>
      <c r="N75" s="229">
        <v>4.959165121958792</v>
      </c>
      <c r="O75" s="229">
        <v>4.3983313570936087</v>
      </c>
      <c r="P75" s="229">
        <v>4.2812532846205649</v>
      </c>
      <c r="Q75" s="229">
        <v>3.737867061946504</v>
      </c>
      <c r="R75" s="229">
        <v>4.9903043550195676</v>
      </c>
      <c r="S75" s="229">
        <v>4.4696189261134824</v>
      </c>
      <c r="T75" s="229">
        <v>3.9058143604483391</v>
      </c>
      <c r="U75" s="229">
        <v>3.680400681050493</v>
      </c>
      <c r="V75" s="229">
        <v>3.3749763281722398</v>
      </c>
      <c r="W75" s="229">
        <v>3.6964054609933399</v>
      </c>
      <c r="X75" s="229">
        <v>4.5806809839323117</v>
      </c>
      <c r="Y75" s="229">
        <v>3.8914120693819569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8.1871043915721392E-2</v>
      </c>
      <c r="T76" s="229">
        <v>1.044276966166618</v>
      </c>
      <c r="U76" s="229">
        <v>0.9281436856059424</v>
      </c>
      <c r="V76" s="229">
        <v>4.1473216910796001E-2</v>
      </c>
      <c r="W76" s="229">
        <v>0</v>
      </c>
      <c r="X76" s="229">
        <v>0.20255457619562031</v>
      </c>
      <c r="Y76" s="229">
        <v>3.8802745621446547E-2</v>
      </c>
      <c r="DA76" s="73" t="s">
        <v>1921</v>
      </c>
    </row>
    <row r="77" spans="1:105" ht="12" customHeight="1" x14ac:dyDescent="0.25">
      <c r="A77" s="64" t="s">
        <v>35</v>
      </c>
      <c r="B77" s="229">
        <v>32.794055841371367</v>
      </c>
      <c r="C77" s="229">
        <v>34.080498020919137</v>
      </c>
      <c r="D77" s="229">
        <v>30.83373231279456</v>
      </c>
      <c r="E77" s="229">
        <v>29.787435322193542</v>
      </c>
      <c r="F77" s="229">
        <v>30.97787467183737</v>
      </c>
      <c r="G77" s="229">
        <v>30.084810826499631</v>
      </c>
      <c r="H77" s="229">
        <v>31.552720902514451</v>
      </c>
      <c r="I77" s="229">
        <v>30.71416159325176</v>
      </c>
      <c r="J77" s="229">
        <v>27.386213524303141</v>
      </c>
      <c r="K77" s="229">
        <v>24.176879794214699</v>
      </c>
      <c r="L77" s="229">
        <v>26.462083321353958</v>
      </c>
      <c r="M77" s="229">
        <v>24.312632658605189</v>
      </c>
      <c r="N77" s="229">
        <v>22.265994280056528</v>
      </c>
      <c r="O77" s="229">
        <v>22.678578393282908</v>
      </c>
      <c r="P77" s="229">
        <v>21.15847805247807</v>
      </c>
      <c r="Q77" s="229">
        <v>18.870784202305199</v>
      </c>
      <c r="R77" s="229">
        <v>17.179913161971829</v>
      </c>
      <c r="S77" s="229">
        <v>19.835755544045298</v>
      </c>
      <c r="T77" s="229">
        <v>18.159427045843451</v>
      </c>
      <c r="U77" s="229">
        <v>17.716430253563232</v>
      </c>
      <c r="V77" s="229">
        <v>16.287057264805249</v>
      </c>
      <c r="W77" s="229">
        <v>19.261808213849331</v>
      </c>
      <c r="X77" s="229">
        <v>14.038198250164699</v>
      </c>
      <c r="Y77" s="229">
        <v>10.477428661183129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179.99305086216131</v>
      </c>
      <c r="C79" s="229">
        <v>165.00265943362859</v>
      </c>
      <c r="D79" s="229">
        <v>169.40039907230431</v>
      </c>
      <c r="E79" s="229">
        <v>166.63160288505841</v>
      </c>
      <c r="F79" s="229">
        <v>176.34939168349271</v>
      </c>
      <c r="G79" s="229">
        <v>152.89241939684339</v>
      </c>
      <c r="H79" s="229">
        <v>177.10983289910499</v>
      </c>
      <c r="I79" s="229">
        <v>173.32011060381609</v>
      </c>
      <c r="J79" s="229">
        <v>165.77756094433781</v>
      </c>
      <c r="K79" s="229">
        <v>136.54931328500149</v>
      </c>
      <c r="L79" s="229">
        <v>148.825463730861</v>
      </c>
      <c r="M79" s="229">
        <v>149.3718812830885</v>
      </c>
      <c r="N79" s="229">
        <v>148.2670702774542</v>
      </c>
      <c r="O79" s="229">
        <v>148.8824759002654</v>
      </c>
      <c r="P79" s="229">
        <v>156.11913022766109</v>
      </c>
      <c r="Q79" s="229">
        <v>158.77887481027119</v>
      </c>
      <c r="R79" s="229">
        <v>165.22740506438291</v>
      </c>
      <c r="S79" s="229">
        <v>165.8240004514912</v>
      </c>
      <c r="T79" s="229">
        <v>178.45537489040711</v>
      </c>
      <c r="U79" s="229">
        <v>174.52880797774671</v>
      </c>
      <c r="V79" s="229">
        <v>153.46930209776909</v>
      </c>
      <c r="W79" s="229">
        <v>165.78617749389741</v>
      </c>
      <c r="X79" s="229">
        <v>134.81463668785111</v>
      </c>
      <c r="Y79" s="229">
        <v>129.50365882182331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33.173320086999183</v>
      </c>
      <c r="J80" s="229">
        <v>33.483461939308683</v>
      </c>
      <c r="K80" s="229">
        <v>24.510183692474591</v>
      </c>
      <c r="L80" s="229">
        <v>31.7948131850561</v>
      </c>
      <c r="M80" s="229">
        <v>30.479937022181659</v>
      </c>
      <c r="N80" s="229">
        <v>26.751949617835471</v>
      </c>
      <c r="O80" s="229">
        <v>23.737598324448971</v>
      </c>
      <c r="P80" s="229">
        <v>16.341886376726329</v>
      </c>
      <c r="Q80" s="229">
        <v>17.310568117109639</v>
      </c>
      <c r="R80" s="229">
        <v>17.38591685215972</v>
      </c>
      <c r="S80" s="229">
        <v>14.953310449655421</v>
      </c>
      <c r="T80" s="229">
        <v>14.559574078974631</v>
      </c>
      <c r="U80" s="229">
        <v>13.70722553737121</v>
      </c>
      <c r="V80" s="229">
        <v>11.847447994408681</v>
      </c>
      <c r="W80" s="229">
        <v>13.319391447877299</v>
      </c>
      <c r="X80" s="229">
        <v>12.48519677328942</v>
      </c>
      <c r="Y80" s="229">
        <v>10.47526844769045</v>
      </c>
      <c r="DA80" s="73" t="s">
        <v>1925</v>
      </c>
    </row>
    <row r="81" spans="1:105" ht="12" customHeight="1" x14ac:dyDescent="0.25">
      <c r="A81" s="61" t="s">
        <v>1926</v>
      </c>
      <c r="B81" s="263">
        <v>58.029779008372252</v>
      </c>
      <c r="C81" s="263">
        <v>54.548910025889967</v>
      </c>
      <c r="D81" s="263">
        <v>54.378751103747653</v>
      </c>
      <c r="E81" s="263">
        <v>53.705022888232683</v>
      </c>
      <c r="F81" s="263">
        <v>56.270687083749827</v>
      </c>
      <c r="G81" s="263">
        <v>50.058425441217352</v>
      </c>
      <c r="H81" s="263">
        <v>57.213611857844157</v>
      </c>
      <c r="I81" s="263">
        <v>61.47451366161809</v>
      </c>
      <c r="J81" s="263">
        <v>57.832881192639697</v>
      </c>
      <c r="K81" s="263">
        <v>47.447730855406192</v>
      </c>
      <c r="L81" s="263">
        <v>52.443355493838752</v>
      </c>
      <c r="M81" s="263">
        <v>50.996991035530648</v>
      </c>
      <c r="N81" s="263">
        <v>48.534589944234448</v>
      </c>
      <c r="O81" s="263">
        <v>47.579714671565377</v>
      </c>
      <c r="P81" s="263">
        <v>47.042892496465143</v>
      </c>
      <c r="Q81" s="263">
        <v>47.230473762500623</v>
      </c>
      <c r="R81" s="263">
        <v>48.065872664924598</v>
      </c>
      <c r="S81" s="263">
        <v>47.927728517600123</v>
      </c>
      <c r="T81" s="263">
        <v>50.11063999046339</v>
      </c>
      <c r="U81" s="263">
        <v>48.325899827854499</v>
      </c>
      <c r="V81" s="263">
        <v>41.841871045277593</v>
      </c>
      <c r="W81" s="263">
        <v>45.67811271308031</v>
      </c>
      <c r="X81" s="263">
        <v>37.288514388945188</v>
      </c>
      <c r="Y81" s="263">
        <v>34.085163911918073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61.073809452798379</v>
      </c>
      <c r="C83" s="223">
        <v>57.557733435564543</v>
      </c>
      <c r="D83" s="223">
        <v>58.185642349882919</v>
      </c>
      <c r="E83" s="223">
        <v>57.58522076266118</v>
      </c>
      <c r="F83" s="223">
        <v>59.773261165307467</v>
      </c>
      <c r="G83" s="223">
        <v>53.170115439494538</v>
      </c>
      <c r="H83" s="223">
        <v>61.253440839415333</v>
      </c>
      <c r="I83" s="223">
        <v>66.516936339766104</v>
      </c>
      <c r="J83" s="223">
        <v>62.150413324826943</v>
      </c>
      <c r="K83" s="223">
        <v>49.317850232436243</v>
      </c>
      <c r="L83" s="223">
        <v>56.63576144205679</v>
      </c>
      <c r="M83" s="223">
        <v>56.143704046591893</v>
      </c>
      <c r="N83" s="223">
        <v>54.868441801371389</v>
      </c>
      <c r="O83" s="223">
        <v>54.920225470526418</v>
      </c>
      <c r="P83" s="223">
        <v>71.930830228336703</v>
      </c>
      <c r="Q83" s="223">
        <v>41.876851055698879</v>
      </c>
      <c r="R83" s="223">
        <v>89.144453998280284</v>
      </c>
      <c r="S83" s="223">
        <v>40.723225374988047</v>
      </c>
      <c r="T83" s="223">
        <v>58.772809783127919</v>
      </c>
      <c r="U83" s="223">
        <v>44.059902550874178</v>
      </c>
      <c r="V83" s="223">
        <v>45.784369924524697</v>
      </c>
      <c r="W83" s="223">
        <v>38.943823445113203</v>
      </c>
      <c r="X83" s="223">
        <v>41.155536447883819</v>
      </c>
      <c r="Y83" s="223">
        <v>39.435391045484458</v>
      </c>
      <c r="DA83" s="89" t="s">
        <v>1928</v>
      </c>
    </row>
    <row r="84" spans="1:105" ht="12" customHeight="1" x14ac:dyDescent="0.25">
      <c r="A84" s="55" t="s">
        <v>91</v>
      </c>
      <c r="B84" s="259">
        <v>2.261426237027595</v>
      </c>
      <c r="C84" s="259">
        <v>2.131233825124669</v>
      </c>
      <c r="D84" s="259">
        <v>2.154483884454943</v>
      </c>
      <c r="E84" s="259">
        <v>2.1322516192207188</v>
      </c>
      <c r="F84" s="259">
        <v>2.2132698497610139</v>
      </c>
      <c r="G84" s="259">
        <v>1.9687701677350411</v>
      </c>
      <c r="H84" s="259">
        <v>2.268077584541889</v>
      </c>
      <c r="I84" s="259">
        <v>2.4629730222034172</v>
      </c>
      <c r="J84" s="259">
        <v>2.3012904646713142</v>
      </c>
      <c r="K84" s="259">
        <v>1.826129423867626</v>
      </c>
      <c r="L84" s="259">
        <v>2.0970952692592721</v>
      </c>
      <c r="M84" s="259">
        <v>2.0788754870942858</v>
      </c>
      <c r="N84" s="259">
        <v>2.0316553852818049</v>
      </c>
      <c r="O84" s="259">
        <v>2.0335728184520732</v>
      </c>
      <c r="P84" s="259">
        <v>2.6634373749892739</v>
      </c>
      <c r="Q84" s="259">
        <v>1.550605907015711</v>
      </c>
      <c r="R84" s="259">
        <v>3.3008192703786481</v>
      </c>
      <c r="S84" s="259">
        <v>1.507889734478836</v>
      </c>
      <c r="T84" s="259">
        <v>2.1762253780832301</v>
      </c>
      <c r="U84" s="259">
        <v>1.6314394094974991</v>
      </c>
      <c r="V84" s="259">
        <v>1.695292570101153</v>
      </c>
      <c r="W84" s="259">
        <v>1.442002470421029</v>
      </c>
      <c r="X84" s="259">
        <v>1.5238972442702139</v>
      </c>
      <c r="Y84" s="259">
        <v>1.46020411657213</v>
      </c>
      <c r="DA84" s="67" t="s">
        <v>1929</v>
      </c>
    </row>
    <row r="85" spans="1:105" ht="12" customHeight="1" x14ac:dyDescent="0.25">
      <c r="A85" s="173" t="s">
        <v>92</v>
      </c>
      <c r="B85" s="224">
        <v>0.99714664001625164</v>
      </c>
      <c r="C85" s="224">
        <v>0.93973998046707652</v>
      </c>
      <c r="D85" s="224">
        <v>0.94999179331056471</v>
      </c>
      <c r="E85" s="224">
        <v>0.94018876360511905</v>
      </c>
      <c r="F85" s="224">
        <v>0.97591270411688413</v>
      </c>
      <c r="G85" s="224">
        <v>0.86810373275830721</v>
      </c>
      <c r="H85" s="224">
        <v>1.000079465644991</v>
      </c>
      <c r="I85" s="224">
        <v>1.086016087249827</v>
      </c>
      <c r="J85" s="224">
        <v>1.014724255417063</v>
      </c>
      <c r="K85" s="224">
        <v>0.80520814229069027</v>
      </c>
      <c r="L85" s="224">
        <v>0.92468702595597518</v>
      </c>
      <c r="M85" s="224">
        <v>0.91665324874486276</v>
      </c>
      <c r="N85" s="224">
        <v>0.89583215580245934</v>
      </c>
      <c r="O85" s="224">
        <v>0.89667762315040245</v>
      </c>
      <c r="P85" s="224">
        <v>1.174408249925974</v>
      </c>
      <c r="Q85" s="224">
        <v>0.68371961236390344</v>
      </c>
      <c r="R85" s="224">
        <v>1.455453550006194</v>
      </c>
      <c r="S85" s="224">
        <v>0.6648844687620119</v>
      </c>
      <c r="T85" s="224">
        <v>0.95957842362616474</v>
      </c>
      <c r="U85" s="224">
        <v>0.71936209942835194</v>
      </c>
      <c r="V85" s="224">
        <v>0.74751732443982066</v>
      </c>
      <c r="W85" s="224">
        <v>0.63583233215044599</v>
      </c>
      <c r="X85" s="224">
        <v>0.67194277309321138</v>
      </c>
      <c r="Y85" s="224">
        <v>0.64385811252088621</v>
      </c>
      <c r="DA85" s="177" t="s">
        <v>1930</v>
      </c>
    </row>
    <row r="86" spans="1:105" ht="12" customHeight="1" x14ac:dyDescent="0.25">
      <c r="A86" s="173" t="s">
        <v>93</v>
      </c>
      <c r="B86" s="224">
        <v>7.7345074602168422</v>
      </c>
      <c r="C86" s="224">
        <v>7.289224671577065</v>
      </c>
      <c r="D86" s="224">
        <v>7.3687442926003222</v>
      </c>
      <c r="E86" s="224">
        <v>7.2927057207928074</v>
      </c>
      <c r="F86" s="224">
        <v>7.569803464803746</v>
      </c>
      <c r="G86" s="224">
        <v>6.7335680909999196</v>
      </c>
      <c r="H86" s="224">
        <v>7.7572563326441024</v>
      </c>
      <c r="I86" s="224">
        <v>8.423835764629759</v>
      </c>
      <c r="J86" s="224">
        <v>7.8708506939945631</v>
      </c>
      <c r="K86" s="224">
        <v>6.2457096415359583</v>
      </c>
      <c r="L86" s="224">
        <v>7.1724643233072038</v>
      </c>
      <c r="M86" s="224">
        <v>7.110149206072232</v>
      </c>
      <c r="N86" s="224">
        <v>6.9486474848306514</v>
      </c>
      <c r="O86" s="224">
        <v>6.9552054706349544</v>
      </c>
      <c r="P86" s="224">
        <v>9.1094619445787952</v>
      </c>
      <c r="Q86" s="224">
        <v>5.3033668572949226</v>
      </c>
      <c r="R86" s="224">
        <v>11.28942914588624</v>
      </c>
      <c r="S86" s="224">
        <v>5.1572694300391762</v>
      </c>
      <c r="T86" s="224">
        <v>7.4431043322562163</v>
      </c>
      <c r="U86" s="224">
        <v>5.5798327962426439</v>
      </c>
      <c r="V86" s="224">
        <v>5.7982227392621981</v>
      </c>
      <c r="W86" s="224">
        <v>4.9319224666740578</v>
      </c>
      <c r="X86" s="224">
        <v>5.2120181553673328</v>
      </c>
      <c r="Y86" s="224">
        <v>4.9941755552952243</v>
      </c>
      <c r="DA86" s="177" t="s">
        <v>1931</v>
      </c>
    </row>
    <row r="87" spans="1:105" ht="12" customHeight="1" x14ac:dyDescent="0.25">
      <c r="A87" s="173" t="s">
        <v>94</v>
      </c>
      <c r="B87" s="224">
        <v>3.4152179673735099</v>
      </c>
      <c r="C87" s="224">
        <v>3.2186006923696628</v>
      </c>
      <c r="D87" s="224">
        <v>3.2537130560042251</v>
      </c>
      <c r="E87" s="224">
        <v>3.2201377704432281</v>
      </c>
      <c r="F87" s="224">
        <v>3.342491934419725</v>
      </c>
      <c r="G87" s="224">
        <v>2.9732472102717642</v>
      </c>
      <c r="H87" s="224">
        <v>3.4252628678730801</v>
      </c>
      <c r="I87" s="224">
        <v>3.719594997554057</v>
      </c>
      <c r="J87" s="224">
        <v>3.4754211366279888</v>
      </c>
      <c r="K87" s="224">
        <v>2.7578303979260181</v>
      </c>
      <c r="L87" s="224">
        <v>3.1670444631800119</v>
      </c>
      <c r="M87" s="224">
        <v>3.139528850955895</v>
      </c>
      <c r="N87" s="224">
        <v>3.068216801289771</v>
      </c>
      <c r="O87" s="224">
        <v>3.0711125190925959</v>
      </c>
      <c r="P87" s="224">
        <v>4.022337332564744</v>
      </c>
      <c r="Q87" s="224">
        <v>2.3417333129185471</v>
      </c>
      <c r="R87" s="224">
        <v>4.9849148712748024</v>
      </c>
      <c r="S87" s="224">
        <v>2.2772231212719181</v>
      </c>
      <c r="T87" s="224">
        <v>3.2865471756677791</v>
      </c>
      <c r="U87" s="224">
        <v>2.463808499595602</v>
      </c>
      <c r="V87" s="224">
        <v>2.5602398833818869</v>
      </c>
      <c r="W87" s="224">
        <v>2.1777198235976738</v>
      </c>
      <c r="X87" s="224">
        <v>2.3013977479554208</v>
      </c>
      <c r="Y87" s="224">
        <v>2.205208046716868</v>
      </c>
      <c r="DA87" s="177" t="s">
        <v>1932</v>
      </c>
    </row>
    <row r="88" spans="1:105" ht="12" customHeight="1" x14ac:dyDescent="0.25">
      <c r="A88" s="56" t="s">
        <v>95</v>
      </c>
      <c r="B88" s="260">
        <v>11.90260011886401</v>
      </c>
      <c r="C88" s="260">
        <v>11.140524430662021</v>
      </c>
      <c r="D88" s="260">
        <v>11.220199460853371</v>
      </c>
      <c r="E88" s="260">
        <v>11.056530672825479</v>
      </c>
      <c r="F88" s="260">
        <v>11.44748464569572</v>
      </c>
      <c r="G88" s="260">
        <v>10.143634695852059</v>
      </c>
      <c r="H88" s="260">
        <v>11.749680830707939</v>
      </c>
      <c r="I88" s="260">
        <v>13.138522249220911</v>
      </c>
      <c r="J88" s="260">
        <v>12.49660430151402</v>
      </c>
      <c r="K88" s="260">
        <v>9.8352644888150422</v>
      </c>
      <c r="L88" s="260">
        <v>11.5848265614248</v>
      </c>
      <c r="M88" s="260">
        <v>11.613294009867779</v>
      </c>
      <c r="N88" s="260">
        <v>11.53573908673863</v>
      </c>
      <c r="O88" s="260">
        <v>11.66153418949497</v>
      </c>
      <c r="P88" s="260">
        <v>15.41365558796176</v>
      </c>
      <c r="Q88" s="260">
        <v>8.970824030639136</v>
      </c>
      <c r="R88" s="260">
        <v>19.725947343861542</v>
      </c>
      <c r="S88" s="260">
        <v>9.2489732265953428</v>
      </c>
      <c r="T88" s="260">
        <v>13.486117153842009</v>
      </c>
      <c r="U88" s="260">
        <v>10.472824009046249</v>
      </c>
      <c r="V88" s="260">
        <v>11.46187635234914</v>
      </c>
      <c r="W88" s="260">
        <v>9.6498363089176262</v>
      </c>
      <c r="X88" s="260">
        <v>10.21832134089717</v>
      </c>
      <c r="Y88" s="260">
        <v>9.8911426560848703</v>
      </c>
      <c r="DA88" s="68" t="s">
        <v>1933</v>
      </c>
    </row>
    <row r="89" spans="1:105" ht="12" customHeight="1" x14ac:dyDescent="0.25">
      <c r="A89" s="37" t="s">
        <v>159</v>
      </c>
      <c r="B89" s="226">
        <v>3.7156065281201307E-2</v>
      </c>
      <c r="C89" s="226">
        <v>3.75458553100693E-2</v>
      </c>
      <c r="D89" s="226">
        <v>2.8253017484470531E-2</v>
      </c>
      <c r="E89" s="226">
        <v>2.6522816348095439E-2</v>
      </c>
      <c r="F89" s="226">
        <v>2.1762467751468121E-2</v>
      </c>
      <c r="G89" s="226">
        <v>2.037540862608149E-2</v>
      </c>
      <c r="H89" s="226">
        <v>2.6001400951155301E-2</v>
      </c>
      <c r="I89" s="226">
        <v>3.3447506695757162E-2</v>
      </c>
      <c r="J89" s="226">
        <v>2.7139447927308491E-2</v>
      </c>
      <c r="K89" s="226">
        <v>3.0507389631544889E-2</v>
      </c>
      <c r="L89" s="226">
        <v>3.747572371450833E-2</v>
      </c>
      <c r="M89" s="226">
        <v>2.5096005255776779E-2</v>
      </c>
      <c r="N89" s="226">
        <v>2.8398567326418961E-2</v>
      </c>
      <c r="O89" s="226">
        <v>3.9370618747273503E-2</v>
      </c>
      <c r="P89" s="226">
        <v>4.24426579778951E-2</v>
      </c>
      <c r="Q89" s="226">
        <v>3.2776137863858808E-2</v>
      </c>
      <c r="R89" s="226">
        <v>0.14955514626992319</v>
      </c>
      <c r="S89" s="226">
        <v>0.14185850712946299</v>
      </c>
      <c r="T89" s="226">
        <v>0.22327567038214041</v>
      </c>
      <c r="U89" s="226">
        <v>0.15769698161865409</v>
      </c>
      <c r="V89" s="226">
        <v>0.10551000375094061</v>
      </c>
      <c r="W89" s="226">
        <v>2.588906381878571E-2</v>
      </c>
      <c r="X89" s="226">
        <v>0.222562549301732</v>
      </c>
      <c r="Y89" s="226">
        <v>0.26718344014646822</v>
      </c>
      <c r="DA89" s="69" t="s">
        <v>1934</v>
      </c>
    </row>
    <row r="90" spans="1:105" ht="12" customHeight="1" x14ac:dyDescent="0.25">
      <c r="A90" s="37" t="s">
        <v>35</v>
      </c>
      <c r="B90" s="226">
        <v>2.7491039970079649</v>
      </c>
      <c r="C90" s="226">
        <v>2.5532927929698741</v>
      </c>
      <c r="D90" s="226">
        <v>2.2542840402970179</v>
      </c>
      <c r="E90" s="226">
        <v>2.0381181308262439</v>
      </c>
      <c r="F90" s="226">
        <v>2.0163681604080961</v>
      </c>
      <c r="G90" s="226">
        <v>1.8257974841645921</v>
      </c>
      <c r="H90" s="226">
        <v>2.1225202766337752</v>
      </c>
      <c r="I90" s="226">
        <v>3.2257582780260341</v>
      </c>
      <c r="J90" s="226">
        <v>3.5348054597540179</v>
      </c>
      <c r="K90" s="226">
        <v>2.7033096088925479</v>
      </c>
      <c r="L90" s="226">
        <v>3.8236293290804668</v>
      </c>
      <c r="M90" s="226">
        <v>4.0258849721605818</v>
      </c>
      <c r="N90" s="226">
        <v>4.3202346159773013</v>
      </c>
      <c r="O90" s="226">
        <v>4.6319631382714137</v>
      </c>
      <c r="P90" s="226">
        <v>6.2883148166694314</v>
      </c>
      <c r="Q90" s="226">
        <v>3.5438148548058108</v>
      </c>
      <c r="R90" s="226">
        <v>8.6750649075966493</v>
      </c>
      <c r="S90" s="226">
        <v>4.5397784645288892</v>
      </c>
      <c r="T90" s="226">
        <v>6.6653728311732419</v>
      </c>
      <c r="U90" s="226">
        <v>5.7419500978526843</v>
      </c>
      <c r="V90" s="226">
        <v>7.161492226751939</v>
      </c>
      <c r="W90" s="226">
        <v>6.0300599337012786</v>
      </c>
      <c r="X90" s="226">
        <v>6.1421088083553688</v>
      </c>
      <c r="Y90" s="226">
        <v>5.8823498713487874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9.11634005657484</v>
      </c>
      <c r="C93" s="226">
        <v>8.5496857823820793</v>
      </c>
      <c r="D93" s="226">
        <v>8.9376624030718776</v>
      </c>
      <c r="E93" s="226">
        <v>8.9918897256511379</v>
      </c>
      <c r="F93" s="226">
        <v>9.4093540175361525</v>
      </c>
      <c r="G93" s="226">
        <v>8.2974618030613865</v>
      </c>
      <c r="H93" s="226">
        <v>9.6011591531230049</v>
      </c>
      <c r="I93" s="226">
        <v>9.8793164644991158</v>
      </c>
      <c r="J93" s="226">
        <v>8.9346593938326926</v>
      </c>
      <c r="K93" s="226">
        <v>7.1014474902909486</v>
      </c>
      <c r="L93" s="226">
        <v>7.7237215086298301</v>
      </c>
      <c r="M93" s="226">
        <v>7.5623130324514181</v>
      </c>
      <c r="N93" s="226">
        <v>7.1871059034349143</v>
      </c>
      <c r="O93" s="226">
        <v>6.9902004324762794</v>
      </c>
      <c r="P93" s="226">
        <v>9.0828981133144389</v>
      </c>
      <c r="Q93" s="226">
        <v>5.3942330379694674</v>
      </c>
      <c r="R93" s="226">
        <v>10.90132728999497</v>
      </c>
      <c r="S93" s="226">
        <v>4.5673362549369916</v>
      </c>
      <c r="T93" s="226">
        <v>6.5974686522866248</v>
      </c>
      <c r="U93" s="226">
        <v>4.5731769295749096</v>
      </c>
      <c r="V93" s="226">
        <v>4.1948741218462633</v>
      </c>
      <c r="W93" s="226">
        <v>3.5938873113975611</v>
      </c>
      <c r="X93" s="226">
        <v>3.8536499832400679</v>
      </c>
      <c r="Y93" s="226">
        <v>3.741609344589615</v>
      </c>
      <c r="DA93" s="69" t="s">
        <v>1938</v>
      </c>
    </row>
    <row r="94" spans="1:105" ht="12" customHeight="1" x14ac:dyDescent="0.25">
      <c r="A94" s="132" t="s">
        <v>1939</v>
      </c>
      <c r="B94" s="316">
        <v>34.76291102930017</v>
      </c>
      <c r="C94" s="316">
        <v>32.83840983536404</v>
      </c>
      <c r="D94" s="316">
        <v>33.238509862659498</v>
      </c>
      <c r="E94" s="316">
        <v>32.943406215773827</v>
      </c>
      <c r="F94" s="316">
        <v>34.224298566510377</v>
      </c>
      <c r="G94" s="316">
        <v>30.48279154187745</v>
      </c>
      <c r="H94" s="316">
        <v>35.053083758003318</v>
      </c>
      <c r="I94" s="316">
        <v>37.685994218908142</v>
      </c>
      <c r="J94" s="316">
        <v>34.991522472601993</v>
      </c>
      <c r="K94" s="316">
        <v>27.8477081380009</v>
      </c>
      <c r="L94" s="316">
        <v>31.689643798929531</v>
      </c>
      <c r="M94" s="316">
        <v>31.285203243856841</v>
      </c>
      <c r="N94" s="316">
        <v>30.388350887428061</v>
      </c>
      <c r="O94" s="316">
        <v>30.30212284970143</v>
      </c>
      <c r="P94" s="316">
        <v>39.547529738316143</v>
      </c>
      <c r="Q94" s="316">
        <v>23.026601335466651</v>
      </c>
      <c r="R94" s="316">
        <v>48.387889816872857</v>
      </c>
      <c r="S94" s="316">
        <v>21.866985393840761</v>
      </c>
      <c r="T94" s="316">
        <v>31.421237319652519</v>
      </c>
      <c r="U94" s="316">
        <v>23.192635737063839</v>
      </c>
      <c r="V94" s="316">
        <v>23.521221054990502</v>
      </c>
      <c r="W94" s="316">
        <v>20.106510043352369</v>
      </c>
      <c r="X94" s="316">
        <v>21.22795918630047</v>
      </c>
      <c r="Y94" s="316">
        <v>20.240802558294479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0.99999999999999989</v>
      </c>
      <c r="D98" s="232">
        <f t="shared" si="4"/>
        <v>0.99999999999999978</v>
      </c>
      <c r="E98" s="232">
        <f t="shared" si="4"/>
        <v>1.0000000000000002</v>
      </c>
      <c r="F98" s="232">
        <f t="shared" si="4"/>
        <v>1.0000000000000002</v>
      </c>
      <c r="G98" s="232">
        <f t="shared" si="4"/>
        <v>1.0000000000000002</v>
      </c>
      <c r="H98" s="232">
        <f t="shared" si="4"/>
        <v>0.99999999999999989</v>
      </c>
      <c r="I98" s="232">
        <f t="shared" si="4"/>
        <v>0.99999999999999989</v>
      </c>
      <c r="J98" s="232">
        <f t="shared" si="4"/>
        <v>1</v>
      </c>
      <c r="K98" s="232">
        <f t="shared" si="4"/>
        <v>1</v>
      </c>
      <c r="L98" s="232">
        <f t="shared" si="4"/>
        <v>1</v>
      </c>
      <c r="M98" s="232">
        <f t="shared" si="4"/>
        <v>0.99999999999999989</v>
      </c>
      <c r="N98" s="232">
        <f t="shared" si="4"/>
        <v>1.0000000000000002</v>
      </c>
      <c r="O98" s="232">
        <f t="shared" si="4"/>
        <v>0.99999999999999978</v>
      </c>
      <c r="P98" s="232">
        <f t="shared" si="4"/>
        <v>1</v>
      </c>
      <c r="Q98" s="232">
        <f t="shared" si="4"/>
        <v>1</v>
      </c>
      <c r="R98" s="232">
        <f t="shared" si="4"/>
        <v>0.99999999999999978</v>
      </c>
      <c r="S98" s="232">
        <f t="shared" si="4"/>
        <v>1</v>
      </c>
      <c r="T98" s="232">
        <f t="shared" si="4"/>
        <v>1.0000000000000002</v>
      </c>
      <c r="U98" s="232">
        <f t="shared" si="4"/>
        <v>1</v>
      </c>
      <c r="V98" s="232">
        <f t="shared" si="4"/>
        <v>1</v>
      </c>
      <c r="W98" s="232">
        <f t="shared" si="4"/>
        <v>1</v>
      </c>
      <c r="X98" s="232">
        <f t="shared" si="4"/>
        <v>1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5.0000000000001007E-3</v>
      </c>
      <c r="C99" s="266">
        <f t="shared" si="5"/>
        <v>5.0000000000000946E-3</v>
      </c>
      <c r="D99" s="266">
        <f t="shared" si="5"/>
        <v>5.0000000000000938E-3</v>
      </c>
      <c r="E99" s="266">
        <f t="shared" si="5"/>
        <v>5.0000000000001042E-3</v>
      </c>
      <c r="F99" s="266">
        <f t="shared" si="5"/>
        <v>5.0000000000001094E-3</v>
      </c>
      <c r="G99" s="266">
        <f t="shared" si="5"/>
        <v>4.9999999999998926E-3</v>
      </c>
      <c r="H99" s="266">
        <f t="shared" si="5"/>
        <v>5.0000000000001233E-3</v>
      </c>
      <c r="I99" s="266">
        <f t="shared" si="5"/>
        <v>5.0000000000000678E-3</v>
      </c>
      <c r="J99" s="266">
        <f t="shared" si="5"/>
        <v>5.0000000000000808E-3</v>
      </c>
      <c r="K99" s="266">
        <f t="shared" si="5"/>
        <v>5.0000000000001163E-3</v>
      </c>
      <c r="L99" s="266">
        <f t="shared" si="5"/>
        <v>5.0000000000000686E-3</v>
      </c>
      <c r="M99" s="266">
        <f t="shared" si="5"/>
        <v>5.0000000000000738E-3</v>
      </c>
      <c r="N99" s="266">
        <f t="shared" si="5"/>
        <v>5.0000000000000504E-3</v>
      </c>
      <c r="O99" s="266">
        <f t="shared" si="5"/>
        <v>5.0000000000000443E-3</v>
      </c>
      <c r="P99" s="266">
        <f t="shared" si="5"/>
        <v>5.0000000000000357E-3</v>
      </c>
      <c r="Q99" s="266">
        <f t="shared" si="5"/>
        <v>5.0000000000000357E-3</v>
      </c>
      <c r="R99" s="266">
        <f t="shared" si="5"/>
        <v>5.0000000000000001E-3</v>
      </c>
      <c r="S99" s="266">
        <f t="shared" si="5"/>
        <v>5.0000000000000036E-3</v>
      </c>
      <c r="T99" s="266">
        <f t="shared" si="5"/>
        <v>4.9999999999999966E-3</v>
      </c>
      <c r="U99" s="266">
        <f t="shared" si="5"/>
        <v>4.9999999999999767E-3</v>
      </c>
      <c r="V99" s="266">
        <f t="shared" si="5"/>
        <v>4.9999999999999585E-3</v>
      </c>
      <c r="W99" s="266">
        <f t="shared" si="5"/>
        <v>4.999999999999968E-3</v>
      </c>
      <c r="X99" s="266">
        <f t="shared" si="5"/>
        <v>4.9999999999999489E-3</v>
      </c>
      <c r="Y99" s="266">
        <f t="shared" si="5"/>
        <v>4.9999999999999212E-3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7.0000000000001363E-3</v>
      </c>
      <c r="C100" s="267">
        <f t="shared" si="6"/>
        <v>7.000000000000132E-3</v>
      </c>
      <c r="D100" s="267">
        <f t="shared" si="6"/>
        <v>7.0000000000001302E-3</v>
      </c>
      <c r="E100" s="267">
        <f t="shared" si="6"/>
        <v>7.0000000000001485E-3</v>
      </c>
      <c r="F100" s="267">
        <f t="shared" si="6"/>
        <v>7.0000000000001519E-3</v>
      </c>
      <c r="G100" s="267">
        <f t="shared" si="6"/>
        <v>6.9999999999998492E-3</v>
      </c>
      <c r="H100" s="267">
        <f t="shared" si="6"/>
        <v>7.0000000000001728E-3</v>
      </c>
      <c r="I100" s="267">
        <f t="shared" si="6"/>
        <v>7.0000000000000947E-3</v>
      </c>
      <c r="J100" s="267">
        <f t="shared" si="6"/>
        <v>7.0000000000001146E-3</v>
      </c>
      <c r="K100" s="267">
        <f t="shared" si="6"/>
        <v>7.0000000000001649E-3</v>
      </c>
      <c r="L100" s="267">
        <f t="shared" si="6"/>
        <v>7.0000000000000956E-3</v>
      </c>
      <c r="M100" s="267">
        <f t="shared" si="6"/>
        <v>7.0000000000001051E-3</v>
      </c>
      <c r="N100" s="267">
        <f t="shared" si="6"/>
        <v>7.0000000000000704E-3</v>
      </c>
      <c r="O100" s="267">
        <f t="shared" si="6"/>
        <v>7.0000000000000626E-3</v>
      </c>
      <c r="P100" s="267">
        <f t="shared" si="6"/>
        <v>7.0000000000000479E-3</v>
      </c>
      <c r="Q100" s="267">
        <f t="shared" si="6"/>
        <v>7.000000000000047E-3</v>
      </c>
      <c r="R100" s="267">
        <f t="shared" si="6"/>
        <v>7.0000000000000019E-3</v>
      </c>
      <c r="S100" s="267">
        <f t="shared" si="6"/>
        <v>7.0000000000000045E-3</v>
      </c>
      <c r="T100" s="267">
        <f t="shared" si="6"/>
        <v>6.9999999999999949E-3</v>
      </c>
      <c r="U100" s="267">
        <f t="shared" si="6"/>
        <v>6.9999999999999672E-3</v>
      </c>
      <c r="V100" s="267">
        <f t="shared" si="6"/>
        <v>6.999999999999942E-3</v>
      </c>
      <c r="W100" s="267">
        <f t="shared" si="6"/>
        <v>6.999999999999955E-3</v>
      </c>
      <c r="X100" s="267">
        <f t="shared" si="6"/>
        <v>6.999999999999929E-3</v>
      </c>
      <c r="Y100" s="267">
        <f t="shared" si="6"/>
        <v>6.9999999999998865E-3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4.0000000000000785E-2</v>
      </c>
      <c r="C101" s="267">
        <f t="shared" si="7"/>
        <v>4.0000000000000757E-2</v>
      </c>
      <c r="D101" s="267">
        <f t="shared" si="7"/>
        <v>4.000000000000075E-2</v>
      </c>
      <c r="E101" s="267">
        <f t="shared" si="7"/>
        <v>4.0000000000000847E-2</v>
      </c>
      <c r="F101" s="267">
        <f t="shared" si="7"/>
        <v>4.0000000000000882E-2</v>
      </c>
      <c r="G101" s="267">
        <f t="shared" si="7"/>
        <v>3.9999999999999154E-2</v>
      </c>
      <c r="H101" s="267">
        <f t="shared" si="7"/>
        <v>4.0000000000000993E-2</v>
      </c>
      <c r="I101" s="267">
        <f t="shared" si="7"/>
        <v>4.0000000000000535E-2</v>
      </c>
      <c r="J101" s="267">
        <f t="shared" si="7"/>
        <v>4.0000000000000632E-2</v>
      </c>
      <c r="K101" s="267">
        <f t="shared" si="7"/>
        <v>4.0000000000000938E-2</v>
      </c>
      <c r="L101" s="267">
        <f t="shared" si="7"/>
        <v>4.0000000000000556E-2</v>
      </c>
      <c r="M101" s="267">
        <f t="shared" si="7"/>
        <v>4.0000000000000591E-2</v>
      </c>
      <c r="N101" s="267">
        <f t="shared" si="7"/>
        <v>4.0000000000000389E-2</v>
      </c>
      <c r="O101" s="267">
        <f t="shared" si="7"/>
        <v>4.0000000000000355E-2</v>
      </c>
      <c r="P101" s="267">
        <f t="shared" si="7"/>
        <v>4.0000000000000285E-2</v>
      </c>
      <c r="Q101" s="267">
        <f t="shared" si="7"/>
        <v>4.0000000000000278E-2</v>
      </c>
      <c r="R101" s="267">
        <f t="shared" si="7"/>
        <v>4.0000000000000008E-2</v>
      </c>
      <c r="S101" s="267">
        <f t="shared" si="7"/>
        <v>4.0000000000000029E-2</v>
      </c>
      <c r="T101" s="267">
        <f t="shared" si="7"/>
        <v>3.9999999999999973E-2</v>
      </c>
      <c r="U101" s="267">
        <f t="shared" si="7"/>
        <v>3.9999999999999793E-2</v>
      </c>
      <c r="V101" s="267">
        <f t="shared" si="7"/>
        <v>3.9999999999999668E-2</v>
      </c>
      <c r="W101" s="267">
        <f t="shared" si="7"/>
        <v>3.9999999999999744E-2</v>
      </c>
      <c r="X101" s="267">
        <f t="shared" si="7"/>
        <v>3.9999999999999564E-2</v>
      </c>
      <c r="Y101" s="267">
        <f t="shared" si="7"/>
        <v>3.9999999999999383E-2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2.0000000000000396E-2</v>
      </c>
      <c r="C102" s="267">
        <f t="shared" si="8"/>
        <v>2.0000000000000379E-2</v>
      </c>
      <c r="D102" s="267">
        <f t="shared" si="8"/>
        <v>2.0000000000000372E-2</v>
      </c>
      <c r="E102" s="267">
        <f t="shared" si="8"/>
        <v>2.0000000000000424E-2</v>
      </c>
      <c r="F102" s="267">
        <f t="shared" si="8"/>
        <v>2.0000000000000441E-2</v>
      </c>
      <c r="G102" s="267">
        <f t="shared" si="8"/>
        <v>1.999999999999957E-2</v>
      </c>
      <c r="H102" s="267">
        <f t="shared" si="8"/>
        <v>2.0000000000000493E-2</v>
      </c>
      <c r="I102" s="267">
        <f t="shared" si="8"/>
        <v>2.0000000000000271E-2</v>
      </c>
      <c r="J102" s="267">
        <f t="shared" si="8"/>
        <v>2.000000000000032E-2</v>
      </c>
      <c r="K102" s="267">
        <f t="shared" si="8"/>
        <v>2.0000000000000462E-2</v>
      </c>
      <c r="L102" s="267">
        <f t="shared" si="8"/>
        <v>2.0000000000000278E-2</v>
      </c>
      <c r="M102" s="267">
        <f t="shared" si="8"/>
        <v>2.0000000000000295E-2</v>
      </c>
      <c r="N102" s="267">
        <f t="shared" si="8"/>
        <v>2.0000000000000202E-2</v>
      </c>
      <c r="O102" s="267">
        <f t="shared" si="8"/>
        <v>2.0000000000000181E-2</v>
      </c>
      <c r="P102" s="267">
        <f t="shared" si="8"/>
        <v>2.0000000000000143E-2</v>
      </c>
      <c r="Q102" s="267">
        <f t="shared" si="8"/>
        <v>2.0000000000000143E-2</v>
      </c>
      <c r="R102" s="267">
        <f t="shared" si="8"/>
        <v>2.0000000000000004E-2</v>
      </c>
      <c r="S102" s="267">
        <f t="shared" si="8"/>
        <v>2.0000000000000018E-2</v>
      </c>
      <c r="T102" s="267">
        <f t="shared" si="8"/>
        <v>1.9999999999999987E-2</v>
      </c>
      <c r="U102" s="267">
        <f t="shared" si="8"/>
        <v>1.9999999999999903E-2</v>
      </c>
      <c r="V102" s="267">
        <f t="shared" si="8"/>
        <v>1.9999999999999837E-2</v>
      </c>
      <c r="W102" s="267">
        <f t="shared" si="8"/>
        <v>1.9999999999999869E-2</v>
      </c>
      <c r="X102" s="267">
        <f t="shared" si="8"/>
        <v>1.9999999999999792E-2</v>
      </c>
      <c r="Y102" s="267">
        <f t="shared" si="8"/>
        <v>1.9999999999999685E-2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1.1726486224370789E-2</v>
      </c>
      <c r="C103" s="268">
        <f t="shared" si="9"/>
        <v>1.1922757205653861E-2</v>
      </c>
      <c r="D103" s="268">
        <f t="shared" si="9"/>
        <v>1.2042316706890091E-2</v>
      </c>
      <c r="E103" s="268">
        <f t="shared" si="9"/>
        <v>1.2204667689648592E-2</v>
      </c>
      <c r="F103" s="268">
        <f t="shared" si="9"/>
        <v>1.2309848050497714E-2</v>
      </c>
      <c r="G103" s="268">
        <f t="shared" si="9"/>
        <v>1.2419295927871854E-2</v>
      </c>
      <c r="H103" s="268">
        <f t="shared" si="9"/>
        <v>1.224449068608168E-2</v>
      </c>
      <c r="I103" s="268">
        <f t="shared" si="9"/>
        <v>1.1336708426920881E-2</v>
      </c>
      <c r="J103" s="268">
        <f t="shared" si="9"/>
        <v>1.0934983075575598E-2</v>
      </c>
      <c r="K103" s="268">
        <f t="shared" si="9"/>
        <v>1.1161924750117909E-2</v>
      </c>
      <c r="L103" s="268">
        <f t="shared" si="9"/>
        <v>1.0742290299196391E-2</v>
      </c>
      <c r="M103" s="268">
        <f t="shared" si="9"/>
        <v>1.0526174949746918E-2</v>
      </c>
      <c r="N103" s="268">
        <f t="shared" si="9"/>
        <v>1.0292123975618897E-2</v>
      </c>
      <c r="O103" s="268">
        <f t="shared" si="9"/>
        <v>1.0250563079036391E-2</v>
      </c>
      <c r="P103" s="268">
        <f t="shared" si="9"/>
        <v>1.0071129804867025E-2</v>
      </c>
      <c r="Q103" s="268">
        <f t="shared" si="9"/>
        <v>9.9275791819337447E-3</v>
      </c>
      <c r="R103" s="268">
        <f t="shared" si="9"/>
        <v>9.4738005124560751E-3</v>
      </c>
      <c r="S103" s="268">
        <f t="shared" si="9"/>
        <v>9.6632756074564018E-3</v>
      </c>
      <c r="T103" s="268">
        <f t="shared" si="9"/>
        <v>9.377875944530099E-3</v>
      </c>
      <c r="U103" s="268">
        <f t="shared" si="9"/>
        <v>9.2776035771686555E-3</v>
      </c>
      <c r="V103" s="268">
        <f t="shared" si="9"/>
        <v>9.2564617078255383E-3</v>
      </c>
      <c r="W103" s="268">
        <f t="shared" si="9"/>
        <v>9.4369803692784544E-3</v>
      </c>
      <c r="X103" s="268">
        <f t="shared" si="9"/>
        <v>9.2375187564268223E-3</v>
      </c>
      <c r="Y103" s="268">
        <f t="shared" si="9"/>
        <v>8.818586286252067E-3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2.952762058832422E-2</v>
      </c>
      <c r="C104" s="269">
        <f t="shared" si="10"/>
        <v>3.0299777814644026E-2</v>
      </c>
      <c r="D104" s="269">
        <f t="shared" si="10"/>
        <v>3.0756525542356479E-2</v>
      </c>
      <c r="E104" s="269">
        <f t="shared" si="10"/>
        <v>3.1351754208348001E-2</v>
      </c>
      <c r="F104" s="269">
        <f t="shared" si="10"/>
        <v>3.1729515370400752E-2</v>
      </c>
      <c r="G104" s="269">
        <f t="shared" si="10"/>
        <v>3.2176912659498708E-2</v>
      </c>
      <c r="H104" s="269">
        <f t="shared" si="10"/>
        <v>3.1493950941919487E-2</v>
      </c>
      <c r="I104" s="269">
        <f t="shared" si="10"/>
        <v>2.803539592585453E-2</v>
      </c>
      <c r="J104" s="269">
        <f t="shared" si="10"/>
        <v>2.6398253572948834E-2</v>
      </c>
      <c r="K104" s="269">
        <f t="shared" si="10"/>
        <v>2.7247632048409128E-2</v>
      </c>
      <c r="L104" s="269">
        <f t="shared" si="10"/>
        <v>2.5334420012527115E-2</v>
      </c>
      <c r="M104" s="269">
        <f t="shared" si="10"/>
        <v>2.4447834896135986E-2</v>
      </c>
      <c r="N104" s="269">
        <f t="shared" si="10"/>
        <v>2.3375073069602112E-2</v>
      </c>
      <c r="O104" s="269">
        <f t="shared" si="10"/>
        <v>2.2964201429054754E-2</v>
      </c>
      <c r="P104" s="269">
        <f t="shared" si="10"/>
        <v>2.2278100800546034E-2</v>
      </c>
      <c r="Q104" s="269">
        <f t="shared" si="10"/>
        <v>2.1969851647272418E-2</v>
      </c>
      <c r="R104" s="269">
        <f t="shared" si="10"/>
        <v>2.0035920954232154E-2</v>
      </c>
      <c r="S104" s="269">
        <f t="shared" si="10"/>
        <v>1.9697269149742291E-2</v>
      </c>
      <c r="T104" s="269">
        <f t="shared" si="10"/>
        <v>1.883766626905032E-2</v>
      </c>
      <c r="U104" s="269">
        <f t="shared" si="10"/>
        <v>1.7713662818494392E-2</v>
      </c>
      <c r="V104" s="269">
        <f t="shared" si="10"/>
        <v>1.6377040147975051E-2</v>
      </c>
      <c r="W104" s="269">
        <f t="shared" si="10"/>
        <v>1.6952590081123903E-2</v>
      </c>
      <c r="X104" s="269">
        <f t="shared" si="10"/>
        <v>1.6545133721123987E-2</v>
      </c>
      <c r="Y104" s="269">
        <f t="shared" si="10"/>
        <v>1.5558455857667826E-2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0.82112895854658308</v>
      </c>
      <c r="C105" s="269">
        <f t="shared" si="11"/>
        <v>0.81844462539160312</v>
      </c>
      <c r="D105" s="269">
        <f t="shared" si="11"/>
        <v>0.81685332321218218</v>
      </c>
      <c r="E105" s="269">
        <f t="shared" si="11"/>
        <v>0.8147730131945623</v>
      </c>
      <c r="F105" s="269">
        <f t="shared" si="11"/>
        <v>0.81345060242265432</v>
      </c>
      <c r="G105" s="269">
        <f t="shared" si="11"/>
        <v>0.81189954105818984</v>
      </c>
      <c r="H105" s="269">
        <f t="shared" si="11"/>
        <v>0.81427500072328729</v>
      </c>
      <c r="I105" s="269">
        <f t="shared" si="11"/>
        <v>0.82632701581199142</v>
      </c>
      <c r="J105" s="269">
        <f t="shared" si="11"/>
        <v>0.83200397763381062</v>
      </c>
      <c r="K105" s="269">
        <f t="shared" si="11"/>
        <v>0.82904014976056228</v>
      </c>
      <c r="L105" s="269">
        <f t="shared" si="11"/>
        <v>0.83562457854932648</v>
      </c>
      <c r="M105" s="269">
        <f t="shared" si="11"/>
        <v>0.83869746816270274</v>
      </c>
      <c r="N105" s="269">
        <f t="shared" si="11"/>
        <v>0.84238819613344074</v>
      </c>
      <c r="O105" s="269">
        <f t="shared" si="11"/>
        <v>0.84375367676067548</v>
      </c>
      <c r="P105" s="269">
        <f t="shared" si="11"/>
        <v>0.84614387872670649</v>
      </c>
      <c r="Q105" s="269">
        <f t="shared" si="11"/>
        <v>0.84728067662129936</v>
      </c>
      <c r="R105" s="269">
        <f t="shared" si="11"/>
        <v>0.85396600974612924</v>
      </c>
      <c r="S105" s="269">
        <f t="shared" si="11"/>
        <v>0.8548677460211519</v>
      </c>
      <c r="T105" s="269">
        <f t="shared" si="11"/>
        <v>0.85792297718853028</v>
      </c>
      <c r="U105" s="269">
        <f t="shared" si="11"/>
        <v>0.86164503845212759</v>
      </c>
      <c r="V105" s="269">
        <f t="shared" si="11"/>
        <v>0.86597307559314451</v>
      </c>
      <c r="W105" s="269">
        <f t="shared" si="11"/>
        <v>0.86393800714710078</v>
      </c>
      <c r="X105" s="269">
        <f t="shared" si="11"/>
        <v>0.8654503836977302</v>
      </c>
      <c r="Y105" s="269">
        <f t="shared" si="11"/>
        <v>0.86904861150570845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0.5750654536438824</v>
      </c>
      <c r="C106" s="318">
        <f t="shared" si="12"/>
        <v>0.56594647693623745</v>
      </c>
      <c r="D106" s="318">
        <f t="shared" si="12"/>
        <v>0.56054894369254604</v>
      </c>
      <c r="E106" s="318">
        <f t="shared" si="12"/>
        <v>0.55350839479166325</v>
      </c>
      <c r="F106" s="318">
        <f t="shared" si="12"/>
        <v>0.54903797433598234</v>
      </c>
      <c r="G106" s="318">
        <f t="shared" si="12"/>
        <v>0.54375860222903516</v>
      </c>
      <c r="H106" s="318">
        <f t="shared" si="12"/>
        <v>0.55182540954062609</v>
      </c>
      <c r="I106" s="318">
        <f t="shared" si="12"/>
        <v>0.59269871642987138</v>
      </c>
      <c r="J106" s="318">
        <f t="shared" si="12"/>
        <v>0.61201853119257121</v>
      </c>
      <c r="K106" s="318">
        <f t="shared" si="12"/>
        <v>0.60197654935715372</v>
      </c>
      <c r="L106" s="318">
        <f t="shared" si="12"/>
        <v>0.62450441177826821</v>
      </c>
      <c r="M106" s="318">
        <f t="shared" si="12"/>
        <v>0.6349655106949037</v>
      </c>
      <c r="N106" s="318">
        <f t="shared" si="12"/>
        <v>0.64759592055342396</v>
      </c>
      <c r="O106" s="318">
        <f t="shared" si="12"/>
        <v>0.65238533151855338</v>
      </c>
      <c r="P106" s="318">
        <f t="shared" si="12"/>
        <v>0.66049303872215703</v>
      </c>
      <c r="Q106" s="318">
        <f t="shared" si="12"/>
        <v>0.66419857956069661</v>
      </c>
      <c r="R106" s="318">
        <f t="shared" si="12"/>
        <v>0.68700000179419518</v>
      </c>
      <c r="S106" s="318">
        <f t="shared" si="12"/>
        <v>0.69072383643996682</v>
      </c>
      <c r="T106" s="318">
        <f t="shared" si="12"/>
        <v>0.7009424249464451</v>
      </c>
      <c r="U106" s="318">
        <f t="shared" si="12"/>
        <v>0.71403118163134172</v>
      </c>
      <c r="V106" s="318">
        <f t="shared" si="12"/>
        <v>0.7294977410266863</v>
      </c>
      <c r="W106" s="318">
        <f t="shared" si="12"/>
        <v>0.72266642313773544</v>
      </c>
      <c r="X106" s="318">
        <f t="shared" si="12"/>
        <v>0.72757426935503089</v>
      </c>
      <c r="Y106" s="318">
        <f t="shared" si="12"/>
        <v>0.73939481269181062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0.24606350490270079</v>
      </c>
      <c r="C107" s="318">
        <f t="shared" si="13"/>
        <v>0.25249814845536567</v>
      </c>
      <c r="D107" s="318">
        <f t="shared" si="13"/>
        <v>0.25630437951963614</v>
      </c>
      <c r="E107" s="318">
        <f t="shared" si="13"/>
        <v>0.261264618402899</v>
      </c>
      <c r="F107" s="318">
        <f t="shared" si="13"/>
        <v>0.26441262808667199</v>
      </c>
      <c r="G107" s="318">
        <f t="shared" si="13"/>
        <v>0.26814093882915468</v>
      </c>
      <c r="H107" s="318">
        <f t="shared" si="13"/>
        <v>0.26244959118266126</v>
      </c>
      <c r="I107" s="318">
        <f t="shared" si="13"/>
        <v>0.23362829938212015</v>
      </c>
      <c r="J107" s="318">
        <f t="shared" si="13"/>
        <v>0.21998544644123935</v>
      </c>
      <c r="K107" s="318">
        <f t="shared" si="13"/>
        <v>0.22706360040340851</v>
      </c>
      <c r="L107" s="318">
        <f t="shared" si="13"/>
        <v>0.21112016677105835</v>
      </c>
      <c r="M107" s="318">
        <f t="shared" si="13"/>
        <v>0.20373195746779907</v>
      </c>
      <c r="N107" s="318">
        <f t="shared" si="13"/>
        <v>0.19479227558001672</v>
      </c>
      <c r="O107" s="318">
        <f t="shared" si="13"/>
        <v>0.1913683452421221</v>
      </c>
      <c r="P107" s="318">
        <f t="shared" si="13"/>
        <v>0.18565084000454948</v>
      </c>
      <c r="Q107" s="318">
        <f t="shared" si="13"/>
        <v>0.18308209706060274</v>
      </c>
      <c r="R107" s="318">
        <f t="shared" si="13"/>
        <v>0.16696600795193395</v>
      </c>
      <c r="S107" s="318">
        <f t="shared" si="13"/>
        <v>0.1641439095811851</v>
      </c>
      <c r="T107" s="318">
        <f t="shared" si="13"/>
        <v>0.15698055224208526</v>
      </c>
      <c r="U107" s="318">
        <f t="shared" si="13"/>
        <v>0.14761385682078595</v>
      </c>
      <c r="V107" s="318">
        <f t="shared" si="13"/>
        <v>0.13647533456645816</v>
      </c>
      <c r="W107" s="318">
        <f t="shared" si="13"/>
        <v>0.14127158400936526</v>
      </c>
      <c r="X107" s="318">
        <f t="shared" si="13"/>
        <v>0.13787611434269928</v>
      </c>
      <c r="Y107" s="318">
        <f t="shared" si="13"/>
        <v>0.12965379881389799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6.5616934640720256E-2</v>
      </c>
      <c r="C108" s="319">
        <f t="shared" si="14"/>
        <v>6.7332839588097562E-2</v>
      </c>
      <c r="D108" s="319">
        <f t="shared" si="14"/>
        <v>6.8347834538569671E-2</v>
      </c>
      <c r="E108" s="319">
        <f t="shared" si="14"/>
        <v>6.967056490743978E-2</v>
      </c>
      <c r="F108" s="319">
        <f t="shared" si="14"/>
        <v>7.0510034156445869E-2</v>
      </c>
      <c r="G108" s="319">
        <f t="shared" si="14"/>
        <v>7.1504250354441287E-2</v>
      </c>
      <c r="H108" s="319">
        <f t="shared" si="14"/>
        <v>6.9986557648709688E-2</v>
      </c>
      <c r="I108" s="319">
        <f t="shared" si="14"/>
        <v>6.2300879835232074E-2</v>
      </c>
      <c r="J108" s="319">
        <f t="shared" si="14"/>
        <v>5.8662785717663882E-2</v>
      </c>
      <c r="K108" s="319">
        <f t="shared" si="14"/>
        <v>6.0550293440908967E-2</v>
      </c>
      <c r="L108" s="319">
        <f t="shared" si="14"/>
        <v>5.629871113894893E-2</v>
      </c>
      <c r="M108" s="319">
        <f t="shared" si="14"/>
        <v>5.432852199141313E-2</v>
      </c>
      <c r="N108" s="319">
        <f t="shared" si="14"/>
        <v>5.1944606821337808E-2</v>
      </c>
      <c r="O108" s="319">
        <f t="shared" si="14"/>
        <v>5.10315587312326E-2</v>
      </c>
      <c r="P108" s="319">
        <f t="shared" si="14"/>
        <v>4.9506890667879902E-2</v>
      </c>
      <c r="Q108" s="319">
        <f t="shared" si="14"/>
        <v>4.8821892549494074E-2</v>
      </c>
      <c r="R108" s="319">
        <f t="shared" si="14"/>
        <v>4.4524268787182381E-2</v>
      </c>
      <c r="S108" s="319">
        <f t="shared" si="14"/>
        <v>4.3771709221649364E-2</v>
      </c>
      <c r="T108" s="319">
        <f t="shared" si="14"/>
        <v>4.1861480597889446E-2</v>
      </c>
      <c r="U108" s="319">
        <f t="shared" si="14"/>
        <v>3.9363695152209624E-2</v>
      </c>
      <c r="V108" s="319">
        <f t="shared" si="14"/>
        <v>3.6393422551055543E-2</v>
      </c>
      <c r="W108" s="319">
        <f t="shared" si="14"/>
        <v>3.7672422402497428E-2</v>
      </c>
      <c r="X108" s="319">
        <f t="shared" si="14"/>
        <v>3.6766963824719827E-2</v>
      </c>
      <c r="Y108" s="319">
        <f t="shared" si="14"/>
        <v>3.4574346350372813E-2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0.99999999999999978</v>
      </c>
      <c r="D110" s="232">
        <f t="shared" si="15"/>
        <v>1.0000000000000002</v>
      </c>
      <c r="E110" s="232">
        <f t="shared" si="15"/>
        <v>0.99999999999999978</v>
      </c>
      <c r="F110" s="232">
        <f t="shared" si="15"/>
        <v>0.99999999999999967</v>
      </c>
      <c r="G110" s="232">
        <f t="shared" si="15"/>
        <v>1</v>
      </c>
      <c r="H110" s="232">
        <f t="shared" si="15"/>
        <v>0.99999999999999978</v>
      </c>
      <c r="I110" s="232">
        <f t="shared" si="15"/>
        <v>1</v>
      </c>
      <c r="J110" s="232">
        <f t="shared" si="15"/>
        <v>1.0000000000000002</v>
      </c>
      <c r="K110" s="232">
        <f t="shared" si="15"/>
        <v>1.0000000000000002</v>
      </c>
      <c r="L110" s="232">
        <f t="shared" si="15"/>
        <v>0.99999999999999944</v>
      </c>
      <c r="M110" s="232">
        <f t="shared" si="15"/>
        <v>0.99999999999999956</v>
      </c>
      <c r="N110" s="232">
        <f t="shared" si="15"/>
        <v>0.99999999999999989</v>
      </c>
      <c r="O110" s="232">
        <f t="shared" si="15"/>
        <v>1.0000000000000002</v>
      </c>
      <c r="P110" s="232">
        <f t="shared" si="15"/>
        <v>0.99999999999999978</v>
      </c>
      <c r="Q110" s="232">
        <f t="shared" si="15"/>
        <v>0.99999999999999967</v>
      </c>
      <c r="R110" s="232">
        <f t="shared" si="15"/>
        <v>0.99999999999999989</v>
      </c>
      <c r="S110" s="232">
        <f t="shared" si="15"/>
        <v>1</v>
      </c>
      <c r="T110" s="232">
        <f t="shared" si="15"/>
        <v>0.99999999999999989</v>
      </c>
      <c r="U110" s="232">
        <f t="shared" si="15"/>
        <v>0.99999999999999978</v>
      </c>
      <c r="V110" s="232">
        <f t="shared" si="15"/>
        <v>0.99999999999999967</v>
      </c>
      <c r="W110" s="232">
        <f t="shared" si="15"/>
        <v>0.99999999999999967</v>
      </c>
      <c r="X110" s="232">
        <f t="shared" si="15"/>
        <v>0.99999999999999989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5.2781221197535349E-3</v>
      </c>
      <c r="C111" s="299">
        <f t="shared" si="16"/>
        <v>5.2781221197535722E-3</v>
      </c>
      <c r="D111" s="299">
        <f t="shared" si="16"/>
        <v>5.2781221197535661E-3</v>
      </c>
      <c r="E111" s="299">
        <f t="shared" si="16"/>
        <v>5.278122119753534E-3</v>
      </c>
      <c r="F111" s="299">
        <f t="shared" si="16"/>
        <v>5.2781221197535297E-3</v>
      </c>
      <c r="G111" s="299">
        <f t="shared" si="16"/>
        <v>5.2781221197543172E-3</v>
      </c>
      <c r="H111" s="299">
        <f t="shared" si="16"/>
        <v>5.2781221197534846E-3</v>
      </c>
      <c r="I111" s="299">
        <f t="shared" si="16"/>
        <v>5.278122119753619E-3</v>
      </c>
      <c r="J111" s="299">
        <f t="shared" si="16"/>
        <v>5.278122119753508E-3</v>
      </c>
      <c r="K111" s="299">
        <f t="shared" si="16"/>
        <v>5.2781221197533987E-3</v>
      </c>
      <c r="L111" s="299">
        <f t="shared" si="16"/>
        <v>5.2781221197535245E-3</v>
      </c>
      <c r="M111" s="299">
        <f t="shared" si="16"/>
        <v>5.2781221197533866E-3</v>
      </c>
      <c r="N111" s="299">
        <f t="shared" si="16"/>
        <v>5.2781221197534438E-3</v>
      </c>
      <c r="O111" s="299">
        <f t="shared" si="16"/>
        <v>5.278122119753403E-3</v>
      </c>
      <c r="P111" s="299">
        <f t="shared" si="16"/>
        <v>5.2781221197533848E-3</v>
      </c>
      <c r="Q111" s="299">
        <f t="shared" si="16"/>
        <v>5.2781221197534646E-3</v>
      </c>
      <c r="R111" s="299">
        <f t="shared" si="16"/>
        <v>5.2781221197534256E-3</v>
      </c>
      <c r="S111" s="299">
        <f t="shared" si="16"/>
        <v>5.2781221197534881E-3</v>
      </c>
      <c r="T111" s="299">
        <f t="shared" si="16"/>
        <v>5.2781221197535626E-3</v>
      </c>
      <c r="U111" s="299">
        <f t="shared" si="16"/>
        <v>5.2781221197534291E-3</v>
      </c>
      <c r="V111" s="299">
        <f t="shared" si="16"/>
        <v>5.278122119753495E-3</v>
      </c>
      <c r="W111" s="299">
        <f t="shared" si="16"/>
        <v>5.2781221197534221E-3</v>
      </c>
      <c r="X111" s="299">
        <f t="shared" si="16"/>
        <v>5.2781221197533553E-3</v>
      </c>
      <c r="Y111" s="299">
        <f t="shared" si="16"/>
        <v>5.2781221197533128E-3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7.4900519068697938E-3</v>
      </c>
      <c r="C112" s="233">
        <f t="shared" si="17"/>
        <v>7.4900519068698442E-3</v>
      </c>
      <c r="D112" s="233">
        <f t="shared" si="17"/>
        <v>7.4900519068698381E-3</v>
      </c>
      <c r="E112" s="233">
        <f t="shared" si="17"/>
        <v>7.4900519068697904E-3</v>
      </c>
      <c r="F112" s="233">
        <f t="shared" si="17"/>
        <v>7.4900519068697852E-3</v>
      </c>
      <c r="G112" s="233">
        <f t="shared" si="17"/>
        <v>7.4900519068709032E-3</v>
      </c>
      <c r="H112" s="233">
        <f t="shared" si="17"/>
        <v>7.490051906869714E-3</v>
      </c>
      <c r="I112" s="233">
        <f t="shared" si="17"/>
        <v>7.4900519068699118E-3</v>
      </c>
      <c r="J112" s="233">
        <f t="shared" si="17"/>
        <v>7.4900519068697522E-3</v>
      </c>
      <c r="K112" s="233">
        <f t="shared" si="17"/>
        <v>7.490051906869603E-3</v>
      </c>
      <c r="L112" s="233">
        <f t="shared" si="17"/>
        <v>7.4900519068697782E-3</v>
      </c>
      <c r="M112" s="233">
        <f t="shared" si="17"/>
        <v>7.4900519068695813E-3</v>
      </c>
      <c r="N112" s="233">
        <f t="shared" si="17"/>
        <v>7.4900519068696577E-3</v>
      </c>
      <c r="O112" s="233">
        <f t="shared" si="17"/>
        <v>7.4900519068696074E-3</v>
      </c>
      <c r="P112" s="233">
        <f t="shared" si="17"/>
        <v>7.4900519068695822E-3</v>
      </c>
      <c r="Q112" s="233">
        <f t="shared" si="17"/>
        <v>7.4900519068696906E-3</v>
      </c>
      <c r="R112" s="233">
        <f t="shared" si="17"/>
        <v>7.4900519068696386E-3</v>
      </c>
      <c r="S112" s="233">
        <f t="shared" si="17"/>
        <v>7.4900519068697253E-3</v>
      </c>
      <c r="T112" s="233">
        <f t="shared" si="17"/>
        <v>7.4900519068698303E-3</v>
      </c>
      <c r="U112" s="233">
        <f t="shared" si="17"/>
        <v>7.4900519068696438E-3</v>
      </c>
      <c r="V112" s="233">
        <f t="shared" si="17"/>
        <v>7.490051906869734E-3</v>
      </c>
      <c r="W112" s="233">
        <f t="shared" si="17"/>
        <v>7.4900519068696282E-3</v>
      </c>
      <c r="X112" s="233">
        <f t="shared" si="17"/>
        <v>7.4900519068695371E-3</v>
      </c>
      <c r="Y112" s="233">
        <f t="shared" si="17"/>
        <v>7.4900519068694807E-3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2.6652580694164631E-2</v>
      </c>
      <c r="C113" s="233">
        <f t="shared" si="18"/>
        <v>2.6652580694164815E-2</v>
      </c>
      <c r="D113" s="233">
        <f t="shared" si="18"/>
        <v>2.6652580694164783E-2</v>
      </c>
      <c r="E113" s="233">
        <f t="shared" si="18"/>
        <v>2.6652580694164624E-2</v>
      </c>
      <c r="F113" s="233">
        <f t="shared" si="18"/>
        <v>2.6652580694164596E-2</v>
      </c>
      <c r="G113" s="233">
        <f t="shared" si="18"/>
        <v>2.6652580694168586E-2</v>
      </c>
      <c r="H113" s="233">
        <f t="shared" si="18"/>
        <v>2.6652580694164364E-2</v>
      </c>
      <c r="I113" s="233">
        <f t="shared" si="18"/>
        <v>2.6652580694165054E-2</v>
      </c>
      <c r="J113" s="233">
        <f t="shared" si="18"/>
        <v>2.6652580694164492E-2</v>
      </c>
      <c r="K113" s="233">
        <f t="shared" si="18"/>
        <v>2.6652580694163951E-2</v>
      </c>
      <c r="L113" s="233">
        <f t="shared" si="18"/>
        <v>2.6652580694164586E-2</v>
      </c>
      <c r="M113" s="233">
        <f t="shared" si="18"/>
        <v>2.6652580694163881E-2</v>
      </c>
      <c r="N113" s="233">
        <f t="shared" si="18"/>
        <v>2.6652580694164152E-2</v>
      </c>
      <c r="O113" s="233">
        <f t="shared" si="18"/>
        <v>2.6652580694163965E-2</v>
      </c>
      <c r="P113" s="233">
        <f t="shared" si="18"/>
        <v>2.6652580694163864E-2</v>
      </c>
      <c r="Q113" s="233">
        <f t="shared" si="18"/>
        <v>2.665258069416427E-2</v>
      </c>
      <c r="R113" s="233">
        <f t="shared" si="18"/>
        <v>2.6652580694164076E-2</v>
      </c>
      <c r="S113" s="233">
        <f t="shared" si="18"/>
        <v>2.6652580694164388E-2</v>
      </c>
      <c r="T113" s="233">
        <f t="shared" si="18"/>
        <v>2.6652580694164766E-2</v>
      </c>
      <c r="U113" s="233">
        <f t="shared" si="18"/>
        <v>2.6652580694164103E-2</v>
      </c>
      <c r="V113" s="233">
        <f t="shared" si="18"/>
        <v>2.6652580694164426E-2</v>
      </c>
      <c r="W113" s="233">
        <f t="shared" si="18"/>
        <v>2.6652580694164051E-2</v>
      </c>
      <c r="X113" s="233">
        <f t="shared" si="18"/>
        <v>2.6652580694163729E-2</v>
      </c>
      <c r="Y113" s="233">
        <f t="shared" si="18"/>
        <v>2.6652580694163496E-2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2.111248847901414E-2</v>
      </c>
      <c r="C114" s="233">
        <f t="shared" si="19"/>
        <v>2.1112488479014282E-2</v>
      </c>
      <c r="D114" s="233">
        <f t="shared" si="19"/>
        <v>2.1112488479014258E-2</v>
      </c>
      <c r="E114" s="233">
        <f t="shared" si="19"/>
        <v>2.1112488479014133E-2</v>
      </c>
      <c r="F114" s="233">
        <f t="shared" si="19"/>
        <v>2.1112488479014115E-2</v>
      </c>
      <c r="G114" s="233">
        <f t="shared" si="19"/>
        <v>2.1112488479017266E-2</v>
      </c>
      <c r="H114" s="233">
        <f t="shared" si="19"/>
        <v>2.1112488479013924E-2</v>
      </c>
      <c r="I114" s="233">
        <f t="shared" si="19"/>
        <v>2.1112488479014466E-2</v>
      </c>
      <c r="J114" s="233">
        <f t="shared" si="19"/>
        <v>2.1112488479014032E-2</v>
      </c>
      <c r="K114" s="233">
        <f t="shared" si="19"/>
        <v>2.1112488479013591E-2</v>
      </c>
      <c r="L114" s="233">
        <f t="shared" si="19"/>
        <v>2.1112488479014105E-2</v>
      </c>
      <c r="M114" s="233">
        <f t="shared" si="19"/>
        <v>2.1112488479013539E-2</v>
      </c>
      <c r="N114" s="233">
        <f t="shared" si="19"/>
        <v>2.1112488479013765E-2</v>
      </c>
      <c r="O114" s="233">
        <f t="shared" si="19"/>
        <v>2.1112488479013605E-2</v>
      </c>
      <c r="P114" s="233">
        <f t="shared" si="19"/>
        <v>2.1112488479013532E-2</v>
      </c>
      <c r="Q114" s="233">
        <f t="shared" si="19"/>
        <v>2.1112488479013852E-2</v>
      </c>
      <c r="R114" s="233">
        <f t="shared" si="19"/>
        <v>2.1112488479013702E-2</v>
      </c>
      <c r="S114" s="233">
        <f t="shared" si="19"/>
        <v>2.1112488479013949E-2</v>
      </c>
      <c r="T114" s="233">
        <f t="shared" si="19"/>
        <v>2.1112488479014247E-2</v>
      </c>
      <c r="U114" s="233">
        <f t="shared" si="19"/>
        <v>2.1112488479013723E-2</v>
      </c>
      <c r="V114" s="233">
        <f t="shared" si="19"/>
        <v>2.1112488479013976E-2</v>
      </c>
      <c r="W114" s="233">
        <f t="shared" si="19"/>
        <v>2.1112488479013671E-2</v>
      </c>
      <c r="X114" s="233">
        <f t="shared" si="19"/>
        <v>2.1112488479013414E-2</v>
      </c>
      <c r="Y114" s="233">
        <f t="shared" si="19"/>
        <v>2.1112488479013241E-2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1.223236743386341E-2</v>
      </c>
      <c r="C115" s="300">
        <f t="shared" si="20"/>
        <v>1.2559643167770602E-2</v>
      </c>
      <c r="D115" s="300">
        <f t="shared" si="20"/>
        <v>1.2759970098908993E-2</v>
      </c>
      <c r="E115" s="300">
        <f t="shared" si="20"/>
        <v>1.3031602661262199E-2</v>
      </c>
      <c r="F115" s="300">
        <f t="shared" si="20"/>
        <v>1.3208486310831135E-2</v>
      </c>
      <c r="G115" s="300">
        <f t="shared" si="20"/>
        <v>1.3403844695834312E-2</v>
      </c>
      <c r="H115" s="300">
        <f t="shared" si="20"/>
        <v>1.3098230011188806E-2</v>
      </c>
      <c r="I115" s="300">
        <f t="shared" si="20"/>
        <v>1.1606887402824789E-2</v>
      </c>
      <c r="J115" s="300">
        <f t="shared" si="20"/>
        <v>1.0972860719390284E-2</v>
      </c>
      <c r="K115" s="300">
        <f t="shared" si="20"/>
        <v>1.131747159457511E-2</v>
      </c>
      <c r="L115" s="300">
        <f t="shared" si="20"/>
        <v>1.0642167708895568E-2</v>
      </c>
      <c r="M115" s="300">
        <f t="shared" si="20"/>
        <v>1.0318322402872874E-2</v>
      </c>
      <c r="N115" s="300">
        <f t="shared" si="20"/>
        <v>9.9621259840006159E-3</v>
      </c>
      <c r="O115" s="300">
        <f t="shared" si="20"/>
        <v>9.8745304086986056E-3</v>
      </c>
      <c r="P115" s="300">
        <f t="shared" si="20"/>
        <v>9.6246119652885296E-3</v>
      </c>
      <c r="Q115" s="300">
        <f t="shared" si="20"/>
        <v>9.4534971820088333E-3</v>
      </c>
      <c r="R115" s="300">
        <f t="shared" si="20"/>
        <v>8.8246462453197942E-3</v>
      </c>
      <c r="S115" s="300">
        <f t="shared" si="20"/>
        <v>8.967641746806275E-3</v>
      </c>
      <c r="T115" s="300">
        <f t="shared" si="20"/>
        <v>8.6193232872408959E-3</v>
      </c>
      <c r="U115" s="300">
        <f t="shared" si="20"/>
        <v>8.4222486761849399E-3</v>
      </c>
      <c r="V115" s="300">
        <f t="shared" si="20"/>
        <v>8.2821285581099139E-3</v>
      </c>
      <c r="W115" s="300">
        <f t="shared" si="20"/>
        <v>8.4967326769196019E-3</v>
      </c>
      <c r="X115" s="300">
        <f t="shared" si="20"/>
        <v>8.2801114438781007E-3</v>
      </c>
      <c r="Y115" s="300">
        <f t="shared" si="20"/>
        <v>7.8204270683158838E-3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6.4776936615565148E-2</v>
      </c>
      <c r="C116" s="301">
        <f t="shared" si="21"/>
        <v>6.6161519842518668E-2</v>
      </c>
      <c r="D116" s="301">
        <f t="shared" si="21"/>
        <v>6.6993391726052426E-2</v>
      </c>
      <c r="E116" s="301">
        <f t="shared" si="21"/>
        <v>6.809212499227342E-2</v>
      </c>
      <c r="F116" s="301">
        <f t="shared" si="21"/>
        <v>6.8798223062170302E-2</v>
      </c>
      <c r="G116" s="301">
        <f t="shared" si="21"/>
        <v>6.9643748691162785E-2</v>
      </c>
      <c r="H116" s="301">
        <f t="shared" si="21"/>
        <v>6.8357098664664162E-2</v>
      </c>
      <c r="I116" s="301">
        <f t="shared" si="21"/>
        <v>6.2176498123861439E-2</v>
      </c>
      <c r="J116" s="301">
        <f t="shared" si="21"/>
        <v>5.9431585978646131E-2</v>
      </c>
      <c r="K116" s="301">
        <f t="shared" si="21"/>
        <v>6.0841590052175279E-2</v>
      </c>
      <c r="L116" s="301">
        <f t="shared" si="21"/>
        <v>5.7704445487175536E-2</v>
      </c>
      <c r="M116" s="301">
        <f t="shared" si="21"/>
        <v>5.6299375975251198E-2</v>
      </c>
      <c r="N116" s="301">
        <f t="shared" si="21"/>
        <v>5.4637773427171334E-2</v>
      </c>
      <c r="O116" s="301">
        <f t="shared" si="21"/>
        <v>5.4011459626647725E-2</v>
      </c>
      <c r="P116" s="301">
        <f t="shared" si="21"/>
        <v>5.2980949637764382E-2</v>
      </c>
      <c r="Q116" s="301">
        <f t="shared" si="21"/>
        <v>5.2524496827545002E-2</v>
      </c>
      <c r="R116" s="301">
        <f t="shared" si="21"/>
        <v>4.9724744884052548E-2</v>
      </c>
      <c r="S116" s="301">
        <f t="shared" si="21"/>
        <v>4.9241640241753419E-2</v>
      </c>
      <c r="T116" s="301">
        <f t="shared" si="21"/>
        <v>4.8046765053667062E-2</v>
      </c>
      <c r="U116" s="301">
        <f t="shared" si="21"/>
        <v>4.6512972556358848E-2</v>
      </c>
      <c r="V116" s="301">
        <f t="shared" si="21"/>
        <v>4.4735446389967348E-2</v>
      </c>
      <c r="W116" s="301">
        <f t="shared" si="21"/>
        <v>4.5491033866034744E-2</v>
      </c>
      <c r="X116" s="301">
        <f t="shared" si="21"/>
        <v>4.4956613626027549E-2</v>
      </c>
      <c r="Y116" s="301">
        <f t="shared" si="21"/>
        <v>4.3680666555754408E-2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2.2730577005316208E-2</v>
      </c>
      <c r="C117" s="302">
        <f t="shared" si="22"/>
        <v>2.2590535346885935E-2</v>
      </c>
      <c r="D117" s="302">
        <f t="shared" si="22"/>
        <v>2.2506279701490835E-2</v>
      </c>
      <c r="E117" s="302">
        <f t="shared" si="22"/>
        <v>2.2394771945067411E-2</v>
      </c>
      <c r="F117" s="302">
        <f t="shared" si="22"/>
        <v>2.2323038241772002E-2</v>
      </c>
      <c r="G117" s="302">
        <f t="shared" si="22"/>
        <v>2.2237661418289031E-2</v>
      </c>
      <c r="H117" s="302">
        <f t="shared" si="22"/>
        <v>2.2367844920784075E-2</v>
      </c>
      <c r="I117" s="302">
        <f t="shared" si="22"/>
        <v>2.2993937286848006E-2</v>
      </c>
      <c r="J117" s="302">
        <f t="shared" si="22"/>
        <v>2.3271098537802203E-2</v>
      </c>
      <c r="K117" s="302">
        <f t="shared" si="22"/>
        <v>2.3128126678263968E-2</v>
      </c>
      <c r="L117" s="302">
        <f t="shared" si="22"/>
        <v>2.3443329207980632E-2</v>
      </c>
      <c r="M117" s="302">
        <f t="shared" si="22"/>
        <v>2.3585180674111222E-2</v>
      </c>
      <c r="N117" s="302">
        <f t="shared" si="22"/>
        <v>2.3752082136822835E-2</v>
      </c>
      <c r="O117" s="302">
        <f t="shared" si="22"/>
        <v>2.3813513564157968E-2</v>
      </c>
      <c r="P117" s="302">
        <f t="shared" si="22"/>
        <v>2.3917943833652481E-2</v>
      </c>
      <c r="Q117" s="302">
        <f t="shared" si="22"/>
        <v>2.3966115242236175E-2</v>
      </c>
      <c r="R117" s="302">
        <f t="shared" si="22"/>
        <v>2.4248248200451027E-2</v>
      </c>
      <c r="S117" s="302">
        <f t="shared" si="22"/>
        <v>2.428895826713218E-2</v>
      </c>
      <c r="T117" s="302">
        <f t="shared" si="22"/>
        <v>2.4411900713818824E-2</v>
      </c>
      <c r="U117" s="302">
        <f t="shared" si="22"/>
        <v>2.456178852812238E-2</v>
      </c>
      <c r="V117" s="302">
        <f t="shared" si="22"/>
        <v>2.4732696681762291E-2</v>
      </c>
      <c r="W117" s="302">
        <f t="shared" si="22"/>
        <v>2.4655132527732559E-2</v>
      </c>
      <c r="X117" s="302">
        <f t="shared" si="22"/>
        <v>2.4712048185985186E-2</v>
      </c>
      <c r="Y117" s="302">
        <f t="shared" si="22"/>
        <v>2.4846113362259024E-2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4.204635961024894E-2</v>
      </c>
      <c r="C118" s="302">
        <f t="shared" si="23"/>
        <v>4.3570984495632736E-2</v>
      </c>
      <c r="D118" s="302">
        <f t="shared" si="23"/>
        <v>4.4487112024561591E-2</v>
      </c>
      <c r="E118" s="302">
        <f t="shared" si="23"/>
        <v>4.5697353047205999E-2</v>
      </c>
      <c r="F118" s="302">
        <f t="shared" si="23"/>
        <v>4.6475184820398301E-2</v>
      </c>
      <c r="G118" s="302">
        <f t="shared" si="23"/>
        <v>4.7406087272873765E-2</v>
      </c>
      <c r="H118" s="302">
        <f t="shared" si="23"/>
        <v>4.5989253743880076E-2</v>
      </c>
      <c r="I118" s="302">
        <f t="shared" si="23"/>
        <v>3.9182560837013436E-2</v>
      </c>
      <c r="J118" s="302">
        <f t="shared" si="23"/>
        <v>3.6160487440843929E-2</v>
      </c>
      <c r="K118" s="302">
        <f t="shared" si="23"/>
        <v>3.7713463373911307E-2</v>
      </c>
      <c r="L118" s="302">
        <f t="shared" si="23"/>
        <v>3.4261116279194898E-2</v>
      </c>
      <c r="M118" s="302">
        <f t="shared" si="23"/>
        <v>3.2714195301139976E-2</v>
      </c>
      <c r="N118" s="302">
        <f t="shared" si="23"/>
        <v>3.0885691290348502E-2</v>
      </c>
      <c r="O118" s="302">
        <f t="shared" si="23"/>
        <v>3.0197946062489753E-2</v>
      </c>
      <c r="P118" s="302">
        <f t="shared" si="23"/>
        <v>2.9063005804111905E-2</v>
      </c>
      <c r="Q118" s="302">
        <f t="shared" si="23"/>
        <v>2.8558381585308826E-2</v>
      </c>
      <c r="R118" s="302">
        <f t="shared" si="23"/>
        <v>2.5476496683601513E-2</v>
      </c>
      <c r="S118" s="302">
        <f t="shared" si="23"/>
        <v>2.4952681974621239E-2</v>
      </c>
      <c r="T118" s="302">
        <f t="shared" si="23"/>
        <v>2.3634864339848238E-2</v>
      </c>
      <c r="U118" s="302">
        <f t="shared" si="23"/>
        <v>2.1951184028236471E-2</v>
      </c>
      <c r="V118" s="302">
        <f t="shared" si="23"/>
        <v>2.0002749708205061E-2</v>
      </c>
      <c r="W118" s="302">
        <f t="shared" si="23"/>
        <v>2.0835901338302182E-2</v>
      </c>
      <c r="X118" s="302">
        <f t="shared" si="23"/>
        <v>2.0244565440042359E-2</v>
      </c>
      <c r="Y118" s="302">
        <f t="shared" si="23"/>
        <v>1.883455319349538E-2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0.76408746782355796</v>
      </c>
      <c r="C119" s="301">
        <f t="shared" si="24"/>
        <v>0.76286575466720241</v>
      </c>
      <c r="D119" s="301">
        <f t="shared" si="24"/>
        <v>0.76212845061141365</v>
      </c>
      <c r="E119" s="301">
        <f t="shared" si="24"/>
        <v>0.7611483619303212</v>
      </c>
      <c r="F119" s="301">
        <f t="shared" si="24"/>
        <v>0.76051644817238939</v>
      </c>
      <c r="G119" s="301">
        <f t="shared" si="24"/>
        <v>0.75977438304057265</v>
      </c>
      <c r="H119" s="301">
        <f t="shared" si="24"/>
        <v>0.76091100549299662</v>
      </c>
      <c r="I119" s="301">
        <f t="shared" si="24"/>
        <v>0.76639162536093752</v>
      </c>
      <c r="J119" s="301">
        <f t="shared" si="24"/>
        <v>0.76880049981124954</v>
      </c>
      <c r="K119" s="301">
        <f t="shared" si="24"/>
        <v>0.76754628637092126</v>
      </c>
      <c r="L119" s="301">
        <f t="shared" si="24"/>
        <v>0.7702555259675895</v>
      </c>
      <c r="M119" s="301">
        <f t="shared" si="24"/>
        <v>0.77148796065408165</v>
      </c>
      <c r="N119" s="301">
        <f t="shared" si="24"/>
        <v>0.77292160450154257</v>
      </c>
      <c r="O119" s="301">
        <f t="shared" si="24"/>
        <v>0.77342050388169603</v>
      </c>
      <c r="P119" s="301">
        <f t="shared" si="24"/>
        <v>0.77433542637075858</v>
      </c>
      <c r="Q119" s="301">
        <f t="shared" si="24"/>
        <v>0.77479439403421346</v>
      </c>
      <c r="R119" s="301">
        <f t="shared" si="24"/>
        <v>0.77723553156064362</v>
      </c>
      <c r="S119" s="301">
        <f t="shared" si="24"/>
        <v>0.77743315546807146</v>
      </c>
      <c r="T119" s="301">
        <f t="shared" si="24"/>
        <v>0.77854605055231862</v>
      </c>
      <c r="U119" s="301">
        <f t="shared" si="24"/>
        <v>0.77975231031062242</v>
      </c>
      <c r="V119" s="301">
        <f t="shared" si="24"/>
        <v>0.78107177805734807</v>
      </c>
      <c r="W119" s="301">
        <f t="shared" si="24"/>
        <v>0.78037306100157622</v>
      </c>
      <c r="X119" s="301">
        <f t="shared" si="24"/>
        <v>0.78092489767074191</v>
      </c>
      <c r="Y119" s="301">
        <f t="shared" si="24"/>
        <v>0.78219130099961975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0.68191731015948653</v>
      </c>
      <c r="C120" s="302">
        <f t="shared" si="25"/>
        <v>0.67771606040657806</v>
      </c>
      <c r="D120" s="302">
        <f t="shared" si="25"/>
        <v>0.67518839104472528</v>
      </c>
      <c r="E120" s="302">
        <f t="shared" si="25"/>
        <v>0.67184315835202213</v>
      </c>
      <c r="F120" s="302">
        <f t="shared" si="25"/>
        <v>0.66969114725316004</v>
      </c>
      <c r="G120" s="302">
        <f t="shared" si="25"/>
        <v>0.66712984254867091</v>
      </c>
      <c r="H120" s="302">
        <f t="shared" si="25"/>
        <v>0.67103534762352224</v>
      </c>
      <c r="I120" s="302">
        <f t="shared" si="25"/>
        <v>0.68981811860544018</v>
      </c>
      <c r="J120" s="302">
        <f t="shared" si="25"/>
        <v>0.69813295613406612</v>
      </c>
      <c r="K120" s="302">
        <f t="shared" si="25"/>
        <v>0.69384380034791937</v>
      </c>
      <c r="L120" s="302">
        <f t="shared" si="25"/>
        <v>0.7032998762394187</v>
      </c>
      <c r="M120" s="302">
        <f t="shared" si="25"/>
        <v>0.70755542022333628</v>
      </c>
      <c r="N120" s="302">
        <f t="shared" si="25"/>
        <v>0.71256246410468504</v>
      </c>
      <c r="O120" s="302">
        <f t="shared" si="25"/>
        <v>0.71440540692473931</v>
      </c>
      <c r="P120" s="302">
        <f t="shared" si="25"/>
        <v>0.71753831500957455</v>
      </c>
      <c r="Q120" s="302">
        <f t="shared" si="25"/>
        <v>0.71898345726708512</v>
      </c>
      <c r="R120" s="302">
        <f t="shared" si="25"/>
        <v>0.72744744601353106</v>
      </c>
      <c r="S120" s="302">
        <f t="shared" si="25"/>
        <v>0.72866874801396508</v>
      </c>
      <c r="T120" s="302">
        <f t="shared" si="25"/>
        <v>0.73235702141456471</v>
      </c>
      <c r="U120" s="302">
        <f t="shared" si="25"/>
        <v>0.73685365584367124</v>
      </c>
      <c r="V120" s="302">
        <f t="shared" si="25"/>
        <v>0.74198090045286857</v>
      </c>
      <c r="W120" s="302">
        <f t="shared" si="25"/>
        <v>0.7396539758319769</v>
      </c>
      <c r="X120" s="302">
        <f t="shared" si="25"/>
        <v>0.74136144557955519</v>
      </c>
      <c r="Y120" s="302">
        <f t="shared" si="25"/>
        <v>0.74538340086777066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8.2170157664071472E-2</v>
      </c>
      <c r="C121" s="302">
        <f t="shared" si="26"/>
        <v>8.5149694260624256E-2</v>
      </c>
      <c r="D121" s="302">
        <f t="shared" si="26"/>
        <v>8.6940059566688294E-2</v>
      </c>
      <c r="E121" s="302">
        <f t="shared" si="26"/>
        <v>8.9305203578299158E-2</v>
      </c>
      <c r="F121" s="302">
        <f t="shared" si="26"/>
        <v>9.0825300919229343E-2</v>
      </c>
      <c r="G121" s="302">
        <f t="shared" si="26"/>
        <v>9.2644540491901767E-2</v>
      </c>
      <c r="H121" s="302">
        <f t="shared" si="26"/>
        <v>8.987565786947431E-2</v>
      </c>
      <c r="I121" s="302">
        <f t="shared" si="26"/>
        <v>7.6573506755497331E-2</v>
      </c>
      <c r="J121" s="302">
        <f t="shared" si="26"/>
        <v>7.066754367718335E-2</v>
      </c>
      <c r="K121" s="302">
        <f t="shared" si="26"/>
        <v>7.3702486023001779E-2</v>
      </c>
      <c r="L121" s="302">
        <f t="shared" si="26"/>
        <v>6.6955649728170738E-2</v>
      </c>
      <c r="M121" s="302">
        <f t="shared" si="26"/>
        <v>6.3932540430745394E-2</v>
      </c>
      <c r="N121" s="302">
        <f t="shared" si="26"/>
        <v>6.0359140396857559E-2</v>
      </c>
      <c r="O121" s="302">
        <f t="shared" si="26"/>
        <v>5.9015096956956725E-2</v>
      </c>
      <c r="P121" s="302">
        <f t="shared" si="26"/>
        <v>5.6797111361184059E-2</v>
      </c>
      <c r="Q121" s="302">
        <f t="shared" si="26"/>
        <v>5.5810936767128352E-2</v>
      </c>
      <c r="R121" s="302">
        <f t="shared" si="26"/>
        <v>4.9788085547112552E-2</v>
      </c>
      <c r="S121" s="302">
        <f t="shared" si="26"/>
        <v>4.8764407454106436E-2</v>
      </c>
      <c r="T121" s="302">
        <f t="shared" si="26"/>
        <v>4.6189029137754002E-2</v>
      </c>
      <c r="U121" s="302">
        <f t="shared" si="26"/>
        <v>4.2898654466951097E-2</v>
      </c>
      <c r="V121" s="302">
        <f t="shared" si="26"/>
        <v>3.909087760447947E-2</v>
      </c>
      <c r="W121" s="302">
        <f t="shared" si="26"/>
        <v>4.0719085169599357E-2</v>
      </c>
      <c r="X121" s="302">
        <f t="shared" si="26"/>
        <v>3.9563452091186752E-2</v>
      </c>
      <c r="Y121" s="302">
        <f t="shared" si="26"/>
        <v>3.6807900131849113E-2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9.8369984927211593E-2</v>
      </c>
      <c r="C122" s="301">
        <f t="shared" si="27"/>
        <v>9.7879839122705717E-2</v>
      </c>
      <c r="D122" s="301">
        <f t="shared" si="27"/>
        <v>9.7584944363822854E-2</v>
      </c>
      <c r="E122" s="301">
        <f t="shared" si="27"/>
        <v>9.7194667216340763E-2</v>
      </c>
      <c r="F122" s="301">
        <f t="shared" si="27"/>
        <v>9.6943599254806806E-2</v>
      </c>
      <c r="G122" s="301">
        <f t="shared" si="27"/>
        <v>9.6644780372619213E-2</v>
      </c>
      <c r="H122" s="301">
        <f t="shared" si="27"/>
        <v>9.7100422631348882E-2</v>
      </c>
      <c r="I122" s="301">
        <f t="shared" si="27"/>
        <v>9.9291745912573157E-2</v>
      </c>
      <c r="J122" s="301">
        <f t="shared" si="27"/>
        <v>0.10026181029091241</v>
      </c>
      <c r="K122" s="301">
        <f t="shared" si="27"/>
        <v>9.9761408782528233E-2</v>
      </c>
      <c r="L122" s="301">
        <f t="shared" si="27"/>
        <v>0.10086461763653698</v>
      </c>
      <c r="M122" s="301">
        <f t="shared" si="27"/>
        <v>0.10136109776799357</v>
      </c>
      <c r="N122" s="301">
        <f t="shared" si="27"/>
        <v>0.10194525288748438</v>
      </c>
      <c r="O122" s="301">
        <f t="shared" si="27"/>
        <v>0.10216026288315722</v>
      </c>
      <c r="P122" s="301">
        <f t="shared" si="27"/>
        <v>0.10252576882638793</v>
      </c>
      <c r="Q122" s="301">
        <f t="shared" si="27"/>
        <v>0.10269436875643115</v>
      </c>
      <c r="R122" s="301">
        <f t="shared" si="27"/>
        <v>0.10368183411018302</v>
      </c>
      <c r="S122" s="301">
        <f t="shared" si="27"/>
        <v>0.10382431934356728</v>
      </c>
      <c r="T122" s="301">
        <f t="shared" si="27"/>
        <v>0.10425461790697077</v>
      </c>
      <c r="U122" s="301">
        <f t="shared" si="27"/>
        <v>0.10477922525703277</v>
      </c>
      <c r="V122" s="301">
        <f t="shared" si="27"/>
        <v>0.10537740379477269</v>
      </c>
      <c r="W122" s="301">
        <f t="shared" si="27"/>
        <v>0.10510592925566835</v>
      </c>
      <c r="X122" s="301">
        <f t="shared" si="27"/>
        <v>0.10530513405955233</v>
      </c>
      <c r="Y122" s="301">
        <f t="shared" si="27"/>
        <v>0.10577436217651058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7.9557019518606567E-2</v>
      </c>
      <c r="C123" s="302">
        <f t="shared" si="28"/>
        <v>7.906687371410058E-2</v>
      </c>
      <c r="D123" s="302">
        <f t="shared" si="28"/>
        <v>7.8771978955217717E-2</v>
      </c>
      <c r="E123" s="302">
        <f t="shared" si="28"/>
        <v>7.8381701807735751E-2</v>
      </c>
      <c r="F123" s="302">
        <f t="shared" si="28"/>
        <v>7.8130633846201836E-2</v>
      </c>
      <c r="G123" s="302">
        <f t="shared" si="28"/>
        <v>7.7831814964011412E-2</v>
      </c>
      <c r="H123" s="302">
        <f t="shared" si="28"/>
        <v>7.8287457222744064E-2</v>
      </c>
      <c r="I123" s="302">
        <f t="shared" si="28"/>
        <v>8.0478780503967826E-2</v>
      </c>
      <c r="J123" s="302">
        <f t="shared" si="28"/>
        <v>8.1448844882307497E-2</v>
      </c>
      <c r="K123" s="302">
        <f t="shared" si="28"/>
        <v>8.0948443373923706E-2</v>
      </c>
      <c r="L123" s="302">
        <f t="shared" si="28"/>
        <v>8.2051652227932009E-2</v>
      </c>
      <c r="M123" s="302">
        <f t="shared" si="28"/>
        <v>8.254813235938907E-2</v>
      </c>
      <c r="N123" s="302">
        <f t="shared" si="28"/>
        <v>8.3132287478879713E-2</v>
      </c>
      <c r="O123" s="302">
        <f t="shared" si="28"/>
        <v>8.334729747455269E-2</v>
      </c>
      <c r="P123" s="302">
        <f t="shared" si="28"/>
        <v>8.3712803417783463E-2</v>
      </c>
      <c r="Q123" s="302">
        <f t="shared" si="28"/>
        <v>8.3881403347826386E-2</v>
      </c>
      <c r="R123" s="302">
        <f t="shared" si="28"/>
        <v>8.4868868701578407E-2</v>
      </c>
      <c r="S123" s="302">
        <f t="shared" si="28"/>
        <v>8.5011353934962425E-2</v>
      </c>
      <c r="T123" s="302">
        <f t="shared" si="28"/>
        <v>8.5441652498365675E-2</v>
      </c>
      <c r="U123" s="302">
        <f t="shared" si="28"/>
        <v>8.5966259848428137E-2</v>
      </c>
      <c r="V123" s="302">
        <f t="shared" si="28"/>
        <v>8.6564438386167813E-2</v>
      </c>
      <c r="W123" s="302">
        <f t="shared" si="28"/>
        <v>8.6292963847063753E-2</v>
      </c>
      <c r="X123" s="302">
        <f t="shared" si="28"/>
        <v>8.6492168650947956E-2</v>
      </c>
      <c r="Y123" s="302">
        <f t="shared" si="28"/>
        <v>8.696139676790636E-2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1.8812965408605019E-2</v>
      </c>
      <c r="C124" s="303">
        <f t="shared" si="29"/>
        <v>1.8812965408605144E-2</v>
      </c>
      <c r="D124" s="303">
        <f t="shared" si="29"/>
        <v>1.8812965408605126E-2</v>
      </c>
      <c r="E124" s="303">
        <f t="shared" si="29"/>
        <v>1.8812965408605005E-2</v>
      </c>
      <c r="F124" s="303">
        <f t="shared" si="29"/>
        <v>1.8812965408604988E-2</v>
      </c>
      <c r="G124" s="303">
        <f t="shared" si="29"/>
        <v>1.8812965408607801E-2</v>
      </c>
      <c r="H124" s="303">
        <f t="shared" si="29"/>
        <v>1.8812965408604814E-2</v>
      </c>
      <c r="I124" s="303">
        <f t="shared" si="29"/>
        <v>1.8812965408605317E-2</v>
      </c>
      <c r="J124" s="303">
        <f t="shared" si="29"/>
        <v>1.8812965408604915E-2</v>
      </c>
      <c r="K124" s="303">
        <f t="shared" si="29"/>
        <v>1.8812965408604533E-2</v>
      </c>
      <c r="L124" s="303">
        <f t="shared" si="29"/>
        <v>1.8812965408604981E-2</v>
      </c>
      <c r="M124" s="303">
        <f t="shared" si="29"/>
        <v>1.8812965408604485E-2</v>
      </c>
      <c r="N124" s="303">
        <f t="shared" si="29"/>
        <v>1.8812965408604672E-2</v>
      </c>
      <c r="O124" s="303">
        <f t="shared" si="29"/>
        <v>1.881296540860454E-2</v>
      </c>
      <c r="P124" s="303">
        <f t="shared" si="29"/>
        <v>1.8812965408604471E-2</v>
      </c>
      <c r="Q124" s="303">
        <f t="shared" si="29"/>
        <v>1.8812965408604762E-2</v>
      </c>
      <c r="R124" s="303">
        <f t="shared" si="29"/>
        <v>1.8812965408604616E-2</v>
      </c>
      <c r="S124" s="303">
        <f t="shared" si="29"/>
        <v>1.8812965408604845E-2</v>
      </c>
      <c r="T124" s="303">
        <f t="shared" si="29"/>
        <v>1.8812965408605109E-2</v>
      </c>
      <c r="U124" s="303">
        <f t="shared" si="29"/>
        <v>1.8812965408604641E-2</v>
      </c>
      <c r="V124" s="303">
        <f t="shared" si="29"/>
        <v>1.881296540860487E-2</v>
      </c>
      <c r="W124" s="303">
        <f t="shared" si="29"/>
        <v>1.8812965408604599E-2</v>
      </c>
      <c r="X124" s="303">
        <f t="shared" si="29"/>
        <v>1.8812965408604373E-2</v>
      </c>
      <c r="Y124" s="303">
        <f t="shared" si="29"/>
        <v>1.8812965408604221E-2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0.99999999999999989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0.99999999999999978</v>
      </c>
      <c r="I126" s="232">
        <f t="shared" si="30"/>
        <v>1.0000000000000002</v>
      </c>
      <c r="J126" s="232">
        <f t="shared" si="30"/>
        <v>1</v>
      </c>
      <c r="K126" s="232">
        <f t="shared" si="30"/>
        <v>0.99999999999999989</v>
      </c>
      <c r="L126" s="232">
        <f t="shared" si="30"/>
        <v>1</v>
      </c>
      <c r="M126" s="232">
        <f t="shared" si="30"/>
        <v>1</v>
      </c>
      <c r="N126" s="232">
        <f t="shared" si="30"/>
        <v>0.99999999999999978</v>
      </c>
      <c r="O126" s="232">
        <f t="shared" si="30"/>
        <v>1</v>
      </c>
      <c r="P126" s="232">
        <f t="shared" si="30"/>
        <v>0.99999999999999978</v>
      </c>
      <c r="Q126" s="232">
        <f t="shared" si="30"/>
        <v>0.99999999999999978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1.0000000000000002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3.7027758007716308E-2</v>
      </c>
      <c r="C127" s="299">
        <f t="shared" si="31"/>
        <v>3.7027758007715322E-2</v>
      </c>
      <c r="D127" s="299">
        <f t="shared" si="31"/>
        <v>3.7027758007715426E-2</v>
      </c>
      <c r="E127" s="299">
        <f t="shared" si="31"/>
        <v>3.7027758007715961E-2</v>
      </c>
      <c r="F127" s="299">
        <f t="shared" si="31"/>
        <v>3.7027758007716009E-2</v>
      </c>
      <c r="G127" s="299">
        <f t="shared" si="31"/>
        <v>3.7027758007699321E-2</v>
      </c>
      <c r="H127" s="299">
        <f t="shared" si="31"/>
        <v>3.702775800771714E-2</v>
      </c>
      <c r="I127" s="299">
        <f t="shared" si="31"/>
        <v>3.7027758007714608E-2</v>
      </c>
      <c r="J127" s="299">
        <f t="shared" si="31"/>
        <v>3.7027758007717515E-2</v>
      </c>
      <c r="K127" s="299">
        <f t="shared" si="31"/>
        <v>3.7027758007719985E-2</v>
      </c>
      <c r="L127" s="299">
        <f t="shared" si="31"/>
        <v>3.7027758007717071E-2</v>
      </c>
      <c r="M127" s="299">
        <f t="shared" si="31"/>
        <v>3.7027758007720554E-2</v>
      </c>
      <c r="N127" s="299">
        <f t="shared" si="31"/>
        <v>3.7027758007719208E-2</v>
      </c>
      <c r="O127" s="299">
        <f t="shared" si="31"/>
        <v>3.7027758007720013E-2</v>
      </c>
      <c r="P127" s="299">
        <f t="shared" si="31"/>
        <v>3.7027758007720443E-2</v>
      </c>
      <c r="Q127" s="299">
        <f t="shared" si="31"/>
        <v>3.7027758007719021E-2</v>
      </c>
      <c r="R127" s="299">
        <f t="shared" si="31"/>
        <v>3.7027758007719978E-2</v>
      </c>
      <c r="S127" s="299">
        <f t="shared" si="31"/>
        <v>3.7027758007718431E-2</v>
      </c>
      <c r="T127" s="299">
        <f t="shared" si="31"/>
        <v>3.7027758007716786E-2</v>
      </c>
      <c r="U127" s="299">
        <f t="shared" si="31"/>
        <v>3.702775800772011E-2</v>
      </c>
      <c r="V127" s="299">
        <f t="shared" si="31"/>
        <v>3.702775800771823E-2</v>
      </c>
      <c r="W127" s="299">
        <f t="shared" si="31"/>
        <v>3.7027758007720124E-2</v>
      </c>
      <c r="X127" s="299">
        <f t="shared" si="31"/>
        <v>3.7027758007721741E-2</v>
      </c>
      <c r="Y127" s="299">
        <f t="shared" si="31"/>
        <v>3.7027758007723129E-2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1.6326910814150348E-2</v>
      </c>
      <c r="C128" s="233">
        <f t="shared" si="32"/>
        <v>1.6326910814149907E-2</v>
      </c>
      <c r="D128" s="233">
        <f t="shared" si="32"/>
        <v>1.6326910814149949E-2</v>
      </c>
      <c r="E128" s="233">
        <f t="shared" si="32"/>
        <v>1.6326910814150192E-2</v>
      </c>
      <c r="F128" s="233">
        <f t="shared" si="32"/>
        <v>1.6326910814150223E-2</v>
      </c>
      <c r="G128" s="233">
        <f t="shared" si="32"/>
        <v>1.6326910814142854E-2</v>
      </c>
      <c r="H128" s="233">
        <f t="shared" si="32"/>
        <v>1.6326910814150709E-2</v>
      </c>
      <c r="I128" s="233">
        <f t="shared" si="32"/>
        <v>1.6326910814149588E-2</v>
      </c>
      <c r="J128" s="233">
        <f t="shared" si="32"/>
        <v>1.6326910814150865E-2</v>
      </c>
      <c r="K128" s="233">
        <f t="shared" si="32"/>
        <v>1.6326910814151965E-2</v>
      </c>
      <c r="L128" s="233">
        <f t="shared" si="32"/>
        <v>1.6326910814150681E-2</v>
      </c>
      <c r="M128" s="233">
        <f t="shared" si="32"/>
        <v>1.6326910814152218E-2</v>
      </c>
      <c r="N128" s="233">
        <f t="shared" si="32"/>
        <v>1.6326910814151621E-2</v>
      </c>
      <c r="O128" s="233">
        <f t="shared" si="32"/>
        <v>1.6326910814151975E-2</v>
      </c>
      <c r="P128" s="233">
        <f t="shared" si="32"/>
        <v>1.6326910814152166E-2</v>
      </c>
      <c r="Q128" s="233">
        <f t="shared" si="32"/>
        <v>1.6326910814151541E-2</v>
      </c>
      <c r="R128" s="233">
        <f t="shared" si="32"/>
        <v>1.6326910814151958E-2</v>
      </c>
      <c r="S128" s="233">
        <f t="shared" si="32"/>
        <v>1.6326910814151274E-2</v>
      </c>
      <c r="T128" s="233">
        <f t="shared" si="32"/>
        <v>1.6326910814150556E-2</v>
      </c>
      <c r="U128" s="233">
        <f t="shared" si="32"/>
        <v>1.6326910814152024E-2</v>
      </c>
      <c r="V128" s="233">
        <f t="shared" si="32"/>
        <v>1.6326910814151187E-2</v>
      </c>
      <c r="W128" s="233">
        <f t="shared" si="32"/>
        <v>1.6326910814152027E-2</v>
      </c>
      <c r="X128" s="233">
        <f t="shared" si="32"/>
        <v>1.6326910814152735E-2</v>
      </c>
      <c r="Y128" s="233">
        <f t="shared" si="32"/>
        <v>1.6326910814153345E-2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0.12664196861986393</v>
      </c>
      <c r="C129" s="233">
        <f t="shared" si="33"/>
        <v>0.12664196861986057</v>
      </c>
      <c r="D129" s="233">
        <f t="shared" si="33"/>
        <v>0.12664196861986091</v>
      </c>
      <c r="E129" s="233">
        <f t="shared" si="33"/>
        <v>0.12664196861986277</v>
      </c>
      <c r="F129" s="233">
        <f t="shared" si="33"/>
        <v>0.12664196861986304</v>
      </c>
      <c r="G129" s="233">
        <f t="shared" si="33"/>
        <v>0.12664196861980581</v>
      </c>
      <c r="H129" s="233">
        <f t="shared" si="33"/>
        <v>0.12664196861986676</v>
      </c>
      <c r="I129" s="233">
        <f t="shared" si="33"/>
        <v>0.12664196861985813</v>
      </c>
      <c r="J129" s="233">
        <f t="shared" si="33"/>
        <v>0.12664196861986807</v>
      </c>
      <c r="K129" s="233">
        <f t="shared" si="33"/>
        <v>0.12664196861987648</v>
      </c>
      <c r="L129" s="233">
        <f t="shared" si="33"/>
        <v>0.12664196861986654</v>
      </c>
      <c r="M129" s="233">
        <f t="shared" si="33"/>
        <v>0.12664196861987842</v>
      </c>
      <c r="N129" s="233">
        <f t="shared" si="33"/>
        <v>0.12664196861987387</v>
      </c>
      <c r="O129" s="233">
        <f t="shared" si="33"/>
        <v>0.12664196861987662</v>
      </c>
      <c r="P129" s="233">
        <f t="shared" si="33"/>
        <v>0.12664196861987809</v>
      </c>
      <c r="Q129" s="233">
        <f t="shared" si="33"/>
        <v>0.12664196861987323</v>
      </c>
      <c r="R129" s="233">
        <f t="shared" si="33"/>
        <v>0.12664196861987656</v>
      </c>
      <c r="S129" s="233">
        <f t="shared" si="33"/>
        <v>0.12664196861987112</v>
      </c>
      <c r="T129" s="233">
        <f t="shared" si="33"/>
        <v>0.1266419686198656</v>
      </c>
      <c r="U129" s="233">
        <f t="shared" si="33"/>
        <v>0.12664196861987695</v>
      </c>
      <c r="V129" s="233">
        <f t="shared" si="33"/>
        <v>0.12664196861987048</v>
      </c>
      <c r="W129" s="233">
        <f t="shared" si="33"/>
        <v>0.12664196861987703</v>
      </c>
      <c r="X129" s="233">
        <f t="shared" si="33"/>
        <v>0.1266419686198825</v>
      </c>
      <c r="Y129" s="233">
        <f t="shared" si="33"/>
        <v>0.12664196861988722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5.5919517678244747E-2</v>
      </c>
      <c r="C130" s="233">
        <f t="shared" si="34"/>
        <v>5.5919517678243227E-2</v>
      </c>
      <c r="D130" s="233">
        <f t="shared" si="34"/>
        <v>5.5919517678243387E-2</v>
      </c>
      <c r="E130" s="233">
        <f t="shared" si="34"/>
        <v>5.591951767824422E-2</v>
      </c>
      <c r="F130" s="233">
        <f t="shared" si="34"/>
        <v>5.591951767824431E-2</v>
      </c>
      <c r="G130" s="233">
        <f t="shared" si="34"/>
        <v>5.591951767821908E-2</v>
      </c>
      <c r="H130" s="233">
        <f t="shared" si="34"/>
        <v>5.5919517678245982E-2</v>
      </c>
      <c r="I130" s="233">
        <f t="shared" si="34"/>
        <v>5.5919517678242131E-2</v>
      </c>
      <c r="J130" s="233">
        <f t="shared" si="34"/>
        <v>5.591951767824653E-2</v>
      </c>
      <c r="K130" s="233">
        <f t="shared" si="34"/>
        <v>5.5919517678250277E-2</v>
      </c>
      <c r="L130" s="233">
        <f t="shared" si="34"/>
        <v>5.5919517678245892E-2</v>
      </c>
      <c r="M130" s="233">
        <f t="shared" si="34"/>
        <v>5.5919517678251131E-2</v>
      </c>
      <c r="N130" s="233">
        <f t="shared" si="34"/>
        <v>5.5919517678249132E-2</v>
      </c>
      <c r="O130" s="233">
        <f t="shared" si="34"/>
        <v>5.5919517678250326E-2</v>
      </c>
      <c r="P130" s="233">
        <f t="shared" si="34"/>
        <v>5.5919517678250978E-2</v>
      </c>
      <c r="Q130" s="233">
        <f t="shared" si="34"/>
        <v>5.5919517678248841E-2</v>
      </c>
      <c r="R130" s="233">
        <f t="shared" si="34"/>
        <v>5.591951767825027E-2</v>
      </c>
      <c r="S130" s="233">
        <f t="shared" si="34"/>
        <v>5.5919517678247911E-2</v>
      </c>
      <c r="T130" s="233">
        <f t="shared" si="34"/>
        <v>5.5919517678245455E-2</v>
      </c>
      <c r="U130" s="233">
        <f t="shared" si="34"/>
        <v>5.5919517678250479E-2</v>
      </c>
      <c r="V130" s="233">
        <f t="shared" si="34"/>
        <v>5.5919517678247606E-2</v>
      </c>
      <c r="W130" s="233">
        <f t="shared" si="34"/>
        <v>5.5919517678250492E-2</v>
      </c>
      <c r="X130" s="233">
        <f t="shared" si="34"/>
        <v>5.59195176782529E-2</v>
      </c>
      <c r="Y130" s="233">
        <f t="shared" si="34"/>
        <v>5.5919517678255024E-2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0.19488877843886709</v>
      </c>
      <c r="C131" s="300">
        <f t="shared" si="35"/>
        <v>0.19355391127647087</v>
      </c>
      <c r="D131" s="300">
        <f t="shared" si="35"/>
        <v>0.19283450362864213</v>
      </c>
      <c r="E131" s="300">
        <f t="shared" si="35"/>
        <v>0.19200292238863209</v>
      </c>
      <c r="F131" s="300">
        <f t="shared" si="35"/>
        <v>0.191515142766543</v>
      </c>
      <c r="G131" s="300">
        <f t="shared" si="35"/>
        <v>0.19077699215069618</v>
      </c>
      <c r="H131" s="300">
        <f t="shared" si="35"/>
        <v>0.19182074785825357</v>
      </c>
      <c r="I131" s="300">
        <f t="shared" si="35"/>
        <v>0.19752145802551418</v>
      </c>
      <c r="J131" s="300">
        <f t="shared" si="35"/>
        <v>0.2010703329710932</v>
      </c>
      <c r="K131" s="300">
        <f t="shared" si="35"/>
        <v>0.19942605856624324</v>
      </c>
      <c r="L131" s="300">
        <f t="shared" si="35"/>
        <v>0.20454967438333224</v>
      </c>
      <c r="M131" s="300">
        <f t="shared" si="35"/>
        <v>0.2068494447788887</v>
      </c>
      <c r="N131" s="300">
        <f t="shared" si="35"/>
        <v>0.21024360648875406</v>
      </c>
      <c r="O131" s="300">
        <f t="shared" si="35"/>
        <v>0.2123358760745305</v>
      </c>
      <c r="P131" s="300">
        <f t="shared" si="35"/>
        <v>0.21428441099640813</v>
      </c>
      <c r="Q131" s="300">
        <f t="shared" si="35"/>
        <v>0.21421916415604814</v>
      </c>
      <c r="R131" s="300">
        <f t="shared" si="35"/>
        <v>0.22128070181732318</v>
      </c>
      <c r="S131" s="300">
        <f t="shared" si="35"/>
        <v>0.22711789504462987</v>
      </c>
      <c r="T131" s="300">
        <f t="shared" si="35"/>
        <v>0.22946184134476261</v>
      </c>
      <c r="U131" s="300">
        <f t="shared" si="35"/>
        <v>0.23769512419946243</v>
      </c>
      <c r="V131" s="300">
        <f t="shared" si="35"/>
        <v>0.25034474365911302</v>
      </c>
      <c r="W131" s="300">
        <f t="shared" si="35"/>
        <v>0.24778862102530713</v>
      </c>
      <c r="X131" s="300">
        <f t="shared" si="35"/>
        <v>0.24828546102993604</v>
      </c>
      <c r="Y131" s="300">
        <f t="shared" si="35"/>
        <v>0.25081893177315034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0.56919506644115758</v>
      </c>
      <c r="C132" s="235">
        <f t="shared" si="36"/>
        <v>0.57052993360355997</v>
      </c>
      <c r="D132" s="235">
        <f t="shared" si="36"/>
        <v>0.57124934125138827</v>
      </c>
      <c r="E132" s="235">
        <f t="shared" si="36"/>
        <v>0.57208092249139475</v>
      </c>
      <c r="F132" s="235">
        <f t="shared" si="36"/>
        <v>0.57256870211348343</v>
      </c>
      <c r="G132" s="235">
        <f t="shared" si="36"/>
        <v>0.57330685272943682</v>
      </c>
      <c r="H132" s="235">
        <f t="shared" si="36"/>
        <v>0.57226309702176559</v>
      </c>
      <c r="I132" s="235">
        <f t="shared" si="36"/>
        <v>0.56656238685452154</v>
      </c>
      <c r="J132" s="235">
        <f t="shared" si="36"/>
        <v>0.56301351190892379</v>
      </c>
      <c r="K132" s="235">
        <f t="shared" si="36"/>
        <v>0.56465778631375796</v>
      </c>
      <c r="L132" s="235">
        <f t="shared" si="36"/>
        <v>0.55953417049668763</v>
      </c>
      <c r="M132" s="235">
        <f t="shared" si="36"/>
        <v>0.55723440010110903</v>
      </c>
      <c r="N132" s="235">
        <f t="shared" si="36"/>
        <v>0.55384023839125185</v>
      </c>
      <c r="O132" s="235">
        <f t="shared" si="36"/>
        <v>0.55174796880547072</v>
      </c>
      <c r="P132" s="235">
        <f t="shared" si="36"/>
        <v>0.54979943388358998</v>
      </c>
      <c r="Q132" s="235">
        <f t="shared" si="36"/>
        <v>0.549864680723959</v>
      </c>
      <c r="R132" s="235">
        <f t="shared" si="36"/>
        <v>0.54280314306267807</v>
      </c>
      <c r="S132" s="235">
        <f t="shared" si="36"/>
        <v>0.53696594983538137</v>
      </c>
      <c r="T132" s="235">
        <f t="shared" si="36"/>
        <v>0.53462200353525902</v>
      </c>
      <c r="U132" s="235">
        <f t="shared" si="36"/>
        <v>0.52638872068053821</v>
      </c>
      <c r="V132" s="235">
        <f t="shared" si="36"/>
        <v>0.5137391012208995</v>
      </c>
      <c r="W132" s="235">
        <f t="shared" si="36"/>
        <v>0.51629522385469317</v>
      </c>
      <c r="X132" s="235">
        <f t="shared" si="36"/>
        <v>0.51579838385005417</v>
      </c>
      <c r="Y132" s="235">
        <f t="shared" si="36"/>
        <v>0.51326491310683098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285.9413384692233</v>
      </c>
      <c r="C136" s="320">
        <f t="shared" si="37"/>
        <v>290.43896012349734</v>
      </c>
      <c r="D136" s="320">
        <f t="shared" si="37"/>
        <v>283.03214685339049</v>
      </c>
      <c r="E136" s="320">
        <f t="shared" si="37"/>
        <v>275.47813179080043</v>
      </c>
      <c r="F136" s="320">
        <f t="shared" si="37"/>
        <v>268.63530345397481</v>
      </c>
      <c r="G136" s="320">
        <f t="shared" si="37"/>
        <v>270.70423881619723</v>
      </c>
      <c r="H136" s="320">
        <f t="shared" si="37"/>
        <v>266.59739931844359</v>
      </c>
      <c r="I136" s="320">
        <f t="shared" si="37"/>
        <v>298.04856888913758</v>
      </c>
      <c r="J136" s="320">
        <f t="shared" si="37"/>
        <v>306.19769227643553</v>
      </c>
      <c r="K136" s="320">
        <f t="shared" si="37"/>
        <v>311.01964664959365</v>
      </c>
      <c r="L136" s="320">
        <f t="shared" si="37"/>
        <v>309.96766793940685</v>
      </c>
      <c r="M136" s="320">
        <f t="shared" si="37"/>
        <v>312.8325565108949</v>
      </c>
      <c r="N136" s="320">
        <f t="shared" si="37"/>
        <v>315.40572534457243</v>
      </c>
      <c r="O136" s="320">
        <f t="shared" si="37"/>
        <v>312.50622713826073</v>
      </c>
      <c r="P136" s="320">
        <f t="shared" si="37"/>
        <v>315.29656809016996</v>
      </c>
      <c r="Q136" s="320">
        <f t="shared" si="37"/>
        <v>319.03035151532754</v>
      </c>
      <c r="R136" s="320">
        <f t="shared" si="37"/>
        <v>313.08501115532067</v>
      </c>
      <c r="S136" s="320">
        <f t="shared" si="37"/>
        <v>331.44909486044736</v>
      </c>
      <c r="T136" s="320">
        <f t="shared" si="37"/>
        <v>324.02429902224213</v>
      </c>
      <c r="U136" s="320">
        <f t="shared" si="37"/>
        <v>338.34253821647928</v>
      </c>
      <c r="V136" s="320">
        <f t="shared" si="37"/>
        <v>348.04406293364161</v>
      </c>
      <c r="W136" s="320">
        <f t="shared" si="37"/>
        <v>340.0286783468818</v>
      </c>
      <c r="X136" s="320">
        <f t="shared" si="37"/>
        <v>334.64010665335417</v>
      </c>
      <c r="Y136" s="320">
        <f t="shared" si="37"/>
        <v>350.62268003288574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1.4297066923461452</v>
      </c>
      <c r="C137" s="273">
        <f>IF(C$6=0,0,C$6/PPA!C$10*1000)</f>
        <v>1.4521948006175145</v>
      </c>
      <c r="D137" s="273">
        <f>IF(D$6=0,0,D$6/PPA!D$10*1000)</f>
        <v>1.4151607342669794</v>
      </c>
      <c r="E137" s="273">
        <f>IF(E$6=0,0,E$6/PPA!E$10*1000)</f>
        <v>1.3773906589540308</v>
      </c>
      <c r="F137" s="273">
        <f>IF(F$6=0,0,F$6/PPA!F$10*1000)</f>
        <v>1.3431765172699033</v>
      </c>
      <c r="G137" s="273">
        <f>IF(G$6=0,0,G$6/PPA!G$10*1000)</f>
        <v>1.3535211940809564</v>
      </c>
      <c r="H137" s="273">
        <f>IF(H$6=0,0,H$6/PPA!H$10*1000)</f>
        <v>1.332986996592251</v>
      </c>
      <c r="I137" s="273">
        <f>IF(I$6=0,0,I$6/PPA!I$10*1000)</f>
        <v>1.4902428444457085</v>
      </c>
      <c r="J137" s="273">
        <f>IF(J$6=0,0,J$6/PPA!J$10*1000)</f>
        <v>1.5309884613822022</v>
      </c>
      <c r="K137" s="273">
        <f>IF(K$6=0,0,K$6/PPA!K$10*1000)</f>
        <v>1.5550982332480046</v>
      </c>
      <c r="L137" s="273">
        <f>IF(L$6=0,0,L$6/PPA!L$10*1000)</f>
        <v>1.5498383396970556</v>
      </c>
      <c r="M137" s="273">
        <f>IF(M$6=0,0,M$6/PPA!M$10*1000)</f>
        <v>1.5641627825544979</v>
      </c>
      <c r="N137" s="273">
        <f>IF(N$6=0,0,N$6/PPA!N$10*1000)</f>
        <v>1.5770286267228781</v>
      </c>
      <c r="O137" s="273">
        <f>IF(O$6=0,0,O$6/PPA!O$10*1000)</f>
        <v>1.5625311356913176</v>
      </c>
      <c r="P137" s="273">
        <f>IF(P$6=0,0,P$6/PPA!P$10*1000)</f>
        <v>1.5764828404508608</v>
      </c>
      <c r="Q137" s="273">
        <f>IF(Q$6=0,0,Q$6/PPA!Q$10*1000)</f>
        <v>1.5951517575766487</v>
      </c>
      <c r="R137" s="273">
        <f>IF(R$6=0,0,R$6/PPA!R$10*1000)</f>
        <v>1.5654250557766032</v>
      </c>
      <c r="S137" s="273">
        <f>IF(S$6=0,0,S$6/PPA!S$10*1000)</f>
        <v>1.6572454743022382</v>
      </c>
      <c r="T137" s="273">
        <f>IF(T$6=0,0,T$6/PPA!T$10*1000)</f>
        <v>1.6201214951112091</v>
      </c>
      <c r="U137" s="273">
        <f>IF(U$6=0,0,U$6/PPA!U$10*1000)</f>
        <v>1.6917126910823888</v>
      </c>
      <c r="V137" s="273">
        <f>IF(V$6=0,0,V$6/PPA!V$10*1000)</f>
        <v>1.7402203146681938</v>
      </c>
      <c r="W137" s="273">
        <f>IF(W$6=0,0,W$6/PPA!W$10*1000)</f>
        <v>1.7001433917343978</v>
      </c>
      <c r="X137" s="273">
        <f>IF(X$6=0,0,X$6/PPA!X$10*1000)</f>
        <v>1.6732005332667539</v>
      </c>
      <c r="Y137" s="273">
        <f>IF(Y$6=0,0,Y$6/PPA!Y$10*1000)</f>
        <v>1.7531134001644006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2.0015893692846021</v>
      </c>
      <c r="C138" s="274">
        <f>IF(C$7=0,0,C$7/PPA!C$10*1000)</f>
        <v>2.0330727208645198</v>
      </c>
      <c r="D138" s="274">
        <f>IF(D$7=0,0,D$7/PPA!D$10*1000)</f>
        <v>1.9812250279737709</v>
      </c>
      <c r="E138" s="274">
        <f>IF(E$7=0,0,E$7/PPA!E$10*1000)</f>
        <v>1.9283469225356435</v>
      </c>
      <c r="F138" s="274">
        <f>IF(F$7=0,0,F$7/PPA!F$10*1000)</f>
        <v>1.8804471241778644</v>
      </c>
      <c r="G138" s="274">
        <f>IF(G$7=0,0,G$7/PPA!G$10*1000)</f>
        <v>1.8949296717133393</v>
      </c>
      <c r="H138" s="274">
        <f>IF(H$7=0,0,H$7/PPA!H$10*1000)</f>
        <v>1.8661817952291513</v>
      </c>
      <c r="I138" s="274">
        <f>IF(I$7=0,0,I$7/PPA!I$10*1000)</f>
        <v>2.0863399822239916</v>
      </c>
      <c r="J138" s="274">
        <f>IF(J$7=0,0,J$7/PPA!J$10*1000)</f>
        <v>2.1433838459350834</v>
      </c>
      <c r="K138" s="274">
        <f>IF(K$7=0,0,K$7/PPA!K$10*1000)</f>
        <v>2.1771375265472068</v>
      </c>
      <c r="L138" s="274">
        <f>IF(L$7=0,0,L$7/PPA!L$10*1000)</f>
        <v>2.1697736755758776</v>
      </c>
      <c r="M138" s="274">
        <f>IF(M$7=0,0,M$7/PPA!M$10*1000)</f>
        <v>2.1898278955762978</v>
      </c>
      <c r="N138" s="274">
        <f>IF(N$7=0,0,N$7/PPA!N$10*1000)</f>
        <v>2.2078400774120288</v>
      </c>
      <c r="O138" s="274">
        <f>IF(O$7=0,0,O$7/PPA!O$10*1000)</f>
        <v>2.187543589967845</v>
      </c>
      <c r="P138" s="274">
        <f>IF(P$7=0,0,P$7/PPA!P$10*1000)</f>
        <v>2.2070759766312045</v>
      </c>
      <c r="Q138" s="274">
        <f>IF(Q$7=0,0,Q$7/PPA!Q$10*1000)</f>
        <v>2.2332124606073074</v>
      </c>
      <c r="R138" s="274">
        <f>IF(R$7=0,0,R$7/PPA!R$10*1000)</f>
        <v>2.1915950780872451</v>
      </c>
      <c r="S138" s="274">
        <f>IF(S$7=0,0,S$7/PPA!S$10*1000)</f>
        <v>2.3201436640231332</v>
      </c>
      <c r="T138" s="274">
        <f>IF(T$7=0,0,T$7/PPA!T$10*1000)</f>
        <v>2.268170093155693</v>
      </c>
      <c r="U138" s="274">
        <f>IF(U$7=0,0,U$7/PPA!U$10*1000)</f>
        <v>2.368397767515344</v>
      </c>
      <c r="V138" s="274">
        <f>IF(V$7=0,0,V$7/PPA!V$10*1000)</f>
        <v>2.4363084405354716</v>
      </c>
      <c r="W138" s="274">
        <f>IF(W$7=0,0,W$7/PPA!W$10*1000)</f>
        <v>2.3802007484281571</v>
      </c>
      <c r="X138" s="274">
        <f>IF(X$7=0,0,X$7/PPA!X$10*1000)</f>
        <v>2.3424807465734556</v>
      </c>
      <c r="Y138" s="274">
        <f>IF(Y$7=0,0,Y$7/PPA!Y$10*1000)</f>
        <v>2.4543587602301602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11.437653538769156</v>
      </c>
      <c r="C139" s="274">
        <f>IF(C$8=0,0,C$8/PPA!C$10*1000)</f>
        <v>11.617558404940116</v>
      </c>
      <c r="D139" s="274">
        <f>IF(D$8=0,0,D$8/PPA!D$10*1000)</f>
        <v>11.321285874135835</v>
      </c>
      <c r="E139" s="274">
        <f>IF(E$8=0,0,E$8/PPA!E$10*1000)</f>
        <v>11.01912527163225</v>
      </c>
      <c r="F139" s="274">
        <f>IF(F$8=0,0,F$8/PPA!F$10*1000)</f>
        <v>10.745412138159228</v>
      </c>
      <c r="G139" s="274">
        <f>IF(G$8=0,0,G$8/PPA!G$10*1000)</f>
        <v>10.828169552647656</v>
      </c>
      <c r="H139" s="274">
        <f>IF(H$8=0,0,H$8/PPA!H$10*1000)</f>
        <v>10.663895972738009</v>
      </c>
      <c r="I139" s="274">
        <f>IF(I$8=0,0,I$8/PPA!I$10*1000)</f>
        <v>11.921942755565665</v>
      </c>
      <c r="J139" s="274">
        <f>IF(J$8=0,0,J$8/PPA!J$10*1000)</f>
        <v>12.247907691057613</v>
      </c>
      <c r="K139" s="274">
        <f>IF(K$8=0,0,K$8/PPA!K$10*1000)</f>
        <v>12.440785865984038</v>
      </c>
      <c r="L139" s="274">
        <f>IF(L$8=0,0,L$8/PPA!L$10*1000)</f>
        <v>12.398706717576447</v>
      </c>
      <c r="M139" s="274">
        <f>IF(M$8=0,0,M$8/PPA!M$10*1000)</f>
        <v>12.513302260435983</v>
      </c>
      <c r="N139" s="274">
        <f>IF(N$8=0,0,N$8/PPA!N$10*1000)</f>
        <v>12.616229013783018</v>
      </c>
      <c r="O139" s="274">
        <f>IF(O$8=0,0,O$8/PPA!O$10*1000)</f>
        <v>12.500249085530541</v>
      </c>
      <c r="P139" s="274">
        <f>IF(P$8=0,0,P$8/PPA!P$10*1000)</f>
        <v>12.611862723606887</v>
      </c>
      <c r="Q139" s="274">
        <f>IF(Q$8=0,0,Q$8/PPA!Q$10*1000)</f>
        <v>12.761214060613188</v>
      </c>
      <c r="R139" s="274">
        <f>IF(R$8=0,0,R$8/PPA!R$10*1000)</f>
        <v>12.523400446212829</v>
      </c>
      <c r="S139" s="274">
        <f>IF(S$8=0,0,S$8/PPA!S$10*1000)</f>
        <v>13.257963794417906</v>
      </c>
      <c r="T139" s="274">
        <f>IF(T$8=0,0,T$8/PPA!T$10*1000)</f>
        <v>12.960971960889673</v>
      </c>
      <c r="U139" s="274">
        <f>IF(U$8=0,0,U$8/PPA!U$10*1000)</f>
        <v>13.533701528659103</v>
      </c>
      <c r="V139" s="274">
        <f>IF(V$8=0,0,V$8/PPA!V$10*1000)</f>
        <v>13.921762517345551</v>
      </c>
      <c r="W139" s="274">
        <f>IF(W$8=0,0,W$8/PPA!W$10*1000)</f>
        <v>13.601147133875182</v>
      </c>
      <c r="X139" s="274">
        <f>IF(X$8=0,0,X$8/PPA!X$10*1000)</f>
        <v>13.385604266134022</v>
      </c>
      <c r="Y139" s="274">
        <f>IF(Y$8=0,0,Y$8/PPA!Y$10*1000)</f>
        <v>14.024907201315212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5.71882676938458</v>
      </c>
      <c r="C140" s="274">
        <f>IF(C$9=0,0,C$9/PPA!C$10*1000)</f>
        <v>5.808779202470058</v>
      </c>
      <c r="D140" s="274">
        <f>IF(D$9=0,0,D$9/PPA!D$10*1000)</f>
        <v>5.6606429370679168</v>
      </c>
      <c r="E140" s="274">
        <f>IF(E$9=0,0,E$9/PPA!E$10*1000)</f>
        <v>5.5095626358161249</v>
      </c>
      <c r="F140" s="274">
        <f>IF(F$9=0,0,F$9/PPA!F$10*1000)</f>
        <v>5.372706069079614</v>
      </c>
      <c r="G140" s="274">
        <f>IF(G$9=0,0,G$9/PPA!G$10*1000)</f>
        <v>5.4140847763238256</v>
      </c>
      <c r="H140" s="274">
        <f>IF(H$9=0,0,H$9/PPA!H$10*1000)</f>
        <v>5.3319479863690038</v>
      </c>
      <c r="I140" s="274">
        <f>IF(I$9=0,0,I$9/PPA!I$10*1000)</f>
        <v>5.9609713777828341</v>
      </c>
      <c r="J140" s="274">
        <f>IF(J$9=0,0,J$9/PPA!J$10*1000)</f>
        <v>6.1239538455288081</v>
      </c>
      <c r="K140" s="274">
        <f>IF(K$9=0,0,K$9/PPA!K$10*1000)</f>
        <v>6.2203929329920173</v>
      </c>
      <c r="L140" s="274">
        <f>IF(L$9=0,0,L$9/PPA!L$10*1000)</f>
        <v>6.1993533587882235</v>
      </c>
      <c r="M140" s="274">
        <f>IF(M$9=0,0,M$9/PPA!M$10*1000)</f>
        <v>6.2566511302179917</v>
      </c>
      <c r="N140" s="274">
        <f>IF(N$9=0,0,N$9/PPA!N$10*1000)</f>
        <v>6.3081145068915125</v>
      </c>
      <c r="O140" s="274">
        <f>IF(O$9=0,0,O$9/PPA!O$10*1000)</f>
        <v>6.2501245427652723</v>
      </c>
      <c r="P140" s="274">
        <f>IF(P$9=0,0,P$9/PPA!P$10*1000)</f>
        <v>6.3059313618034434</v>
      </c>
      <c r="Q140" s="274">
        <f>IF(Q$9=0,0,Q$9/PPA!Q$10*1000)</f>
        <v>6.3806070303065949</v>
      </c>
      <c r="R140" s="274">
        <f>IF(R$9=0,0,R$9/PPA!R$10*1000)</f>
        <v>6.2617002231064145</v>
      </c>
      <c r="S140" s="274">
        <f>IF(S$9=0,0,S$9/PPA!S$10*1000)</f>
        <v>6.6289818972089538</v>
      </c>
      <c r="T140" s="274">
        <f>IF(T$9=0,0,T$9/PPA!T$10*1000)</f>
        <v>6.4804859804448363</v>
      </c>
      <c r="U140" s="274">
        <f>IF(U$9=0,0,U$9/PPA!U$10*1000)</f>
        <v>6.7668507643295532</v>
      </c>
      <c r="V140" s="274">
        <f>IF(V$9=0,0,V$9/PPA!V$10*1000)</f>
        <v>6.9608812586727762</v>
      </c>
      <c r="W140" s="274">
        <f>IF(W$9=0,0,W$9/PPA!W$10*1000)</f>
        <v>6.8005735669375893</v>
      </c>
      <c r="X140" s="274">
        <f>IF(X$9=0,0,X$9/PPA!X$10*1000)</f>
        <v>6.6928021330670138</v>
      </c>
      <c r="Y140" s="274">
        <f>IF(Y$9=0,0,Y$9/PPA!Y$10*1000)</f>
        <v>7.0124536006576026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3.3530871665374922</v>
      </c>
      <c r="C141" s="275">
        <f>IF(C$10=0,0,C$10/PPA!C$10*1000)</f>
        <v>3.4628332046150425</v>
      </c>
      <c r="D141" s="275">
        <f>IF(D$10=0,0,D$10/PPA!D$10*1000)</f>
        <v>3.4083627506395553</v>
      </c>
      <c r="E141" s="275">
        <f>IF(E$10=0,0,E$10/PPA!E$10*1000)</f>
        <v>3.3621190542719384</v>
      </c>
      <c r="F141" s="275">
        <f>IF(F$10=0,0,F$10/PPA!F$10*1000)</f>
        <v>3.3068597665177735</v>
      </c>
      <c r="G141" s="275">
        <f>IF(G$10=0,0,G$10/PPA!G$10*1000)</f>
        <v>3.3619560507876471</v>
      </c>
      <c r="H141" s="275">
        <f>IF(H$10=0,0,H$10/PPA!H$10*1000)</f>
        <v>3.2643493728882813</v>
      </c>
      <c r="I141" s="275">
        <f>IF(I$10=0,0,I$10/PPA!I$10*1000)</f>
        <v>3.3788897225571959</v>
      </c>
      <c r="J141" s="275">
        <f>IF(J$10=0,0,J$10/PPA!J$10*1000)</f>
        <v>3.3482665828231273</v>
      </c>
      <c r="K141" s="275">
        <f>IF(K$10=0,0,K$10/PPA!K$10*1000)</f>
        <v>3.4715778917110258</v>
      </c>
      <c r="L141" s="275">
        <f>IF(L$10=0,0,L$10/PPA!L$10*1000)</f>
        <v>3.329762672370018</v>
      </c>
      <c r="M141" s="275">
        <f>IF(M$10=0,0,M$10/PPA!M$10*1000)</f>
        <v>3.2929302198102697</v>
      </c>
      <c r="N141" s="275">
        <f>IF(N$10=0,0,N$10/PPA!N$10*1000)</f>
        <v>3.2461948278663422</v>
      </c>
      <c r="O141" s="275">
        <f>IF(O$10=0,0,O$10/PPA!O$10*1000)</f>
        <v>3.2033647938724163</v>
      </c>
      <c r="P141" s="275">
        <f>IF(P$10=0,0,P$10/PPA!P$10*1000)</f>
        <v>3.1753926642651953</v>
      </c>
      <c r="Q141" s="275">
        <f>IF(Q$10=0,0,Q$10/PPA!Q$10*1000)</f>
        <v>3.1671990761085693</v>
      </c>
      <c r="R141" s="275">
        <f>IF(R$10=0,0,R$10/PPA!R$10*1000)</f>
        <v>2.9661049391255929</v>
      </c>
      <c r="S141" s="275">
        <f>IF(S$10=0,0,S$10/PPA!S$10*1000)</f>
        <v>3.2028839534784641</v>
      </c>
      <c r="T141" s="275">
        <f>IF(T$10=0,0,T$10/PPA!T$10*1000)</f>
        <v>3.0386596792439118</v>
      </c>
      <c r="U141" s="275">
        <f>IF(U$10=0,0,U$10/PPA!U$10*1000)</f>
        <v>3.1390079428655309</v>
      </c>
      <c r="V141" s="275">
        <f>IF(V$10=0,0,V$10/PPA!V$10*1000)</f>
        <v>3.2216565411812756</v>
      </c>
      <c r="W141" s="275">
        <f>IF(W$10=0,0,W$10/PPA!W$10*1000)</f>
        <v>3.2088439625512204</v>
      </c>
      <c r="X141" s="275">
        <f>IF(X$10=0,0,X$10/PPA!X$10*1000)</f>
        <v>3.0912442618630318</v>
      </c>
      <c r="Y141" s="275">
        <f>IF(Y$10=0,0,Y$10/PPA!Y$10*1000)</f>
        <v>3.0919963577869525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8.4431673528368218</v>
      </c>
      <c r="C142" s="276">
        <f>IF(C$16=0,0,C$16/PPA!C$10*1000)</f>
        <v>8.8002359604582274</v>
      </c>
      <c r="D142" s="276">
        <f>IF(D$16=0,0,D$16/PPA!D$10*1000)</f>
        <v>8.7050854540042977</v>
      </c>
      <c r="E142" s="276">
        <f>IF(E$16=0,0,E$16/PPA!E$10*1000)</f>
        <v>8.636722677680071</v>
      </c>
      <c r="F142" s="276">
        <f>IF(F$16=0,0,F$16/PPA!F$10*1000)</f>
        <v>8.5236679899751628</v>
      </c>
      <c r="G142" s="276">
        <f>IF(G$16=0,0,G$16/PPA!G$10*1000)</f>
        <v>8.7104266489448552</v>
      </c>
      <c r="H142" s="276">
        <f>IF(H$16=0,0,H$16/PPA!H$10*1000)</f>
        <v>8.3962054153783825</v>
      </c>
      <c r="I142" s="276">
        <f>IF(I$16=0,0,I$16/PPA!I$10*1000)</f>
        <v>8.3559096339413035</v>
      </c>
      <c r="J142" s="276">
        <f>IF(J$16=0,0,J$16/PPA!J$10*1000)</f>
        <v>8.0830843241651014</v>
      </c>
      <c r="K142" s="276">
        <f>IF(K$16=0,0,K$16/PPA!K$10*1000)</f>
        <v>8.4745488917343508</v>
      </c>
      <c r="L142" s="276">
        <f>IF(L$16=0,0,L$16/PPA!L$10*1000)</f>
        <v>7.8528510898804686</v>
      </c>
      <c r="M142" s="276">
        <f>IF(M$16=0,0,M$16/PPA!M$10*1000)</f>
        <v>7.648078691714491</v>
      </c>
      <c r="N142" s="276">
        <f>IF(N$16=0,0,N$16/PPA!N$10*1000)</f>
        <v>7.3726318765002343</v>
      </c>
      <c r="O142" s="276">
        <f>IF(O$16=0,0,O$16/PPA!O$10*1000)</f>
        <v>7.1764559478369581</v>
      </c>
      <c r="P142" s="276">
        <f>IF(P$16=0,0,P$16/PPA!P$10*1000)</f>
        <v>7.0242087259790313</v>
      </c>
      <c r="Q142" s="276">
        <f>IF(Q$16=0,0,Q$16/PPA!Q$10*1000)</f>
        <v>7.0090494937689165</v>
      </c>
      <c r="R142" s="276">
        <f>IF(R$16=0,0,R$16/PPA!R$10*1000)</f>
        <v>6.2729465354628973</v>
      </c>
      <c r="S142" s="276">
        <f>IF(S$16=0,0,S$16/PPA!S$10*1000)</f>
        <v>6.5286420309046971</v>
      </c>
      <c r="T142" s="276">
        <f>IF(T$16=0,0,T$16/PPA!T$10*1000)</f>
        <v>6.1038616080439647</v>
      </c>
      <c r="U142" s="276">
        <f>IF(U$16=0,0,U$16/PPA!U$10*1000)</f>
        <v>5.9932856391202671</v>
      </c>
      <c r="V142" s="276">
        <f>IF(V$16=0,0,V$16/PPA!V$10*1000)</f>
        <v>5.6999315919286042</v>
      </c>
      <c r="W142" s="276">
        <f>IF(W$16=0,0,W$16/PPA!W$10*1000)</f>
        <v>5.7643667998410173</v>
      </c>
      <c r="X142" s="276">
        <f>IF(X$16=0,0,X$16/PPA!X$10*1000)</f>
        <v>5.5366653130309382</v>
      </c>
      <c r="Y142" s="276">
        <f>IF(Y$16=0,0,Y$16/PPA!Y$10*1000)</f>
        <v>5.4551474899888426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234.79471346264938</v>
      </c>
      <c r="C143" s="276">
        <f>IF(C$17=0,0,C$17/PPA!C$10*1000)</f>
        <v>237.70820591740258</v>
      </c>
      <c r="D143" s="276">
        <f>IF(D$17=0,0,D$17/PPA!D$10*1000)</f>
        <v>231.19574973307044</v>
      </c>
      <c r="E143" s="276">
        <f>IF(E$17=0,0,E$17/PPA!E$10*1000)</f>
        <v>224.45214750839918</v>
      </c>
      <c r="F143" s="276">
        <f>IF(F$17=0,0,F$17/PPA!F$10*1000)</f>
        <v>218.52154942662833</v>
      </c>
      <c r="G143" s="276">
        <f>IF(G$17=0,0,G$17/PPA!G$10*1000)</f>
        <v>219.78464725737709</v>
      </c>
      <c r="H143" s="276">
        <f>IF(H$17=0,0,H$17/PPA!H$10*1000)</f>
        <v>217.08359752285219</v>
      </c>
      <c r="I143" s="276">
        <f>IF(I$17=0,0,I$17/PPA!I$10*1000)</f>
        <v>246.28558449719586</v>
      </c>
      <c r="J143" s="276">
        <f>IF(J$17=0,0,J$17/PPA!J$10*1000)</f>
        <v>254.7576979162879</v>
      </c>
      <c r="K143" s="276">
        <f>IF(K$17=0,0,K$17/PPA!K$10*1000)</f>
        <v>257.8477744368563</v>
      </c>
      <c r="L143" s="276">
        <f>IF(L$17=0,0,L$17/PPA!L$10*1000)</f>
        <v>259.01660188578444</v>
      </c>
      <c r="M143" s="276">
        <f>IF(M$17=0,0,M$17/PPA!M$10*1000)</f>
        <v>262.37187310455323</v>
      </c>
      <c r="N143" s="276">
        <f>IF(N$17=0,0,N$17/PPA!N$10*1000)</f>
        <v>265.69406002317379</v>
      </c>
      <c r="O143" s="276">
        <f>IF(O$17=0,0,O$17/PPA!O$10*1000)</f>
        <v>263.67827815851433</v>
      </c>
      <c r="P143" s="276">
        <f>IF(P$17=0,0,P$17/PPA!P$10*1000)</f>
        <v>266.78626107303552</v>
      </c>
      <c r="Q143" s="276">
        <f>IF(Q$17=0,0,Q$17/PPA!Q$10*1000)</f>
        <v>270.30825209463768</v>
      </c>
      <c r="R143" s="276">
        <f>IF(R$17=0,0,R$17/PPA!R$10*1000)</f>
        <v>267.36395768763157</v>
      </c>
      <c r="S143" s="276">
        <f>IF(S$17=0,0,S$17/PPA!S$10*1000)</f>
        <v>283.3451406441016</v>
      </c>
      <c r="T143" s="276">
        <f>IF(T$17=0,0,T$17/PPA!T$10*1000)</f>
        <v>277.98789129858852</v>
      </c>
      <c r="U143" s="276">
        <f>IF(U$17=0,0,U$17/PPA!U$10*1000)</f>
        <v>291.53116935152877</v>
      </c>
      <c r="V143" s="276">
        <f>IF(V$17=0,0,V$17/PPA!V$10*1000)</f>
        <v>301.39678762057957</v>
      </c>
      <c r="W143" s="276">
        <f>IF(W$17=0,0,W$17/PPA!W$10*1000)</f>
        <v>293.76369874386756</v>
      </c>
      <c r="X143" s="276">
        <f>IF(X$17=0,0,X$17/PPA!X$10*1000)</f>
        <v>289.61440870379471</v>
      </c>
      <c r="Y143" s="276">
        <f>IF(Y$17=0,0,Y$17/PPA!Y$10*1000)</f>
        <v>304.7081532449896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18.762594117415095</v>
      </c>
      <c r="C144" s="277">
        <f>IF(C$30=0,0,C$30/PPA!C$10*1000)</f>
        <v>19.556079912129313</v>
      </c>
      <c r="D144" s="277">
        <f>IF(D$30=0,0,D$30/PPA!D$10*1000)</f>
        <v>19.344634342231689</v>
      </c>
      <c r="E144" s="277">
        <f>IF(E$30=0,0,E$30/PPA!E$10*1000)</f>
        <v>19.192717061511207</v>
      </c>
      <c r="F144" s="277">
        <f>IF(F$30=0,0,F$30/PPA!F$10*1000)</f>
        <v>18.941484422166965</v>
      </c>
      <c r="G144" s="277">
        <f>IF(G$30=0,0,G$30/PPA!G$10*1000)</f>
        <v>19.356503664321824</v>
      </c>
      <c r="H144" s="277">
        <f>IF(H$30=0,0,H$30/PPA!H$10*1000)</f>
        <v>18.65823425639633</v>
      </c>
      <c r="I144" s="277">
        <f>IF(I$30=0,0,I$30/PPA!I$10*1000)</f>
        <v>18.568688075425055</v>
      </c>
      <c r="J144" s="277">
        <f>IF(J$30=0,0,J$30/PPA!J$10*1000)</f>
        <v>17.962409609255722</v>
      </c>
      <c r="K144" s="277">
        <f>IF(K$30=0,0,K$30/PPA!K$10*1000)</f>
        <v>18.832330870520718</v>
      </c>
      <c r="L144" s="277">
        <f>IF(L$30=0,0,L$30/PPA!L$10*1000)</f>
        <v>17.450780199734307</v>
      </c>
      <c r="M144" s="277">
        <f>IF(M$30=0,0,M$30/PPA!M$10*1000)</f>
        <v>16.995730426032146</v>
      </c>
      <c r="N144" s="277">
        <f>IF(N$30=0,0,N$30/PPA!N$10*1000)</f>
        <v>16.383626392222677</v>
      </c>
      <c r="O144" s="277">
        <f>IF(O$30=0,0,O$30/PPA!O$10*1000)</f>
        <v>15.947679884082071</v>
      </c>
      <c r="P144" s="277">
        <f>IF(P$30=0,0,P$30/PPA!P$10*1000)</f>
        <v>15.609352724397793</v>
      </c>
      <c r="Q144" s="277">
        <f>IF(Q$30=0,0,Q$30/PPA!Q$10*1000)</f>
        <v>15.575665541708641</v>
      </c>
      <c r="R144" s="277">
        <f>IF(R$30=0,0,R$30/PPA!R$10*1000)</f>
        <v>13.939881189917493</v>
      </c>
      <c r="S144" s="277">
        <f>IF(S$30=0,0,S$30/PPA!S$10*1000)</f>
        <v>14.508093402010379</v>
      </c>
      <c r="T144" s="277">
        <f>IF(T$30=0,0,T$30/PPA!T$10*1000)</f>
        <v>13.564136906764315</v>
      </c>
      <c r="U144" s="277">
        <f>IF(U$30=0,0,U$30/PPA!U$10*1000)</f>
        <v>13.318412531378327</v>
      </c>
      <c r="V144" s="277">
        <f>IF(V$30=0,0,V$30/PPA!V$10*1000)</f>
        <v>12.666514648730189</v>
      </c>
      <c r="W144" s="277">
        <f>IF(W$30=0,0,W$30/PPA!W$10*1000)</f>
        <v>12.809703999646661</v>
      </c>
      <c r="X144" s="277">
        <f>IF(X$30=0,0,X$30/PPA!X$10*1000)</f>
        <v>12.303700695624256</v>
      </c>
      <c r="Y144" s="277">
        <f>IF(Y$30=0,0,Y$30/PPA!Y$10*1000)</f>
        <v>12.122549977752936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228.33393335624467</v>
      </c>
      <c r="C146" s="320">
        <f t="shared" si="38"/>
        <v>231.92594006075223</v>
      </c>
      <c r="D146" s="320">
        <f t="shared" si="38"/>
        <v>226.01402250855438</v>
      </c>
      <c r="E146" s="320">
        <f t="shared" si="38"/>
        <v>218.61551725496923</v>
      </c>
      <c r="F146" s="320">
        <f t="shared" si="38"/>
        <v>213.09909314998458</v>
      </c>
      <c r="G146" s="320">
        <f t="shared" si="38"/>
        <v>214.7403076986204</v>
      </c>
      <c r="H146" s="320">
        <f t="shared" si="38"/>
        <v>214.32819229486893</v>
      </c>
      <c r="I146" s="320">
        <f t="shared" si="38"/>
        <v>227.96619189407085</v>
      </c>
      <c r="J146" s="320">
        <f t="shared" si="38"/>
        <v>234.19907325594869</v>
      </c>
      <c r="K146" s="320">
        <f t="shared" si="38"/>
        <v>237.88682538793793</v>
      </c>
      <c r="L146" s="320">
        <f t="shared" si="38"/>
        <v>237.08264219939548</v>
      </c>
      <c r="M146" s="320">
        <f t="shared" si="38"/>
        <v>239.27411496131231</v>
      </c>
      <c r="N146" s="320">
        <f t="shared" si="38"/>
        <v>241.24255976522198</v>
      </c>
      <c r="O146" s="320">
        <f t="shared" si="38"/>
        <v>238.77376323898397</v>
      </c>
      <c r="P146" s="320">
        <f t="shared" si="38"/>
        <v>240.20720539331944</v>
      </c>
      <c r="Q146" s="320">
        <f t="shared" si="38"/>
        <v>243.26820335951322</v>
      </c>
      <c r="R146" s="320">
        <f t="shared" si="38"/>
        <v>248.53437220657995</v>
      </c>
      <c r="S146" s="320">
        <f t="shared" si="38"/>
        <v>247.89241193501996</v>
      </c>
      <c r="T146" s="320">
        <f t="shared" si="38"/>
        <v>252.71561748040747</v>
      </c>
      <c r="U146" s="320">
        <f t="shared" si="38"/>
        <v>264.27521051722113</v>
      </c>
      <c r="V146" s="320">
        <f t="shared" si="38"/>
        <v>271.56258742649868</v>
      </c>
      <c r="W146" s="320">
        <f t="shared" si="38"/>
        <v>280.37094332352729</v>
      </c>
      <c r="X146" s="320">
        <f t="shared" si="38"/>
        <v>274.90494961490776</v>
      </c>
      <c r="Y146" s="320">
        <f t="shared" si="38"/>
        <v>288.04310539841862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1.2051743843379243</v>
      </c>
      <c r="C147" s="273">
        <f>IF(C$33=0,0,C$33/PPA!C$11*1000)</f>
        <v>1.2241334343792978</v>
      </c>
      <c r="D147" s="273">
        <f>IF(D$33=0,0,D$33/PPA!D$11*1000)</f>
        <v>1.1929296115768808</v>
      </c>
      <c r="E147" s="273">
        <f>IF(E$33=0,0,E$33/PPA!E$11*1000)</f>
        <v>1.1538793973448138</v>
      </c>
      <c r="F147" s="273">
        <f>IF(F$33=0,0,F$33/PPA!F$11*1000)</f>
        <v>1.1247630372543518</v>
      </c>
      <c r="G147" s="273">
        <f>IF(G$33=0,0,G$33/PPA!G$11*1000)</f>
        <v>1.1334255680669365</v>
      </c>
      <c r="H147" s="273">
        <f>IF(H$33=0,0,H$33/PPA!H$11*1000)</f>
        <v>1.1312503726383261</v>
      </c>
      <c r="I147" s="273">
        <f>IF(I$33=0,0,I$33/PPA!I$11*1000)</f>
        <v>1.2032333999920937</v>
      </c>
      <c r="J147" s="273">
        <f>IF(J$33=0,0,J$33/PPA!J$11*1000)</f>
        <v>1.2361313089779948</v>
      </c>
      <c r="K147" s="273">
        <f>IF(K$33=0,0,K$33/PPA!K$11*1000)</f>
        <v>1.2555957150779893</v>
      </c>
      <c r="L147" s="273">
        <f>IF(L$33=0,0,L$33/PPA!L$11*1000)</f>
        <v>1.2513511380022402</v>
      </c>
      <c r="M147" s="273">
        <f>IF(M$33=0,0,M$33/PPA!M$11*1000)</f>
        <v>1.2629179988617176</v>
      </c>
      <c r="N147" s="273">
        <f>IF(N$33=0,0,N$33/PPA!N$11*1000)</f>
        <v>1.2733076909227603</v>
      </c>
      <c r="O147" s="273">
        <f>IF(O$33=0,0,O$33/PPA!O$11*1000)</f>
        <v>1.2602770813684432</v>
      </c>
      <c r="P147" s="273">
        <f>IF(P$33=0,0,P$33/PPA!P$11*1000)</f>
        <v>1.2678429641106244</v>
      </c>
      <c r="Q147" s="273">
        <f>IF(Q$33=0,0,Q$33/PPA!Q$11*1000)</f>
        <v>1.283999285184531</v>
      </c>
      <c r="R147" s="273">
        <f>IF(R$33=0,0,R$33/PPA!R$11*1000)</f>
        <v>1.3117947674625807</v>
      </c>
      <c r="S147" s="273">
        <f>IF(S$33=0,0,S$33/PPA!S$11*1000)</f>
        <v>1.3084064227532723</v>
      </c>
      <c r="T147" s="273">
        <f>IF(T$33=0,0,T$33/PPA!T$11*1000)</f>
        <v>1.3338638906305189</v>
      </c>
      <c r="U147" s="273">
        <f>IF(U$33=0,0,U$33/PPA!U$11*1000)</f>
        <v>1.3948768343334392</v>
      </c>
      <c r="V147" s="273">
        <f>IF(V$33=0,0,V$33/PPA!V$11*1000)</f>
        <v>1.4333404995932955</v>
      </c>
      <c r="W147" s="273">
        <f>IF(W$33=0,0,W$33/PPA!W$11*1000)</f>
        <v>1.4798320776920428</v>
      </c>
      <c r="X147" s="273">
        <f>IF(X$33=0,0,X$33/PPA!X$11*1000)</f>
        <v>1.4509818953921263</v>
      </c>
      <c r="Y147" s="273">
        <f>IF(Y$33=0,0,Y$33/PPA!Y$11*1000)</f>
        <v>1.520326686045828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1.7102330129380208</v>
      </c>
      <c r="C148" s="274">
        <f>IF(C$34=0,0,C$34/PPA!C$11*1000)</f>
        <v>1.7371373296046184</v>
      </c>
      <c r="D148" s="274">
        <f>IF(D$34=0,0,D$34/PPA!D$11*1000)</f>
        <v>1.6928567602695199</v>
      </c>
      <c r="E148" s="274">
        <f>IF(E$34=0,0,E$34/PPA!E$11*1000)</f>
        <v>1.6374415718869084</v>
      </c>
      <c r="F148" s="274">
        <f>IF(F$34=0,0,F$34/PPA!F$11*1000)</f>
        <v>1.5961232690002645</v>
      </c>
      <c r="G148" s="274">
        <f>IF(G$34=0,0,G$34/PPA!G$11*1000)</f>
        <v>1.608416051160096</v>
      </c>
      <c r="H148" s="274">
        <f>IF(H$34=0,0,H$34/PPA!H$11*1000)</f>
        <v>1.6053292853941221</v>
      </c>
      <c r="I148" s="274">
        <f>IF(I$34=0,0,I$34/PPA!I$11*1000)</f>
        <v>1.7074786102980579</v>
      </c>
      <c r="J148" s="274">
        <f>IF(J$34=0,0,J$34/PPA!J$11*1000)</f>
        <v>1.7541632152278468</v>
      </c>
      <c r="K148" s="274">
        <f>IF(K$34=0,0,K$34/PPA!K$11*1000)</f>
        <v>1.78178467011608</v>
      </c>
      <c r="L148" s="274">
        <f>IF(L$34=0,0,L$34/PPA!L$11*1000)</f>
        <v>1.7757612962913079</v>
      </c>
      <c r="M148" s="274">
        <f>IF(M$34=0,0,M$34/PPA!M$11*1000)</f>
        <v>1.7921755410305094</v>
      </c>
      <c r="N148" s="274">
        <f>IF(N$34=0,0,N$34/PPA!N$11*1000)</f>
        <v>1.8069192947876183</v>
      </c>
      <c r="O148" s="274">
        <f>IF(O$34=0,0,O$34/PPA!O$11*1000)</f>
        <v>1.788427880658584</v>
      </c>
      <c r="P148" s="274">
        <f>IF(P$34=0,0,P$34/PPA!P$11*1000)</f>
        <v>1.7991644368000463</v>
      </c>
      <c r="Q148" s="274">
        <f>IF(Q$34=0,0,Q$34/PPA!Q$11*1000)</f>
        <v>1.8220914704536861</v>
      </c>
      <c r="R148" s="274">
        <f>IF(R$34=0,0,R$34/PPA!R$11*1000)</f>
        <v>1.8615353484685431</v>
      </c>
      <c r="S148" s="274">
        <f>IF(S$34=0,0,S$34/PPA!S$11*1000)</f>
        <v>1.8567270327124317</v>
      </c>
      <c r="T148" s="274">
        <f>IF(T$34=0,0,T$34/PPA!T$11*1000)</f>
        <v>1.8928530926049127</v>
      </c>
      <c r="U148" s="274">
        <f>IF(U$34=0,0,U$34/PPA!U$11*1000)</f>
        <v>1.9794350444728892</v>
      </c>
      <c r="V148" s="274">
        <f>IF(V$34=0,0,V$34/PPA!V$11*1000)</f>
        <v>2.0340178757883258</v>
      </c>
      <c r="W148" s="274">
        <f>IF(W$34=0,0,W$34/PPA!W$11*1000)</f>
        <v>2.0999929186712225</v>
      </c>
      <c r="X148" s="274">
        <f>IF(X$34=0,0,X$34/PPA!X$11*1000)</f>
        <v>2.0590523420710141</v>
      </c>
      <c r="Y148" s="274">
        <f>IF(Y$34=0,0,Y$34/PPA!Y$11*1000)</f>
        <v>2.157457810850032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6.0856885839933197</v>
      </c>
      <c r="C149" s="274">
        <f>IF(C$35=0,0,C$35/PPA!C$11*1000)</f>
        <v>6.181424832539232</v>
      </c>
      <c r="D149" s="274">
        <f>IF(D$35=0,0,D$35/PPA!D$11*1000)</f>
        <v>6.0238569729220188</v>
      </c>
      <c r="E149" s="274">
        <f>IF(E$35=0,0,E$35/PPA!E$11*1000)</f>
        <v>5.8266677146346071</v>
      </c>
      <c r="F149" s="274">
        <f>IF(F$35=0,0,F$35/PPA!F$11*1000)</f>
        <v>5.6796407760332634</v>
      </c>
      <c r="G149" s="274">
        <f>IF(G$35=0,0,G$35/PPA!G$11*1000)</f>
        <v>5.7233833792280713</v>
      </c>
      <c r="H149" s="274">
        <f>IF(H$35=0,0,H$35/PPA!H$11*1000)</f>
        <v>5.7123994401733729</v>
      </c>
      <c r="I149" s="274">
        <f>IF(I$35=0,0,I$35/PPA!I$11*1000)</f>
        <v>6.0758873249982397</v>
      </c>
      <c r="J149" s="274">
        <f>IF(J$35=0,0,J$35/PPA!J$11*1000)</f>
        <v>6.242009698452712</v>
      </c>
      <c r="K149" s="274">
        <f>IF(K$35=0,0,K$35/PPA!K$11*1000)</f>
        <v>6.3402978097305027</v>
      </c>
      <c r="L149" s="274">
        <f>IF(L$35=0,0,L$35/PPA!L$11*1000)</f>
        <v>6.3188642524051408</v>
      </c>
      <c r="M149" s="274">
        <f>IF(M$35=0,0,M$35/PPA!M$11*1000)</f>
        <v>6.3772726570310239</v>
      </c>
      <c r="N149" s="274">
        <f>IF(N$35=0,0,N$35/PPA!N$11*1000)</f>
        <v>6.4297367910092973</v>
      </c>
      <c r="O149" s="274">
        <f>IF(O$35=0,0,O$35/PPA!O$11*1000)</f>
        <v>6.363936992376221</v>
      </c>
      <c r="P149" s="274">
        <f>IF(P$35=0,0,P$35/PPA!P$11*1000)</f>
        <v>6.4021419250650409</v>
      </c>
      <c r="Q149" s="274">
        <f>IF(Q$35=0,0,Q$35/PPA!Q$11*1000)</f>
        <v>6.4837254203637915</v>
      </c>
      <c r="R149" s="274">
        <f>IF(R$35=0,0,R$35/PPA!R$11*1000)</f>
        <v>6.6240824105092821</v>
      </c>
      <c r="S149" s="274">
        <f>IF(S$35=0,0,S$35/PPA!S$11*1000)</f>
        <v>6.6069725125691585</v>
      </c>
      <c r="T149" s="274">
        <f>IF(T$35=0,0,T$35/PPA!T$11*1000)</f>
        <v>6.7355233875722362</v>
      </c>
      <c r="U149" s="274">
        <f>IF(U$35=0,0,U$35/PPA!U$11*1000)</f>
        <v>7.0436163737774438</v>
      </c>
      <c r="V149" s="274">
        <f>IF(V$35=0,0,V$35/PPA!V$11*1000)</f>
        <v>7.2378437749008402</v>
      </c>
      <c r="W149" s="274">
        <f>IF(W$35=0,0,W$35/PPA!W$11*1000)</f>
        <v>7.4726091912292096</v>
      </c>
      <c r="X149" s="274">
        <f>IF(X$35=0,0,X$35/PPA!X$11*1000)</f>
        <v>7.3269263528363435</v>
      </c>
      <c r="Y149" s="274">
        <f>IF(Y$35=0,0,Y$35/PPA!Y$11*1000)</f>
        <v>7.6770921100287932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4.8206975373516974</v>
      </c>
      <c r="C150" s="274">
        <f>IF(C$36=0,0,C$36/PPA!C$11*1000)</f>
        <v>4.8965337375171885</v>
      </c>
      <c r="D150" s="274">
        <f>IF(D$36=0,0,D$36/PPA!D$11*1000)</f>
        <v>4.7717184463075215</v>
      </c>
      <c r="E150" s="274">
        <f>IF(E$36=0,0,E$36/PPA!E$11*1000)</f>
        <v>4.6155175893792544</v>
      </c>
      <c r="F150" s="274">
        <f>IF(F$36=0,0,F$36/PPA!F$11*1000)</f>
        <v>4.4990521490174062</v>
      </c>
      <c r="G150" s="274">
        <f>IF(G$36=0,0,G$36/PPA!G$11*1000)</f>
        <v>4.5337022722677451</v>
      </c>
      <c r="H150" s="274">
        <f>IF(H$36=0,0,H$36/PPA!H$11*1000)</f>
        <v>4.5250014905533016</v>
      </c>
      <c r="I150" s="274">
        <f>IF(I$36=0,0,I$36/PPA!I$11*1000)</f>
        <v>4.8129335999683729</v>
      </c>
      <c r="J150" s="274">
        <f>IF(J$36=0,0,J$36/PPA!J$11*1000)</f>
        <v>4.9445252359119793</v>
      </c>
      <c r="K150" s="274">
        <f>IF(K$36=0,0,K$36/PPA!K$11*1000)</f>
        <v>5.0223828603119554</v>
      </c>
      <c r="L150" s="274">
        <f>IF(L$36=0,0,L$36/PPA!L$11*1000)</f>
        <v>5.0054045520089616</v>
      </c>
      <c r="M150" s="274">
        <f>IF(M$36=0,0,M$36/PPA!M$11*1000)</f>
        <v>5.0516719954468687</v>
      </c>
      <c r="N150" s="274">
        <f>IF(N$36=0,0,N$36/PPA!N$11*1000)</f>
        <v>5.0932307636910394</v>
      </c>
      <c r="O150" s="274">
        <f>IF(O$36=0,0,O$36/PPA!O$11*1000)</f>
        <v>5.041108325473771</v>
      </c>
      <c r="P150" s="274">
        <f>IF(P$36=0,0,P$36/PPA!P$11*1000)</f>
        <v>5.0713718564424957</v>
      </c>
      <c r="Q150" s="274">
        <f>IF(Q$36=0,0,Q$36/PPA!Q$11*1000)</f>
        <v>5.1359971407381231</v>
      </c>
      <c r="R150" s="274">
        <f>IF(R$36=0,0,R$36/PPA!R$11*1000)</f>
        <v>5.2471790698503229</v>
      </c>
      <c r="S150" s="274">
        <f>IF(S$36=0,0,S$36/PPA!S$11*1000)</f>
        <v>5.2336256910130885</v>
      </c>
      <c r="T150" s="274">
        <f>IF(T$36=0,0,T$36/PPA!T$11*1000)</f>
        <v>5.3354555625220739</v>
      </c>
      <c r="U150" s="274">
        <f>IF(U$36=0,0,U$36/PPA!U$11*1000)</f>
        <v>5.5795073373337578</v>
      </c>
      <c r="V150" s="274">
        <f>IF(V$36=0,0,V$36/PPA!V$11*1000)</f>
        <v>5.7333619983731809</v>
      </c>
      <c r="W150" s="274">
        <f>IF(W$36=0,0,W$36/PPA!W$11*1000)</f>
        <v>5.9193283107681669</v>
      </c>
      <c r="X150" s="274">
        <f>IF(X$36=0,0,X$36/PPA!X$11*1000)</f>
        <v>5.8039275815685025</v>
      </c>
      <c r="Y150" s="274">
        <f>IF(Y$36=0,0,Y$36/PPA!Y$11*1000)</f>
        <v>6.0813067441833093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2.7930645704328652</v>
      </c>
      <c r="C151" s="275">
        <f>IF(C$37=0,0,C$37/PPA!C$11*1000)</f>
        <v>2.9129070485128015</v>
      </c>
      <c r="D151" s="275">
        <f>IF(D$37=0,0,D$37/PPA!D$11*1000)</f>
        <v>2.8839321691432973</v>
      </c>
      <c r="E151" s="275">
        <f>IF(E$37=0,0,E$37/PPA!E$11*1000)</f>
        <v>2.8489105564530699</v>
      </c>
      <c r="F151" s="275">
        <f>IF(F$37=0,0,F$37/PPA!F$11*1000)</f>
        <v>2.8147164547221006</v>
      </c>
      <c r="G151" s="275">
        <f>IF(G$37=0,0,G$37/PPA!G$11*1000)</f>
        <v>2.878345734327981</v>
      </c>
      <c r="H151" s="275">
        <f>IF(H$37=0,0,H$37/PPA!H$11*1000)</f>
        <v>2.8073199605604984</v>
      </c>
      <c r="I151" s="275">
        <f>IF(I$37=0,0,I$37/PPA!I$11*1000)</f>
        <v>2.6459779209652297</v>
      </c>
      <c r="J151" s="275">
        <f>IF(J$37=0,0,J$37/PPA!J$11*1000)</f>
        <v>2.5698338114478068</v>
      </c>
      <c r="K151" s="275">
        <f>IF(K$37=0,0,K$37/PPA!K$11*1000)</f>
        <v>2.6922773890516356</v>
      </c>
      <c r="L151" s="275">
        <f>IF(L$37=0,0,L$37/PPA!L$11*1000)</f>
        <v>2.5230732391540491</v>
      </c>
      <c r="M151" s="275">
        <f>IF(M$37=0,0,M$37/PPA!M$11*1000)</f>
        <v>2.4689074608328889</v>
      </c>
      <c r="N151" s="275">
        <f>IF(N$37=0,0,N$37/PPA!N$11*1000)</f>
        <v>2.4032887730839398</v>
      </c>
      <c r="O151" s="275">
        <f>IF(O$37=0,0,O$37/PPA!O$11*1000)</f>
        <v>2.3577787859027484</v>
      </c>
      <c r="P151" s="275">
        <f>IF(P$37=0,0,P$37/PPA!P$11*1000)</f>
        <v>2.311901143177062</v>
      </c>
      <c r="Q151" s="275">
        <f>IF(Q$37=0,0,Q$37/PPA!Q$11*1000)</f>
        <v>2.2997352749315105</v>
      </c>
      <c r="R151" s="275">
        <f>IF(R$37=0,0,R$37/PPA!R$11*1000)</f>
        <v>2.1932279145257079</v>
      </c>
      <c r="S151" s="275">
        <f>IF(S$37=0,0,S$37/PPA!S$11*1000)</f>
        <v>2.2230103419849829</v>
      </c>
      <c r="T151" s="275">
        <f>IF(T$37=0,0,T$37/PPA!T$11*1000)</f>
        <v>2.1782376067983389</v>
      </c>
      <c r="U151" s="275">
        <f>IF(U$37=0,0,U$37/PPA!U$11*1000)</f>
        <v>2.2257915419271623</v>
      </c>
      <c r="V151" s="275">
        <f>IF(V$37=0,0,V$37/PPA!V$11*1000)</f>
        <v>2.2491162606392257</v>
      </c>
      <c r="W151" s="275">
        <f>IF(W$37=0,0,W$37/PPA!W$11*1000)</f>
        <v>2.3822369557957885</v>
      </c>
      <c r="X151" s="275">
        <f>IF(X$37=0,0,X$37/PPA!X$11*1000)</f>
        <v>2.2762436192851303</v>
      </c>
      <c r="Y151" s="275">
        <f>IF(Y$37=0,0,Y$37/PPA!Y$11*1000)</f>
        <v>2.2526200982995581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14.790772728200135</v>
      </c>
      <c r="C152" s="276">
        <f>IF(C$43=0,0,C$43/PPA!C$11*1000)</f>
        <v>15.344572685324259</v>
      </c>
      <c r="D152" s="276">
        <f>IF(D$43=0,0,D$43/PPA!D$11*1000)</f>
        <v>15.141445945496411</v>
      </c>
      <c r="E152" s="276">
        <f>IF(E$43=0,0,E$43/PPA!E$11*1000)</f>
        <v>14.885995126175875</v>
      </c>
      <c r="F152" s="276">
        <f>IF(F$43=0,0,F$43/PPA!F$11*1000)</f>
        <v>14.660838944878849</v>
      </c>
      <c r="G152" s="276">
        <f>IF(G$43=0,0,G$43/PPA!G$11*1000)</f>
        <v>14.955320023225688</v>
      </c>
      <c r="H152" s="276">
        <f>IF(H$43=0,0,H$43/PPA!H$11*1000)</f>
        <v>14.65085338731947</v>
      </c>
      <c r="I152" s="276">
        <f>IF(I$43=0,0,I$43/PPA!I$11*1000)</f>
        <v>14.174139502605536</v>
      </c>
      <c r="J152" s="276">
        <f>IF(J$43=0,0,J$43/PPA!J$11*1000)</f>
        <v>13.918822358330155</v>
      </c>
      <c r="K152" s="276">
        <f>IF(K$43=0,0,K$43/PPA!K$11*1000)</f>
        <v>14.473412709066316</v>
      </c>
      <c r="L152" s="276">
        <f>IF(L$43=0,0,L$43/PPA!L$11*1000)</f>
        <v>13.680722402750563</v>
      </c>
      <c r="M152" s="276">
        <f>IF(M$43=0,0,M$43/PPA!M$11*1000)</f>
        <v>13.470983359352404</v>
      </c>
      <c r="N152" s="276">
        <f>IF(N$43=0,0,N$43/PPA!N$11*1000)</f>
        <v>13.180956321443039</v>
      </c>
      <c r="O152" s="276">
        <f>IF(O$43=0,0,O$43/PPA!O$11*1000)</f>
        <v>12.896519473085124</v>
      </c>
      <c r="P152" s="276">
        <f>IF(P$43=0,0,P$43/PPA!P$11*1000)</f>
        <v>12.726405851571588</v>
      </c>
      <c r="Q152" s="276">
        <f>IF(Q$43=0,0,Q$43/PPA!Q$11*1000)</f>
        <v>12.777539975599328</v>
      </c>
      <c r="R152" s="276">
        <f>IF(R$43=0,0,R$43/PPA!R$11*1000)</f>
        <v>12.358308252890348</v>
      </c>
      <c r="S152" s="276">
        <f>IF(S$43=0,0,S$43/PPA!S$11*1000)</f>
        <v>12.206628967164793</v>
      </c>
      <c r="T152" s="276">
        <f>IF(T$43=0,0,T$43/PPA!T$11*1000)</f>
        <v>12.142167898473536</v>
      </c>
      <c r="U152" s="276">
        <f>IF(U$43=0,0,U$43/PPA!U$11*1000)</f>
        <v>12.292225614113466</v>
      </c>
      <c r="V152" s="276">
        <f>IF(V$43=0,0,V$43/PPA!V$11*1000)</f>
        <v>12.148473571338958</v>
      </c>
      <c r="W152" s="276">
        <f>IF(W$43=0,0,W$43/PPA!W$11*1000)</f>
        <v>12.754364077782691</v>
      </c>
      <c r="X152" s="276">
        <f>IF(X$43=0,0,X$43/PPA!X$11*1000)</f>
        <v>12.35879560371998</v>
      </c>
      <c r="Y152" s="276">
        <f>IF(Y$43=0,0,Y$43/PPA!Y$11*1000)</f>
        <v>12.581914840592345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174.46709695636599</v>
      </c>
      <c r="C153" s="276">
        <f>IF(C$56=0,0,C$56/PPA!C$11*1000)</f>
        <v>176.92835729134612</v>
      </c>
      <c r="D153" s="276">
        <f>IF(D$56=0,0,D$56/PPA!D$11*1000)</f>
        <v>172.25171679089766</v>
      </c>
      <c r="E153" s="276">
        <f>IF(E$56=0,0,E$56/PPA!E$11*1000)</f>
        <v>166.39884285116977</v>
      </c>
      <c r="F153" s="276">
        <f>IF(F$56=0,0,F$56/PPA!F$11*1000)</f>
        <v>162.06536543118347</v>
      </c>
      <c r="G153" s="276">
        <f>IF(G$56=0,0,G$56/PPA!G$11*1000)</f>
        <v>163.15418479566202</v>
      </c>
      <c r="H153" s="276">
        <f>IF(H$56=0,0,H$56/PPA!H$11*1000)</f>
        <v>163.08468030458505</v>
      </c>
      <c r="I153" s="276">
        <f>IF(I$56=0,0,I$56/PPA!I$11*1000)</f>
        <v>174.71138033304035</v>
      </c>
      <c r="J153" s="276">
        <f>IF(J$56=0,0,J$56/PPA!J$11*1000)</f>
        <v>180.05236457450476</v>
      </c>
      <c r="K153" s="276">
        <f>IF(K$56=0,0,K$56/PPA!K$11*1000)</f>
        <v>182.58914940307946</v>
      </c>
      <c r="L153" s="276">
        <f>IF(L$56=0,0,L$56/PPA!L$11*1000)</f>
        <v>182.61421526508127</v>
      </c>
      <c r="M153" s="276">
        <f>IF(M$56=0,0,M$56/PPA!M$11*1000)</f>
        <v>184.59709898881317</v>
      </c>
      <c r="N153" s="276">
        <f>IF(N$56=0,0,N$56/PPA!N$11*1000)</f>
        <v>186.46158636779467</v>
      </c>
      <c r="O153" s="276">
        <f>IF(O$56=0,0,O$56/PPA!O$11*1000)</f>
        <v>184.67252427802376</v>
      </c>
      <c r="P153" s="276">
        <f>IF(P$56=0,0,P$56/PPA!P$11*1000)</f>
        <v>186.00094880556443</v>
      </c>
      <c r="Q153" s="276">
        <f>IF(Q$56=0,0,Q$56/PPA!Q$11*1000)</f>
        <v>188.48284020972591</v>
      </c>
      <c r="R153" s="276">
        <f>IF(R$56=0,0,R$56/PPA!R$11*1000)</f>
        <v>193.16974489307205</v>
      </c>
      <c r="S153" s="276">
        <f>IF(S$56=0,0,S$56/PPA!S$11*1000)</f>
        <v>192.71978002723358</v>
      </c>
      <c r="T153" s="276">
        <f>IF(T$56=0,0,T$56/PPA!T$11*1000)</f>
        <v>196.75074590226177</v>
      </c>
      <c r="U153" s="276">
        <f>IF(U$56=0,0,U$56/PPA!U$11*1000)</f>
        <v>206.06920595862928</v>
      </c>
      <c r="V153" s="276">
        <f>IF(V$56=0,0,V$56/PPA!V$11*1000)</f>
        <v>212.10987301506941</v>
      </c>
      <c r="W153" s="276">
        <f>IF(W$56=0,0,W$56/PPA!W$11*1000)</f>
        <v>218.79393125728049</v>
      </c>
      <c r="X153" s="276">
        <f>IF(X$56=0,0,X$56/PPA!X$11*1000)</f>
        <v>214.68011964720233</v>
      </c>
      <c r="Y153" s="276">
        <f>IF(Y$56=0,0,Y$56/PPA!Y$11*1000)</f>
        <v>225.30481135555962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22.461205582624721</v>
      </c>
      <c r="C154" s="277">
        <f>IF(C$69=0,0,C$69/PPA!C$11*1000)</f>
        <v>22.700873701528721</v>
      </c>
      <c r="D154" s="277">
        <f>IF(D$69=0,0,D$69/PPA!D$11*1000)</f>
        <v>22.055565811941079</v>
      </c>
      <c r="E154" s="277">
        <f>IF(E$69=0,0,E$69/PPA!E$11*1000)</f>
        <v>21.248262447924944</v>
      </c>
      <c r="F154" s="277">
        <f>IF(F$69=0,0,F$69/PPA!F$11*1000)</f>
        <v>20.658593087894857</v>
      </c>
      <c r="G154" s="277">
        <f>IF(G$69=0,0,G$69/PPA!G$11*1000)</f>
        <v>20.753529874681838</v>
      </c>
      <c r="H154" s="277">
        <f>IF(H$69=0,0,H$69/PPA!H$11*1000)</f>
        <v>20.811358053644788</v>
      </c>
      <c r="I154" s="277">
        <f>IF(I$69=0,0,I$69/PPA!I$11*1000)</f>
        <v>22.63516120220298</v>
      </c>
      <c r="J154" s="277">
        <f>IF(J$69=0,0,J$69/PPA!J$11*1000)</f>
        <v>23.481223053095423</v>
      </c>
      <c r="K154" s="277">
        <f>IF(K$69=0,0,K$69/PPA!K$11*1000)</f>
        <v>23.731924831503981</v>
      </c>
      <c r="L154" s="277">
        <f>IF(L$69=0,0,L$69/PPA!L$11*1000)</f>
        <v>23.913250053701944</v>
      </c>
      <c r="M154" s="277">
        <f>IF(M$69=0,0,M$69/PPA!M$11*1000)</f>
        <v>24.253086959943719</v>
      </c>
      <c r="N154" s="277">
        <f>IF(N$69=0,0,N$69/PPA!N$11*1000)</f>
        <v>24.593533762489621</v>
      </c>
      <c r="O154" s="277">
        <f>IF(O$69=0,0,O$69/PPA!O$11*1000)</f>
        <v>24.393190422095344</v>
      </c>
      <c r="P154" s="277">
        <f>IF(P$69=0,0,P$69/PPA!P$11*1000)</f>
        <v>24.627428410588159</v>
      </c>
      <c r="Q154" s="277">
        <f>IF(Q$69=0,0,Q$69/PPA!Q$11*1000)</f>
        <v>24.982274582516339</v>
      </c>
      <c r="R154" s="277">
        <f>IF(R$69=0,0,R$69/PPA!R$11*1000)</f>
        <v>25.768499549801103</v>
      </c>
      <c r="S154" s="277">
        <f>IF(S$69=0,0,S$69/PPA!S$11*1000)</f>
        <v>25.737260939588641</v>
      </c>
      <c r="T154" s="277">
        <f>IF(T$69=0,0,T$69/PPA!T$11*1000)</f>
        <v>26.34677013954407</v>
      </c>
      <c r="U154" s="277">
        <f>IF(U$69=0,0,U$69/PPA!U$11*1000)</f>
        <v>27.690551812633672</v>
      </c>
      <c r="V154" s="277">
        <f>IF(V$69=0,0,V$69/PPA!V$11*1000)</f>
        <v>28.61656043079542</v>
      </c>
      <c r="W154" s="277">
        <f>IF(W$69=0,0,W$69/PPA!W$11*1000)</f>
        <v>29.468648534307672</v>
      </c>
      <c r="X154" s="277">
        <f>IF(X$69=0,0,X$69/PPA!X$11*1000)</f>
        <v>28.948902572832338</v>
      </c>
      <c r="Y154" s="277">
        <f>IF(Y$69=0,0,Y$69/PPA!Y$11*1000)</f>
        <v>30.46757575285914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157.16409935733299</v>
      </c>
      <c r="C156" s="320">
        <f t="shared" si="39"/>
        <v>159.6799533418702</v>
      </c>
      <c r="D156" s="320">
        <f t="shared" si="39"/>
        <v>155.83886046886536</v>
      </c>
      <c r="E156" s="320">
        <f t="shared" si="39"/>
        <v>151.22088685707752</v>
      </c>
      <c r="F156" s="320">
        <f t="shared" si="39"/>
        <v>147.28370793703021</v>
      </c>
      <c r="G156" s="320">
        <f t="shared" si="39"/>
        <v>148.41675864796903</v>
      </c>
      <c r="H156" s="320">
        <f t="shared" si="39"/>
        <v>147.31380928863632</v>
      </c>
      <c r="I156" s="320">
        <f t="shared" si="39"/>
        <v>160.64529188346091</v>
      </c>
      <c r="J156" s="320">
        <f t="shared" si="39"/>
        <v>164.89739292917034</v>
      </c>
      <c r="K156" s="320">
        <f t="shared" si="39"/>
        <v>166.78883617087996</v>
      </c>
      <c r="L156" s="320">
        <f t="shared" si="39"/>
        <v>167.0296266966852</v>
      </c>
      <c r="M156" s="320">
        <f t="shared" si="39"/>
        <v>168.9733278209024</v>
      </c>
      <c r="N156" s="320">
        <f t="shared" si="39"/>
        <v>170.90929298694073</v>
      </c>
      <c r="O156" s="320">
        <f t="shared" si="39"/>
        <v>169.66635957994123</v>
      </c>
      <c r="P156" s="320">
        <f t="shared" si="39"/>
        <v>168.80319354351025</v>
      </c>
      <c r="Q156" s="320">
        <f t="shared" si="39"/>
        <v>166.00196133457885</v>
      </c>
      <c r="R156" s="320">
        <f t="shared" si="39"/>
        <v>163.99215594023241</v>
      </c>
      <c r="S156" s="320">
        <f t="shared" si="39"/>
        <v>134.17911518709499</v>
      </c>
      <c r="T156" s="320">
        <f t="shared" si="39"/>
        <v>153.08339167147506</v>
      </c>
      <c r="U156" s="320">
        <f t="shared" si="39"/>
        <v>145.54765450000639</v>
      </c>
      <c r="V156" s="320">
        <f t="shared" si="39"/>
        <v>160.68984277803949</v>
      </c>
      <c r="W156" s="320">
        <f t="shared" si="39"/>
        <v>130.34205264504408</v>
      </c>
      <c r="X156" s="320">
        <f t="shared" si="39"/>
        <v>158.69329967181648</v>
      </c>
      <c r="Y156" s="320">
        <f t="shared" si="39"/>
        <v>166.85506950086838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5.819434238504007</v>
      </c>
      <c r="C157" s="330">
        <f>IF(C$84=0,0,C$84/PPA!C$12*1000)</f>
        <v>5.9125906710260443</v>
      </c>
      <c r="D157" s="330">
        <f>IF(D$84=0,0,D$84/PPA!D$12*1000)</f>
        <v>5.770363613639276</v>
      </c>
      <c r="E157" s="330">
        <f>IF(E$84=0,0,E$84/PPA!E$12*1000)</f>
        <v>5.599370404256061</v>
      </c>
      <c r="F157" s="330">
        <f>IF(F$84=0,0,F$84/PPA!F$12*1000)</f>
        <v>5.4535854959714758</v>
      </c>
      <c r="G157" s="330">
        <f>IF(G$84=0,0,G$84/PPA!G$12*1000)</f>
        <v>5.4955398235041129</v>
      </c>
      <c r="H157" s="330">
        <f>IF(H$84=0,0,H$84/PPA!H$12*1000)</f>
        <v>5.4547000815346189</v>
      </c>
      <c r="I157" s="330">
        <f>IF(I$84=0,0,I$84/PPA!I$12*1000)</f>
        <v>5.9483349929394702</v>
      </c>
      <c r="J157" s="330">
        <f>IF(J$84=0,0,J$84/PPA!J$12*1000)</f>
        <v>6.1057807614848283</v>
      </c>
      <c r="K157" s="330">
        <f>IF(K$84=0,0,K$84/PPA!K$12*1000)</f>
        <v>6.1758166641245991</v>
      </c>
      <c r="L157" s="330">
        <f>IF(L$84=0,0,L$84/PPA!L$12*1000)</f>
        <v>6.184732597444178</v>
      </c>
      <c r="M157" s="330">
        <f>IF(M$84=0,0,M$84/PPA!M$12*1000)</f>
        <v>6.2567034923116092</v>
      </c>
      <c r="N157" s="330">
        <f>IF(N$84=0,0,N$84/PPA!N$12*1000)</f>
        <v>6.3283879419908251</v>
      </c>
      <c r="O157" s="330">
        <f>IF(O$84=0,0,O$84/PPA!O$12*1000)</f>
        <v>6.2823649045768715</v>
      </c>
      <c r="P157" s="330">
        <f>IF(P$84=0,0,P$84/PPA!P$12*1000)</f>
        <v>6.2504038014594956</v>
      </c>
      <c r="Q157" s="330">
        <f>IF(Q$84=0,0,Q$84/PPA!Q$12*1000)</f>
        <v>6.1466804531035173</v>
      </c>
      <c r="R157" s="330">
        <f>IF(R$84=0,0,R$84/PPA!R$12*1000)</f>
        <v>6.072261865319204</v>
      </c>
      <c r="S157" s="330">
        <f>IF(S$84=0,0,S$84/PPA!S$12*1000)</f>
        <v>4.9683518068375303</v>
      </c>
      <c r="T157" s="330">
        <f>IF(T$84=0,0,T$84/PPA!T$12*1000)</f>
        <v>5.6683347818119048</v>
      </c>
      <c r="U157" s="330">
        <f>IF(U$84=0,0,U$84/PPA!U$12*1000)</f>
        <v>5.3893033294174906</v>
      </c>
      <c r="V157" s="330">
        <f>IF(V$84=0,0,V$84/PPA!V$12*1000)</f>
        <v>5.9499846126835347</v>
      </c>
      <c r="W157" s="330">
        <f>IF(W$84=0,0,W$84/PPA!W$12*1000)</f>
        <v>4.8262739835702089</v>
      </c>
      <c r="X157" s="330">
        <f>IF(X$84=0,0,X$84/PPA!X$12*1000)</f>
        <v>5.8760570976948889</v>
      </c>
      <c r="Y157" s="330">
        <f>IF(Y$84=0,0,Y$84/PPA!Y$12*1000)</f>
        <v>6.1782691358399786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2.5660042333934392</v>
      </c>
      <c r="C158" s="331">
        <f>IF(C$85=0,0,C$85/PPA!C$12*1000)</f>
        <v>2.607080357020334</v>
      </c>
      <c r="D158" s="331">
        <f>IF(D$85=0,0,D$85/PPA!D$12*1000)</f>
        <v>2.5443671762539228</v>
      </c>
      <c r="E158" s="331">
        <f>IF(E$85=0,0,E$85/PPA!E$12*1000)</f>
        <v>2.4689699329522017</v>
      </c>
      <c r="F158" s="331">
        <f>IF(F$85=0,0,F$85/PPA!F$12*1000)</f>
        <v>2.4046879638652414</v>
      </c>
      <c r="G158" s="331">
        <f>IF(G$85=0,0,G$85/PPA!G$12*1000)</f>
        <v>2.4231871817695554</v>
      </c>
      <c r="H158" s="331">
        <f>IF(H$85=0,0,H$85/PPA!H$12*1000)</f>
        <v>2.4051794259483721</v>
      </c>
      <c r="I158" s="331">
        <f>IF(I$85=0,0,I$85/PPA!I$12*1000)</f>
        <v>2.6228413532942949</v>
      </c>
      <c r="J158" s="331">
        <f>IF(J$85=0,0,J$85/PPA!J$12*1000)</f>
        <v>2.6922650278405555</v>
      </c>
      <c r="K158" s="331">
        <f>IF(K$85=0,0,K$85/PPA!K$12*1000)</f>
        <v>2.723146452958161</v>
      </c>
      <c r="L158" s="331">
        <f>IF(L$85=0,0,L$85/PPA!L$12*1000)</f>
        <v>2.7270778183976603</v>
      </c>
      <c r="M158" s="331">
        <f>IF(M$85=0,0,M$85/PPA!M$12*1000)</f>
        <v>2.758812453302379</v>
      </c>
      <c r="N158" s="331">
        <f>IF(N$85=0,0,N$85/PPA!N$12*1000)</f>
        <v>2.7904207839074915</v>
      </c>
      <c r="O158" s="331">
        <f>IF(O$85=0,0,O$85/PPA!O$12*1000)</f>
        <v>2.7701275210235394</v>
      </c>
      <c r="P158" s="331">
        <f>IF(P$85=0,0,P$85/PPA!P$12*1000)</f>
        <v>2.7560346861289591</v>
      </c>
      <c r="Q158" s="331">
        <f>IF(Q$85=0,0,Q$85/PPA!Q$12*1000)</f>
        <v>2.710299217683902</v>
      </c>
      <c r="R158" s="331">
        <f>IF(R$85=0,0,R$85/PPA!R$12*1000)</f>
        <v>2.6774853042566749</v>
      </c>
      <c r="S158" s="331">
        <f>IF(S$85=0,0,S$85/PPA!S$12*1000)</f>
        <v>2.1907304467814304</v>
      </c>
      <c r="T158" s="331">
        <f>IF(T$85=0,0,T$85/PPA!T$12*1000)</f>
        <v>2.4993788829478505</v>
      </c>
      <c r="U158" s="331">
        <f>IF(U$85=0,0,U$85/PPA!U$12*1000)</f>
        <v>2.3763435742306163</v>
      </c>
      <c r="V158" s="331">
        <f>IF(V$85=0,0,V$85/PPA!V$12*1000)</f>
        <v>2.6235687317770267</v>
      </c>
      <c r="W158" s="331">
        <f>IF(W$85=0,0,W$85/PPA!W$12*1000)</f>
        <v>2.128083068869143</v>
      </c>
      <c r="X158" s="331">
        <f>IF(X$85=0,0,X$85/PPA!X$12*1000)</f>
        <v>2.5909713505453613</v>
      </c>
      <c r="Y158" s="331">
        <f>IF(Y$85=0,0,Y$85/PPA!Y$12*1000)</f>
        <v>2.724227838630036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19.903570938980543</v>
      </c>
      <c r="C159" s="331">
        <f>IF(C$86=0,0,C$86/PPA!C$12*1000)</f>
        <v>20.222183640341932</v>
      </c>
      <c r="D159" s="331">
        <f>IF(D$86=0,0,D$86/PPA!D$12*1000)</f>
        <v>19.735740077252927</v>
      </c>
      <c r="E159" s="331">
        <f>IF(E$86=0,0,E$86/PPA!E$12*1000)</f>
        <v>19.15091080802183</v>
      </c>
      <c r="F159" s="331">
        <f>IF(F$86=0,0,F$86/PPA!F$12*1000)</f>
        <v>18.65229871877845</v>
      </c>
      <c r="G159" s="331">
        <f>IF(G$86=0,0,G$86/PPA!G$12*1000)</f>
        <v>18.795790491349386</v>
      </c>
      <c r="H159" s="331">
        <f>IF(H$86=0,0,H$86/PPA!H$12*1000)</f>
        <v>18.656110813204521</v>
      </c>
      <c r="I159" s="331">
        <f>IF(I$86=0,0,I$86/PPA!I$12*1000)</f>
        <v>20.344436013633203</v>
      </c>
      <c r="J159" s="331">
        <f>IF(J$86=0,0,J$86/PPA!J$12*1000)</f>
        <v>20.882930460834043</v>
      </c>
      <c r="K159" s="331">
        <f>IF(K$86=0,0,K$86/PPA!K$12*1000)</f>
        <v>21.122466556498303</v>
      </c>
      <c r="L159" s="331">
        <f>IF(L$86=0,0,L$86/PPA!L$12*1000)</f>
        <v>21.152960742709627</v>
      </c>
      <c r="M159" s="331">
        <f>IF(M$86=0,0,M$86/PPA!M$12*1000)</f>
        <v>21.399114879491151</v>
      </c>
      <c r="N159" s="331">
        <f>IF(N$86=0,0,N$86/PPA!N$12*1000)</f>
        <v>21.644289319296984</v>
      </c>
      <c r="O159" s="331">
        <f>IF(O$86=0,0,O$86/PPA!O$12*1000)</f>
        <v>21.486881785771615</v>
      </c>
      <c r="P159" s="331">
        <f>IF(P$86=0,0,P$86/PPA!P$12*1000)</f>
        <v>21.377568739672437</v>
      </c>
      <c r="Q159" s="331">
        <f>IF(Q$86=0,0,Q$86/PPA!Q$12*1000)</f>
        <v>21.022815178171147</v>
      </c>
      <c r="R159" s="331">
        <f>IF(R$86=0,0,R$86/PPA!R$12*1000)</f>
        <v>20.768289466488817</v>
      </c>
      <c r="S159" s="331">
        <f>IF(S$86=0,0,S$86/PPA!S$12*1000)</f>
        <v>16.992707294966159</v>
      </c>
      <c r="T159" s="331">
        <f>IF(T$86=0,0,T$86/PPA!T$12*1000)</f>
        <v>19.386782084281538</v>
      </c>
      <c r="U159" s="331">
        <f>IF(U$86=0,0,U$86/PPA!U$12*1000)</f>
        <v>18.432441493886497</v>
      </c>
      <c r="V159" s="331">
        <f>IF(V$86=0,0,V$86/PPA!V$12*1000)</f>
        <v>20.350078026628395</v>
      </c>
      <c r="W159" s="331">
        <f>IF(W$86=0,0,W$86/PPA!W$12*1000)</f>
        <v>16.50677414092403</v>
      </c>
      <c r="X159" s="331">
        <f>IF(X$86=0,0,X$86/PPA!X$12*1000)</f>
        <v>20.097231877223795</v>
      </c>
      <c r="Y159" s="331">
        <f>IF(Y$86=0,0,Y$86/PPA!Y$12*1000)</f>
        <v>21.130854475798074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8.7885406323977939</v>
      </c>
      <c r="C160" s="331">
        <f>IF(C$87=0,0,C$87/PPA!C$12*1000)</f>
        <v>8.929225973761767</v>
      </c>
      <c r="D160" s="331">
        <f>IF(D$87=0,0,D$87/PPA!D$12*1000)</f>
        <v>8.7144339129460207</v>
      </c>
      <c r="E160" s="331">
        <f>IF(E$87=0,0,E$87/PPA!E$12*1000)</f>
        <v>8.4561990559241149</v>
      </c>
      <c r="F160" s="331">
        <f>IF(F$87=0,0,F$87/PPA!F$12*1000)</f>
        <v>8.2360339097021313</v>
      </c>
      <c r="G160" s="331">
        <f>IF(G$87=0,0,G$87/PPA!G$12*1000)</f>
        <v>8.2993935589590784</v>
      </c>
      <c r="H160" s="331">
        <f>IF(H$87=0,0,H$87/PPA!H$12*1000)</f>
        <v>8.2377171627656569</v>
      </c>
      <c r="I160" s="331">
        <f>IF(I$87=0,0,I$87/PPA!I$12*1000)</f>
        <v>8.9832072394035585</v>
      </c>
      <c r="J160" s="331">
        <f>IF(J$87=0,0,J$87/PPA!J$12*1000)</f>
        <v>9.2209826789995031</v>
      </c>
      <c r="K160" s="331">
        <f>IF(K$87=0,0,K$87/PPA!K$12*1000)</f>
        <v>9.3267512727923148</v>
      </c>
      <c r="L160" s="331">
        <f>IF(L$87=0,0,L$87/PPA!L$12*1000)</f>
        <v>9.3402161628561</v>
      </c>
      <c r="M160" s="331">
        <f>IF(M$87=0,0,M$87/PPA!M$12*1000)</f>
        <v>9.4489069922338746</v>
      </c>
      <c r="N160" s="331">
        <f>IF(N$87=0,0,N$87/PPA!N$12*1000)</f>
        <v>9.5571652305602957</v>
      </c>
      <c r="O160" s="331">
        <f>IF(O$87=0,0,O$87/PPA!O$12*1000)</f>
        <v>9.4876609939348988</v>
      </c>
      <c r="P160" s="331">
        <f>IF(P$87=0,0,P$87/PPA!P$12*1000)</f>
        <v>9.4393931655015439</v>
      </c>
      <c r="Q160" s="331">
        <f>IF(Q$87=0,0,Q$87/PPA!Q$12*1000)</f>
        <v>9.2827496114729637</v>
      </c>
      <c r="R160" s="331">
        <f>IF(R$87=0,0,R$87/PPA!R$12*1000)</f>
        <v>9.1703622631942014</v>
      </c>
      <c r="S160" s="331">
        <f>IF(S$87=0,0,S$87/PPA!S$12*1000)</f>
        <v>7.5032314037564216</v>
      </c>
      <c r="T160" s="331">
        <f>IF(T$87=0,0,T$87/PPA!T$12*1000)</f>
        <v>8.5603494268188225</v>
      </c>
      <c r="U160" s="331">
        <f>IF(U$87=0,0,U$87/PPA!U$12*1000)</f>
        <v>8.1389546388409979</v>
      </c>
      <c r="V160" s="331">
        <f>IF(V$87=0,0,V$87/PPA!V$12*1000)</f>
        <v>8.9856985039414088</v>
      </c>
      <c r="W160" s="331">
        <f>IF(W$87=0,0,W$87/PPA!W$12*1000)</f>
        <v>7.2886647171039991</v>
      </c>
      <c r="X160" s="331">
        <f>IF(X$87=0,0,X$87/PPA!X$12*1000)</f>
        <v>8.8740527764184289</v>
      </c>
      <c r="Y160" s="331">
        <f>IF(Y$87=0,0,Y$87/PPA!Y$12*1000)</f>
        <v>9.3304550086602802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30.629519338195358</v>
      </c>
      <c r="C161" s="332">
        <f>IF(C$88=0,0,C$88/PPA!C$12*1000)</f>
        <v>30.906679521763362</v>
      </c>
      <c r="D161" s="332">
        <f>IF(D$88=0,0,D$88/PPA!D$12*1000)</f>
        <v>30.051109304566872</v>
      </c>
      <c r="E161" s="332">
        <f>IF(E$88=0,0,E$88/PPA!E$12*1000)</f>
        <v>29.034852202759566</v>
      </c>
      <c r="F161" s="332">
        <f>IF(F$88=0,0,F$88/PPA!F$12*1000)</f>
        <v>28.207060352746161</v>
      </c>
      <c r="G161" s="332">
        <f>IF(G$88=0,0,G$88/PPA!G$12*1000)</f>
        <v>28.314502799615358</v>
      </c>
      <c r="H161" s="332">
        <f>IF(H$88=0,0,H$88/PPA!H$12*1000)</f>
        <v>28.25784506759436</v>
      </c>
      <c r="I161" s="332">
        <f>IF(I$88=0,0,I$88/PPA!I$12*1000)</f>
        <v>31.730892277755494</v>
      </c>
      <c r="J161" s="332">
        <f>IF(J$88=0,0,J$88/PPA!J$12*1000)</f>
        <v>33.155973702333469</v>
      </c>
      <c r="K161" s="332">
        <f>IF(K$88=0,0,K$88/PPA!K$12*1000)</f>
        <v>33.262040210409459</v>
      </c>
      <c r="L161" s="332">
        <f>IF(L$88=0,0,L$88/PPA!L$12*1000)</f>
        <v>34.165855753176494</v>
      </c>
      <c r="M161" s="332">
        <f>IF(M$88=0,0,M$88/PPA!M$12*1000)</f>
        <v>34.952039042194798</v>
      </c>
      <c r="N161" s="332">
        <f>IF(N$88=0,0,N$88/PPA!N$12*1000)</f>
        <v>35.932586140017555</v>
      </c>
      <c r="O161" s="332">
        <f>IF(O$88=0,0,O$88/PPA!O$12*1000)</f>
        <v>36.026255101783121</v>
      </c>
      <c r="P161" s="332">
        <f>IF(P$88=0,0,P$88/PPA!P$12*1000)</f>
        <v>36.171892902783782</v>
      </c>
      <c r="Q161" s="332">
        <f>IF(Q$88=0,0,Q$88/PPA!Q$12*1000)</f>
        <v>35.560801405358113</v>
      </c>
      <c r="R161" s="332">
        <f>IF(R$88=0,0,R$88/PPA!R$12*1000)</f>
        <v>36.288299358990528</v>
      </c>
      <c r="S161" s="332">
        <f>IF(S$88=0,0,S$88/PPA!S$12*1000)</f>
        <v>30.474478200243944</v>
      </c>
      <c r="T161" s="332">
        <f>IF(T$88=0,0,T$88/PPA!T$12*1000)</f>
        <v>35.126796932238157</v>
      </c>
      <c r="U161" s="332">
        <f>IF(U$88=0,0,U$88/PPA!U$12*1000)</f>
        <v>34.595967813319461</v>
      </c>
      <c r="V161" s="332">
        <f>IF(V$88=0,0,V$88/PPA!V$12*1000)</f>
        <v>40.227857498891467</v>
      </c>
      <c r="W161" s="332">
        <f>IF(W$88=0,0,W$88/PPA!W$12*1000)</f>
        <v>32.297277486523463</v>
      </c>
      <c r="X161" s="332">
        <f>IF(X$88=0,0,X$88/PPA!X$12*1000)</f>
        <v>39.401239071378754</v>
      </c>
      <c r="Y161" s="332">
        <f>IF(Y$88=0,0,Y$88/PPA!Y$12*1000)</f>
        <v>41.850410293142566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89.457029975861829</v>
      </c>
      <c r="C162" s="333">
        <f>IF(C$94=0,0,C$94/PPA!C$12*1000)</f>
        <v>91.102193177956778</v>
      </c>
      <c r="D162" s="333">
        <f>IF(D$94=0,0,D$94/PPA!D$12*1000)</f>
        <v>89.022846384206346</v>
      </c>
      <c r="E162" s="333">
        <f>IF(E$94=0,0,E$94/PPA!E$12*1000)</f>
        <v>86.510584453163744</v>
      </c>
      <c r="F162" s="333">
        <f>IF(F$94=0,0,F$94/PPA!F$12*1000)</f>
        <v>84.330041495966739</v>
      </c>
      <c r="G162" s="333">
        <f>IF(G$94=0,0,G$94/PPA!G$12*1000)</f>
        <v>85.088344792771551</v>
      </c>
      <c r="H162" s="333">
        <f>IF(H$94=0,0,H$94/PPA!H$12*1000)</f>
        <v>84.302256737588777</v>
      </c>
      <c r="I162" s="333">
        <f>IF(I$94=0,0,I$94/PPA!I$12*1000)</f>
        <v>91.015580006434888</v>
      </c>
      <c r="J162" s="333">
        <f>IF(J$94=0,0,J$94/PPA!J$12*1000)</f>
        <v>92.839460297677931</v>
      </c>
      <c r="K162" s="333">
        <f>IF(K$94=0,0,K$94/PPA!K$12*1000)</f>
        <v>94.178615014097133</v>
      </c>
      <c r="L162" s="333">
        <f>IF(L$94=0,0,L$94/PPA!L$12*1000)</f>
        <v>93.458783622101137</v>
      </c>
      <c r="M162" s="333">
        <f>IF(M$94=0,0,M$94/PPA!M$12*1000)</f>
        <v>94.157750961368578</v>
      </c>
      <c r="N162" s="333">
        <f>IF(N$94=0,0,N$94/PPA!N$12*1000)</f>
        <v>94.6564435711676</v>
      </c>
      <c r="O162" s="333">
        <f>IF(O$94=0,0,O$94/PPA!O$12*1000)</f>
        <v>93.613069272851178</v>
      </c>
      <c r="P162" s="333">
        <f>IF(P$94=0,0,P$94/PPA!P$12*1000)</f>
        <v>92.807900247964028</v>
      </c>
      <c r="Q162" s="333">
        <f>IF(Q$94=0,0,Q$94/PPA!Q$12*1000)</f>
        <v>91.278615468789212</v>
      </c>
      <c r="R162" s="333">
        <f>IF(R$94=0,0,R$94/PPA!R$12*1000)</f>
        <v>89.01545768198298</v>
      </c>
      <c r="S162" s="333">
        <f>IF(S$94=0,0,S$94/PPA!S$12*1000)</f>
        <v>72.049616034509498</v>
      </c>
      <c r="T162" s="333">
        <f>IF(T$94=0,0,T$94/PPA!T$12*1000)</f>
        <v>81.841749563376766</v>
      </c>
      <c r="U162" s="333">
        <f>IF(U$94=0,0,U$94/PPA!U$12*1000)</f>
        <v>76.614643650311308</v>
      </c>
      <c r="V162" s="333">
        <f>IF(V$94=0,0,V$94/PPA!V$12*1000)</f>
        <v>82.552655404117658</v>
      </c>
      <c r="W162" s="333">
        <f>IF(W$94=0,0,W$94/PPA!W$12*1000)</f>
        <v>67.294979248053238</v>
      </c>
      <c r="X162" s="333">
        <f>IF(X$94=0,0,X$94/PPA!X$12*1000)</f>
        <v>81.853747498555265</v>
      </c>
      <c r="Y162" s="333">
        <f>IF(Y$94=0,0,Y$94/PPA!Y$12*1000)</f>
        <v>85.640852748797442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FI: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2116.1743151105038</v>
      </c>
      <c r="C5" s="223">
        <v>2003.2098596469091</v>
      </c>
      <c r="D5" s="223">
        <v>2048.4040467414911</v>
      </c>
      <c r="E5" s="223">
        <v>2038.765477474574</v>
      </c>
      <c r="F5" s="223">
        <v>2099.760557249047</v>
      </c>
      <c r="G5" s="223">
        <v>1870.6101966938711</v>
      </c>
      <c r="H5" s="223">
        <v>2193.8940050676802</v>
      </c>
      <c r="I5" s="223">
        <v>2427.0009758333222</v>
      </c>
      <c r="J5" s="223">
        <v>2252.9321284094572</v>
      </c>
      <c r="K5" s="223">
        <v>1734.75036721326</v>
      </c>
      <c r="L5" s="223">
        <v>2063.2604226276212</v>
      </c>
      <c r="M5" s="223">
        <v>2075.8537717500922</v>
      </c>
      <c r="N5" s="223">
        <v>2067.3966850822171</v>
      </c>
      <c r="O5" s="223">
        <v>2100.5763272628901</v>
      </c>
      <c r="P5" s="223">
        <v>2069.7668085505479</v>
      </c>
      <c r="Q5" s="223">
        <v>2087.7849593613842</v>
      </c>
      <c r="R5" s="223">
        <v>2175.116417856188</v>
      </c>
      <c r="S5" s="223">
        <v>2345.0879909139012</v>
      </c>
      <c r="T5" s="223">
        <v>2447.2210092550281</v>
      </c>
      <c r="U5" s="223">
        <v>2545.8708570464692</v>
      </c>
      <c r="V5" s="223">
        <v>2374.4472686637691</v>
      </c>
      <c r="W5" s="223">
        <v>2461.9307659530418</v>
      </c>
      <c r="X5" s="223">
        <v>2181.8811789419178</v>
      </c>
      <c r="Y5" s="223">
        <v>2144.3685391715121</v>
      </c>
      <c r="DA5" s="89" t="s">
        <v>1941</v>
      </c>
    </row>
    <row r="6" spans="1:105" ht="12" customHeight="1" x14ac:dyDescent="0.25">
      <c r="A6" s="55" t="s">
        <v>91</v>
      </c>
      <c r="B6" s="259">
        <v>8.0704960864424855</v>
      </c>
      <c r="C6" s="259">
        <v>7.6233650914979201</v>
      </c>
      <c r="D6" s="259">
        <v>7.8021301842069199</v>
      </c>
      <c r="E6" s="259">
        <v>7.7627152911899104</v>
      </c>
      <c r="F6" s="259">
        <v>7.9918482308775944</v>
      </c>
      <c r="G6" s="259">
        <v>7.1084937884625559</v>
      </c>
      <c r="H6" s="259">
        <v>8.3514946087058295</v>
      </c>
      <c r="I6" s="259">
        <v>9.15235603574782</v>
      </c>
      <c r="J6" s="259">
        <v>8.5015383093055785</v>
      </c>
      <c r="K6" s="259">
        <v>6.5486253043335267</v>
      </c>
      <c r="L6" s="259">
        <v>7.7799438331274633</v>
      </c>
      <c r="M6" s="259">
        <v>7.8381386790797078</v>
      </c>
      <c r="N6" s="259">
        <v>7.8256685029138637</v>
      </c>
      <c r="O6" s="259">
        <v>7.9601053172185567</v>
      </c>
      <c r="P6" s="259">
        <v>7.885076786490945</v>
      </c>
      <c r="Q6" s="259">
        <v>7.9632123050795123</v>
      </c>
      <c r="R6" s="259">
        <v>8.2898572848413625</v>
      </c>
      <c r="S6" s="259">
        <v>8.9674016251787787</v>
      </c>
      <c r="T6" s="259">
        <v>9.3283954829347824</v>
      </c>
      <c r="U6" s="259">
        <v>9.7749146266512934</v>
      </c>
      <c r="V6" s="259">
        <v>9.1190238245883783</v>
      </c>
      <c r="W6" s="259">
        <v>9.3783178689881179</v>
      </c>
      <c r="X6" s="259">
        <v>8.3464011002531482</v>
      </c>
      <c r="Y6" s="259">
        <v>8.2545629909785276</v>
      </c>
      <c r="DA6" s="67" t="s">
        <v>1942</v>
      </c>
    </row>
    <row r="7" spans="1:105" ht="12" customHeight="1" x14ac:dyDescent="0.25">
      <c r="A7" s="173" t="s">
        <v>92</v>
      </c>
      <c r="B7" s="224">
        <v>2.936309083346158</v>
      </c>
      <c r="C7" s="224">
        <v>2.7736282781219441</v>
      </c>
      <c r="D7" s="224">
        <v>2.838668835713992</v>
      </c>
      <c r="E7" s="224">
        <v>2.8243284151072112</v>
      </c>
      <c r="F7" s="224">
        <v>2.9076944343571292</v>
      </c>
      <c r="G7" s="224">
        <v>2.5863013446021208</v>
      </c>
      <c r="H7" s="224">
        <v>3.0385454891991732</v>
      </c>
      <c r="I7" s="224">
        <v>3.3299249357087062</v>
      </c>
      <c r="J7" s="224">
        <v>3.0931362697721339</v>
      </c>
      <c r="K7" s="224">
        <v>2.3826029724303099</v>
      </c>
      <c r="L7" s="224">
        <v>2.8305967192662358</v>
      </c>
      <c r="M7" s="224">
        <v>2.8517698978345982</v>
      </c>
      <c r="N7" s="224">
        <v>2.8472328419765072</v>
      </c>
      <c r="O7" s="224">
        <v>2.8961453294804809</v>
      </c>
      <c r="P7" s="224">
        <v>2.868847508637014</v>
      </c>
      <c r="Q7" s="224">
        <v>2.8972757527630439</v>
      </c>
      <c r="R7" s="224">
        <v>3.032435102994679</v>
      </c>
      <c r="S7" s="224">
        <v>3.262632502884022</v>
      </c>
      <c r="T7" s="224">
        <v>3.4235450594188901</v>
      </c>
      <c r="U7" s="224">
        <v>3.5564320086079708</v>
      </c>
      <c r="V7" s="224">
        <v>3.3177975926870178</v>
      </c>
      <c r="W7" s="224">
        <v>3.4584381946359559</v>
      </c>
      <c r="X7" s="224">
        <v>3.0496036241793609</v>
      </c>
      <c r="Y7" s="224">
        <v>3.003278612597343</v>
      </c>
      <c r="DA7" s="177" t="s">
        <v>1943</v>
      </c>
    </row>
    <row r="8" spans="1:105" ht="12" customHeight="1" x14ac:dyDescent="0.25">
      <c r="A8" s="173" t="s">
        <v>93</v>
      </c>
      <c r="B8" s="224">
        <v>92.287446695296254</v>
      </c>
      <c r="C8" s="224">
        <v>87.174430417265839</v>
      </c>
      <c r="D8" s="224">
        <v>89.218638578406754</v>
      </c>
      <c r="E8" s="224">
        <v>88.767922810832232</v>
      </c>
      <c r="F8" s="224">
        <v>91.38809556490699</v>
      </c>
      <c r="G8" s="224">
        <v>81.286792603571129</v>
      </c>
      <c r="H8" s="224">
        <v>95.500710894556505</v>
      </c>
      <c r="I8" s="224">
        <v>104.6586926923069</v>
      </c>
      <c r="J8" s="224">
        <v>97.216485225247993</v>
      </c>
      <c r="K8" s="224">
        <v>74.884604642383493</v>
      </c>
      <c r="L8" s="224">
        <v>88.964934014191897</v>
      </c>
      <c r="M8" s="224">
        <v>89.630401624390103</v>
      </c>
      <c r="N8" s="224">
        <v>89.487803114229166</v>
      </c>
      <c r="O8" s="224">
        <v>91.025110139861937</v>
      </c>
      <c r="P8" s="224">
        <v>90.167146582729075</v>
      </c>
      <c r="Q8" s="224">
        <v>91.06063905574635</v>
      </c>
      <c r="R8" s="224">
        <v>94.522264227498354</v>
      </c>
      <c r="S8" s="224">
        <v>102.5437086660927</v>
      </c>
      <c r="T8" s="224">
        <v>106.3693693020176</v>
      </c>
      <c r="U8" s="224">
        <v>111.4763619803466</v>
      </c>
      <c r="V8" s="224">
        <v>104.2775333896241</v>
      </c>
      <c r="W8" s="224">
        <v>106.94435424129379</v>
      </c>
      <c r="X8" s="224">
        <v>94.942781041643698</v>
      </c>
      <c r="Y8" s="224">
        <v>94.06843052299314</v>
      </c>
      <c r="DA8" s="177" t="s">
        <v>1944</v>
      </c>
    </row>
    <row r="9" spans="1:105" ht="12" customHeight="1" x14ac:dyDescent="0.25">
      <c r="A9" s="173" t="s">
        <v>94</v>
      </c>
      <c r="B9" s="224">
        <v>32.394166496449998</v>
      </c>
      <c r="C9" s="224">
        <v>30.59942727090354</v>
      </c>
      <c r="D9" s="224">
        <v>31.316972526479191</v>
      </c>
      <c r="E9" s="224">
        <v>31.1587650763848</v>
      </c>
      <c r="F9" s="224">
        <v>32.078481847022097</v>
      </c>
      <c r="G9" s="224">
        <v>28.532785203783241</v>
      </c>
      <c r="H9" s="224">
        <v>33.522066543480157</v>
      </c>
      <c r="I9" s="224">
        <v>36.736644449262741</v>
      </c>
      <c r="J9" s="224">
        <v>34.124326995243081</v>
      </c>
      <c r="K9" s="224">
        <v>26.285528938897858</v>
      </c>
      <c r="L9" s="224">
        <v>31.227918725681981</v>
      </c>
      <c r="M9" s="224">
        <v>31.46150703411066</v>
      </c>
      <c r="N9" s="224">
        <v>31.411452990514132</v>
      </c>
      <c r="O9" s="224">
        <v>31.95106895701641</v>
      </c>
      <c r="P9" s="224">
        <v>31.649911916564179</v>
      </c>
      <c r="Q9" s="224">
        <v>31.96354009645966</v>
      </c>
      <c r="R9" s="224">
        <v>33.45465508833442</v>
      </c>
      <c r="S9" s="224">
        <v>35.994255888999227</v>
      </c>
      <c r="T9" s="224">
        <v>37.76948731042021</v>
      </c>
      <c r="U9" s="224">
        <v>39.235532551247097</v>
      </c>
      <c r="V9" s="224">
        <v>36.602852277576098</v>
      </c>
      <c r="W9" s="224">
        <v>38.154437940520992</v>
      </c>
      <c r="X9" s="224">
        <v>33.644062919038888</v>
      </c>
      <c r="Y9" s="224">
        <v>33.132992695999661</v>
      </c>
      <c r="DA9" s="177" t="s">
        <v>1945</v>
      </c>
    </row>
    <row r="10" spans="1:105" ht="12" customHeight="1" x14ac:dyDescent="0.25">
      <c r="A10" s="56" t="s">
        <v>95</v>
      </c>
      <c r="B10" s="260">
        <v>31.89739662201141</v>
      </c>
      <c r="C10" s="260">
        <v>30.643544740950642</v>
      </c>
      <c r="D10" s="260">
        <v>31.86985769055515</v>
      </c>
      <c r="E10" s="260">
        <v>32.247055060764183</v>
      </c>
      <c r="F10" s="260">
        <v>33.546059409170397</v>
      </c>
      <c r="G10" s="260">
        <v>30.07877014430785</v>
      </c>
      <c r="H10" s="260">
        <v>34.834301740150053</v>
      </c>
      <c r="I10" s="260">
        <v>34.87138127971609</v>
      </c>
      <c r="J10" s="260">
        <v>31.005004657495601</v>
      </c>
      <c r="K10" s="260">
        <v>24.41258676709727</v>
      </c>
      <c r="L10" s="260">
        <v>27.58942626204939</v>
      </c>
      <c r="M10" s="260">
        <v>27.149638643465469</v>
      </c>
      <c r="N10" s="260">
        <v>26.34483348272888</v>
      </c>
      <c r="O10" s="260">
        <v>26.552689829014671</v>
      </c>
      <c r="P10" s="260">
        <v>25.787143429120221</v>
      </c>
      <c r="Q10" s="260">
        <v>25.735866328467299</v>
      </c>
      <c r="R10" s="260">
        <v>25.42834525316896</v>
      </c>
      <c r="S10" s="260">
        <v>27.531318925231009</v>
      </c>
      <c r="T10" s="260">
        <v>28.00449649300559</v>
      </c>
      <c r="U10" s="260">
        <v>28.451765979934638</v>
      </c>
      <c r="V10" s="260">
        <v>26.079605352496088</v>
      </c>
      <c r="W10" s="260">
        <v>27.771991944921179</v>
      </c>
      <c r="X10" s="260">
        <v>23.955394213509251</v>
      </c>
      <c r="Y10" s="260">
        <v>22.516770922193299</v>
      </c>
      <c r="DA10" s="68" t="s">
        <v>1946</v>
      </c>
    </row>
    <row r="11" spans="1:105" ht="12" customHeight="1" x14ac:dyDescent="0.25">
      <c r="A11" s="37" t="s">
        <v>159</v>
      </c>
      <c r="B11" s="226">
        <v>7.5542135031480676E-2</v>
      </c>
      <c r="C11" s="226">
        <v>7.8327278675405107E-2</v>
      </c>
      <c r="D11" s="226">
        <v>6.0495176784434189E-2</v>
      </c>
      <c r="E11" s="226">
        <v>5.8113044991943592E-2</v>
      </c>
      <c r="F11" s="226">
        <v>4.7822386262136689E-2</v>
      </c>
      <c r="G11" s="226">
        <v>4.5344074555977637E-2</v>
      </c>
      <c r="H11" s="226">
        <v>5.7864054499072601E-2</v>
      </c>
      <c r="I11" s="226">
        <v>6.7541447492091899E-2</v>
      </c>
      <c r="J11" s="226">
        <v>5.1624739602474469E-2</v>
      </c>
      <c r="K11" s="226">
        <v>5.7975097765500021E-2</v>
      </c>
      <c r="L11" s="226">
        <v>6.9130084939287489E-2</v>
      </c>
      <c r="M11" s="226">
        <v>4.5589618153501731E-2</v>
      </c>
      <c r="N11" s="226">
        <v>5.0700321633974359E-2</v>
      </c>
      <c r="O11" s="226">
        <v>7.0439512017752073E-2</v>
      </c>
      <c r="P11" s="226">
        <v>5.5913193233922118E-2</v>
      </c>
      <c r="Q11" s="226">
        <v>7.3856776048232167E-2</v>
      </c>
      <c r="R11" s="226">
        <v>0.15307735804252429</v>
      </c>
      <c r="S11" s="226">
        <v>0.33984908290027521</v>
      </c>
      <c r="T11" s="226">
        <v>0.37356546508189348</v>
      </c>
      <c r="U11" s="226">
        <v>0.34917377004867201</v>
      </c>
      <c r="V11" s="226">
        <v>0.19868474838753991</v>
      </c>
      <c r="W11" s="226">
        <v>6.1537689319119439E-2</v>
      </c>
      <c r="X11" s="226">
        <v>0.43122405011352938</v>
      </c>
      <c r="Y11" s="226">
        <v>0.50279318038648968</v>
      </c>
      <c r="DA11" s="69" t="s">
        <v>1947</v>
      </c>
    </row>
    <row r="12" spans="1:105" ht="12" customHeight="1" x14ac:dyDescent="0.25">
      <c r="A12" s="37" t="s">
        <v>35</v>
      </c>
      <c r="B12" s="226">
        <v>6.2007733924439288</v>
      </c>
      <c r="C12" s="226">
        <v>5.9094465458030712</v>
      </c>
      <c r="D12" s="226">
        <v>5.3550027917826588</v>
      </c>
      <c r="E12" s="226">
        <v>4.9542566347288073</v>
      </c>
      <c r="F12" s="226">
        <v>4.9157307443217784</v>
      </c>
      <c r="G12" s="226">
        <v>4.5077723258180846</v>
      </c>
      <c r="H12" s="226">
        <v>5.2403357572924483</v>
      </c>
      <c r="I12" s="226">
        <v>7.2265928693929791</v>
      </c>
      <c r="J12" s="226">
        <v>7.4596342705070473</v>
      </c>
      <c r="K12" s="226">
        <v>5.6993769583015856</v>
      </c>
      <c r="L12" s="226">
        <v>7.8250658232205899</v>
      </c>
      <c r="M12" s="226">
        <v>8.1136799630483036</v>
      </c>
      <c r="N12" s="226">
        <v>8.556906156491431</v>
      </c>
      <c r="O12" s="226">
        <v>9.1939967581561088</v>
      </c>
      <c r="P12" s="226">
        <v>9.1905425735214301</v>
      </c>
      <c r="Q12" s="226">
        <v>8.8592864891178742</v>
      </c>
      <c r="R12" s="226">
        <v>9.8509356563982298</v>
      </c>
      <c r="S12" s="226">
        <v>12.065922478979189</v>
      </c>
      <c r="T12" s="226">
        <v>12.37214264227833</v>
      </c>
      <c r="U12" s="226">
        <v>14.104990509066511</v>
      </c>
      <c r="V12" s="226">
        <v>14.96130823235346</v>
      </c>
      <c r="W12" s="226">
        <v>15.901629146498159</v>
      </c>
      <c r="X12" s="226">
        <v>13.20272404464467</v>
      </c>
      <c r="Y12" s="226">
        <v>12.280777030788011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25.621081094535999</v>
      </c>
      <c r="C15" s="226">
        <v>24.655770916472161</v>
      </c>
      <c r="D15" s="226">
        <v>26.454359721988059</v>
      </c>
      <c r="E15" s="226">
        <v>27.23468538104343</v>
      </c>
      <c r="F15" s="226">
        <v>28.582506278586479</v>
      </c>
      <c r="G15" s="226">
        <v>25.525653743933791</v>
      </c>
      <c r="H15" s="226">
        <v>29.53610192835853</v>
      </c>
      <c r="I15" s="226">
        <v>27.577246962831019</v>
      </c>
      <c r="J15" s="226">
        <v>23.493745647386071</v>
      </c>
      <c r="K15" s="226">
        <v>18.655234711030179</v>
      </c>
      <c r="L15" s="226">
        <v>19.69523035388951</v>
      </c>
      <c r="M15" s="226">
        <v>18.99036906226366</v>
      </c>
      <c r="N15" s="226">
        <v>17.737227004603479</v>
      </c>
      <c r="O15" s="226">
        <v>17.288253558840811</v>
      </c>
      <c r="P15" s="226">
        <v>16.540687662364871</v>
      </c>
      <c r="Q15" s="226">
        <v>16.80272306330119</v>
      </c>
      <c r="R15" s="226">
        <v>15.42433223872821</v>
      </c>
      <c r="S15" s="226">
        <v>15.12554736335154</v>
      </c>
      <c r="T15" s="226">
        <v>15.258788385645371</v>
      </c>
      <c r="U15" s="226">
        <v>13.997601700819461</v>
      </c>
      <c r="V15" s="226">
        <v>10.9196123717551</v>
      </c>
      <c r="W15" s="226">
        <v>11.8088251091039</v>
      </c>
      <c r="X15" s="226">
        <v>10.32144611875105</v>
      </c>
      <c r="Y15" s="226">
        <v>9.7332007110187924</v>
      </c>
      <c r="DA15" s="69" t="s">
        <v>1951</v>
      </c>
    </row>
    <row r="16" spans="1:105" ht="12" customHeight="1" x14ac:dyDescent="0.25">
      <c r="A16" s="57" t="s">
        <v>1853</v>
      </c>
      <c r="B16" s="261">
        <v>59.27925285236914</v>
      </c>
      <c r="C16" s="261">
        <v>57.459282836236873</v>
      </c>
      <c r="D16" s="261">
        <v>59.69315092323847</v>
      </c>
      <c r="E16" s="261">
        <v>60.540993266396782</v>
      </c>
      <c r="F16" s="261">
        <v>63.078986207771393</v>
      </c>
      <c r="G16" s="261">
        <v>56.897868613723027</v>
      </c>
      <c r="H16" s="261">
        <v>65.428262875162915</v>
      </c>
      <c r="I16" s="261">
        <v>63.82835299133896</v>
      </c>
      <c r="J16" s="261">
        <v>55.827316218960632</v>
      </c>
      <c r="K16" s="261">
        <v>44.38670900592647</v>
      </c>
      <c r="L16" s="261">
        <v>49.029951779201333</v>
      </c>
      <c r="M16" s="261">
        <v>47.668049895268958</v>
      </c>
      <c r="N16" s="261">
        <v>45.503883459226891</v>
      </c>
      <c r="O16" s="261">
        <v>45.472015001536818</v>
      </c>
      <c r="P16" s="261">
        <v>43.697654819893181</v>
      </c>
      <c r="Q16" s="261">
        <v>43.520057147963698</v>
      </c>
      <c r="R16" s="261">
        <v>41.316608010131013</v>
      </c>
      <c r="S16" s="261">
        <v>43.938646889304103</v>
      </c>
      <c r="T16" s="261">
        <v>43.712178176023023</v>
      </c>
      <c r="U16" s="261">
        <v>43.07203436670666</v>
      </c>
      <c r="V16" s="261">
        <v>37.149913099992062</v>
      </c>
      <c r="W16" s="261">
        <v>39.548454367433891</v>
      </c>
      <c r="X16" s="261">
        <v>34.350507372832013</v>
      </c>
      <c r="Y16" s="261">
        <v>31.947333557659139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1758.3575213101685</v>
      </c>
      <c r="C17" s="294">
        <f t="shared" si="0"/>
        <v>1660.0048872113512</v>
      </c>
      <c r="D17" s="294">
        <f t="shared" si="0"/>
        <v>1693.7985742737692</v>
      </c>
      <c r="E17" s="294">
        <f t="shared" si="0"/>
        <v>1681.7247049323323</v>
      </c>
      <c r="F17" s="294">
        <f t="shared" si="0"/>
        <v>1729.4238074166726</v>
      </c>
      <c r="G17" s="294">
        <f t="shared" si="0"/>
        <v>1538.4280917351921</v>
      </c>
      <c r="H17" s="294">
        <f t="shared" si="0"/>
        <v>1808.6833337876255</v>
      </c>
      <c r="I17" s="294">
        <f t="shared" si="0"/>
        <v>2033.4226393359932</v>
      </c>
      <c r="J17" s="294">
        <f t="shared" si="0"/>
        <v>1899.8381473580498</v>
      </c>
      <c r="K17" s="294">
        <f t="shared" si="0"/>
        <v>1457.796581809441</v>
      </c>
      <c r="L17" s="294">
        <f t="shared" si="0"/>
        <v>1747.5272981688925</v>
      </c>
      <c r="M17" s="294">
        <f t="shared" si="0"/>
        <v>1763.9524427109068</v>
      </c>
      <c r="N17" s="294">
        <f t="shared" si="0"/>
        <v>1763.4547718727201</v>
      </c>
      <c r="O17" s="294">
        <f t="shared" si="0"/>
        <v>1794.2685533670938</v>
      </c>
      <c r="P17" s="294">
        <f t="shared" si="0"/>
        <v>1771.1800652577508</v>
      </c>
      <c r="Q17" s="294">
        <f t="shared" si="0"/>
        <v>1788.5057312364561</v>
      </c>
      <c r="R17" s="294">
        <f t="shared" si="0"/>
        <v>1877.3062465850126</v>
      </c>
      <c r="S17" s="294">
        <f t="shared" si="0"/>
        <v>2025.7866970077732</v>
      </c>
      <c r="T17" s="294">
        <f t="shared" si="0"/>
        <v>2121.2078864126061</v>
      </c>
      <c r="U17" s="294">
        <f t="shared" si="0"/>
        <v>2215.1548895644582</v>
      </c>
      <c r="V17" s="294">
        <f t="shared" si="0"/>
        <v>2075.8339683002341</v>
      </c>
      <c r="W17" s="294">
        <f t="shared" si="0"/>
        <v>2148.1230340857574</v>
      </c>
      <c r="X17" s="294">
        <f t="shared" si="0"/>
        <v>1907.3854606433756</v>
      </c>
      <c r="Y17" s="294">
        <f t="shared" si="0"/>
        <v>1880.871431705498</v>
      </c>
      <c r="DA17" s="70"/>
    </row>
    <row r="18" spans="1:105" ht="12" customHeight="1" x14ac:dyDescent="0.25">
      <c r="A18" s="60" t="s">
        <v>1856</v>
      </c>
      <c r="B18" s="329">
        <v>1202.61452581921</v>
      </c>
      <c r="C18" s="329">
        <v>1121.3241106216331</v>
      </c>
      <c r="D18" s="329">
        <v>1134.175284368411</v>
      </c>
      <c r="E18" s="329">
        <v>1114.1528930598649</v>
      </c>
      <c r="F18" s="329">
        <v>1138.058311718818</v>
      </c>
      <c r="G18" s="329">
        <v>1005.010573481541</v>
      </c>
      <c r="H18" s="329">
        <v>1195.293369332976</v>
      </c>
      <c r="I18" s="329">
        <v>1435.031830042193</v>
      </c>
      <c r="J18" s="329">
        <v>1376.457057805296</v>
      </c>
      <c r="K18" s="329">
        <v>1041.6711848788821</v>
      </c>
      <c r="L18" s="329">
        <v>1287.8715002388819</v>
      </c>
      <c r="M18" s="329">
        <v>1317.064474942762</v>
      </c>
      <c r="N18" s="329">
        <v>1336.85586444247</v>
      </c>
      <c r="O18" s="329">
        <v>1367.968412727688</v>
      </c>
      <c r="P18" s="329">
        <v>1361.514551321254</v>
      </c>
      <c r="Q18" s="329">
        <v>1380.505195474298</v>
      </c>
      <c r="R18" s="329">
        <v>1489.963046490036</v>
      </c>
      <c r="S18" s="329">
        <v>1613.8618824205489</v>
      </c>
      <c r="T18" s="329">
        <v>1711.406216012392</v>
      </c>
      <c r="U18" s="329">
        <v>1811.354567376585</v>
      </c>
      <c r="V18" s="329">
        <v>1727.5535329878101</v>
      </c>
      <c r="W18" s="329">
        <v>1777.3562743910661</v>
      </c>
      <c r="X18" s="329">
        <v>1585.349454023077</v>
      </c>
      <c r="Y18" s="329">
        <v>1581.3651796024451</v>
      </c>
      <c r="DA18" s="72" t="s">
        <v>1953</v>
      </c>
    </row>
    <row r="19" spans="1:105" ht="12" customHeight="1" x14ac:dyDescent="0.25">
      <c r="A19" s="64" t="s">
        <v>28</v>
      </c>
      <c r="B19" s="229">
        <v>81.543760936627976</v>
      </c>
      <c r="C19" s="229">
        <v>71.623591518149041</v>
      </c>
      <c r="D19" s="229">
        <v>64.541075033252312</v>
      </c>
      <c r="E19" s="229">
        <v>61.826502381089782</v>
      </c>
      <c r="F19" s="229">
        <v>49.982988486817852</v>
      </c>
      <c r="G19" s="229">
        <v>48.049196659760227</v>
      </c>
      <c r="H19" s="229">
        <v>68.60078164093072</v>
      </c>
      <c r="I19" s="229">
        <v>72.377872518925344</v>
      </c>
      <c r="J19" s="229">
        <v>66.441474874279962</v>
      </c>
      <c r="K19" s="229">
        <v>53.397307388744558</v>
      </c>
      <c r="L19" s="229">
        <v>65.926376105937081</v>
      </c>
      <c r="M19" s="229">
        <v>60.177625254894082</v>
      </c>
      <c r="N19" s="229">
        <v>57.331036260773899</v>
      </c>
      <c r="O19" s="229">
        <v>52.524067048609481</v>
      </c>
      <c r="P19" s="229">
        <v>56.143650037060937</v>
      </c>
      <c r="Q19" s="229">
        <v>61.103695324789697</v>
      </c>
      <c r="R19" s="229">
        <v>64.700127620537003</v>
      </c>
      <c r="S19" s="229">
        <v>63.421919247081952</v>
      </c>
      <c r="T19" s="229">
        <v>65.022251247537483</v>
      </c>
      <c r="U19" s="229">
        <v>65.472612956058086</v>
      </c>
      <c r="V19" s="229">
        <v>54.664668023692172</v>
      </c>
      <c r="W19" s="229">
        <v>52.764337541261661</v>
      </c>
      <c r="X19" s="229">
        <v>36.210442284338832</v>
      </c>
      <c r="Y19" s="229">
        <v>19.504094207914399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9.4838068372403495</v>
      </c>
      <c r="C21" s="229">
        <v>9.7958087503861719</v>
      </c>
      <c r="D21" s="229">
        <v>11.6144904342322</v>
      </c>
      <c r="E21" s="229">
        <v>13.683682111015139</v>
      </c>
      <c r="F21" s="229">
        <v>15.20485909481499</v>
      </c>
      <c r="G21" s="229">
        <v>15.154583133143531</v>
      </c>
      <c r="H21" s="229">
        <v>18.660612688187008</v>
      </c>
      <c r="I21" s="229">
        <v>19.671284233063449</v>
      </c>
      <c r="J21" s="229">
        <v>18.671637886925129</v>
      </c>
      <c r="K21" s="229">
        <v>12.078520321783319</v>
      </c>
      <c r="L21" s="229">
        <v>17.073180343169149</v>
      </c>
      <c r="M21" s="229">
        <v>18.230545788587069</v>
      </c>
      <c r="N21" s="229">
        <v>15.729312024168751</v>
      </c>
      <c r="O21" s="229">
        <v>16.48375141672437</v>
      </c>
      <c r="P21" s="229">
        <v>15.77435850830912</v>
      </c>
      <c r="Q21" s="229">
        <v>13.86608041920147</v>
      </c>
      <c r="R21" s="229">
        <v>14.355282438369249</v>
      </c>
      <c r="S21" s="229">
        <v>15.325281532694429</v>
      </c>
      <c r="T21" s="229">
        <v>15.16512542013527</v>
      </c>
      <c r="U21" s="229">
        <v>13.063053391996901</v>
      </c>
      <c r="V21" s="229">
        <v>8.8898827115712429</v>
      </c>
      <c r="W21" s="229">
        <v>8.3146179370038382</v>
      </c>
      <c r="X21" s="229">
        <v>7.2034254429295634</v>
      </c>
      <c r="Y21" s="229">
        <v>7.4556362593652068</v>
      </c>
      <c r="DA21" s="73" t="s">
        <v>1956</v>
      </c>
    </row>
    <row r="22" spans="1:105" ht="12" customHeight="1" x14ac:dyDescent="0.25">
      <c r="A22" s="64" t="s">
        <v>159</v>
      </c>
      <c r="B22" s="229">
        <v>2.3727529250490931</v>
      </c>
      <c r="C22" s="229">
        <v>2.6695588533646588</v>
      </c>
      <c r="D22" s="229">
        <v>2.1010616428440532</v>
      </c>
      <c r="E22" s="229">
        <v>2.1069897482869888</v>
      </c>
      <c r="F22" s="229">
        <v>1.776915282621466</v>
      </c>
      <c r="G22" s="229">
        <v>1.7737039890016379</v>
      </c>
      <c r="H22" s="229">
        <v>2.11780910946334</v>
      </c>
      <c r="I22" s="229">
        <v>1.859481008733544</v>
      </c>
      <c r="J22" s="229">
        <v>1.2368030871616891</v>
      </c>
      <c r="K22" s="229">
        <v>1.4912347885900621</v>
      </c>
      <c r="L22" s="229">
        <v>1.559420345776829</v>
      </c>
      <c r="M22" s="229">
        <v>0.95415130219524102</v>
      </c>
      <c r="N22" s="229">
        <v>0.97896326765445407</v>
      </c>
      <c r="O22" s="229">
        <v>1.3441983796906289</v>
      </c>
      <c r="P22" s="229">
        <v>1.005707619914592</v>
      </c>
      <c r="Q22" s="229">
        <v>1.240811180295438</v>
      </c>
      <c r="R22" s="229">
        <v>2.2138174877479382</v>
      </c>
      <c r="S22" s="229">
        <v>5.0177325135379949</v>
      </c>
      <c r="T22" s="229">
        <v>4.9900754797521296</v>
      </c>
      <c r="U22" s="229">
        <v>4.3530444716861503</v>
      </c>
      <c r="V22" s="229">
        <v>2.346849151018731</v>
      </c>
      <c r="W22" s="229">
        <v>0.7647099974334316</v>
      </c>
      <c r="X22" s="229">
        <v>5.1220524796048306</v>
      </c>
      <c r="Y22" s="229">
        <v>5.2182242496321418</v>
      </c>
      <c r="DA22" s="73" t="s">
        <v>1957</v>
      </c>
    </row>
    <row r="23" spans="1:105" ht="12" customHeight="1" x14ac:dyDescent="0.25">
      <c r="A23" s="64" t="s">
        <v>32</v>
      </c>
      <c r="B23" s="229">
        <v>63.131428486900759</v>
      </c>
      <c r="C23" s="229">
        <v>60.314300060388717</v>
      </c>
      <c r="D23" s="229">
        <v>56.180345368321348</v>
      </c>
      <c r="E23" s="229">
        <v>56.528741530611597</v>
      </c>
      <c r="F23" s="229">
        <v>60.067453658000943</v>
      </c>
      <c r="G23" s="229">
        <v>50.637964966424413</v>
      </c>
      <c r="H23" s="229">
        <v>56.561627737635114</v>
      </c>
      <c r="I23" s="229">
        <v>42.295171966247608</v>
      </c>
      <c r="J23" s="229">
        <v>40.05085482481136</v>
      </c>
      <c r="K23" s="229">
        <v>26.3795923941009</v>
      </c>
      <c r="L23" s="229">
        <v>33.151170133043053</v>
      </c>
      <c r="M23" s="229">
        <v>32.51611098152388</v>
      </c>
      <c r="N23" s="229">
        <v>29.97679373876905</v>
      </c>
      <c r="O23" s="229">
        <v>27.718501315915521</v>
      </c>
      <c r="P23" s="229">
        <v>27.247793880441691</v>
      </c>
      <c r="Q23" s="229">
        <v>24.015644917851748</v>
      </c>
      <c r="R23" s="229">
        <v>33.710148060688041</v>
      </c>
      <c r="S23" s="229">
        <v>32.700164474002818</v>
      </c>
      <c r="T23" s="229">
        <v>28.95616359192713</v>
      </c>
      <c r="U23" s="229">
        <v>29.75701928212332</v>
      </c>
      <c r="V23" s="229">
        <v>29.830777662914809</v>
      </c>
      <c r="W23" s="229">
        <v>30.976374428350951</v>
      </c>
      <c r="X23" s="229">
        <v>41.684013111604138</v>
      </c>
      <c r="Y23" s="229">
        <v>38.561859521928611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0.6086896099248903</v>
      </c>
      <c r="T24" s="229">
        <v>7.8674002160628858</v>
      </c>
      <c r="U24" s="229">
        <v>7.6259799528417931</v>
      </c>
      <c r="V24" s="229">
        <v>0.37251836498904228</v>
      </c>
      <c r="W24" s="229">
        <v>0</v>
      </c>
      <c r="X24" s="229">
        <v>1.873128868286007</v>
      </c>
      <c r="Y24" s="229">
        <v>0.39075030365508051</v>
      </c>
      <c r="DA24" s="73" t="s">
        <v>1959</v>
      </c>
    </row>
    <row r="25" spans="1:105" ht="12" customHeight="1" x14ac:dyDescent="0.25">
      <c r="A25" s="64" t="s">
        <v>35</v>
      </c>
      <c r="B25" s="229">
        <v>186.10472954874069</v>
      </c>
      <c r="C25" s="229">
        <v>192.45161400467731</v>
      </c>
      <c r="D25" s="229">
        <v>177.7157968144738</v>
      </c>
      <c r="E25" s="229">
        <v>171.63884267642851</v>
      </c>
      <c r="F25" s="229">
        <v>174.5307093353029</v>
      </c>
      <c r="G25" s="229">
        <v>168.48873145532141</v>
      </c>
      <c r="H25" s="229">
        <v>183.26745637554441</v>
      </c>
      <c r="I25" s="229">
        <v>190.10925457125211</v>
      </c>
      <c r="J25" s="229">
        <v>170.76879324679351</v>
      </c>
      <c r="K25" s="229">
        <v>140.08131393092259</v>
      </c>
      <c r="L25" s="229">
        <v>168.66788243103821</v>
      </c>
      <c r="M25" s="229">
        <v>162.26223491375271</v>
      </c>
      <c r="N25" s="229">
        <v>157.87768105584041</v>
      </c>
      <c r="O25" s="229">
        <v>167.64849636588141</v>
      </c>
      <c r="P25" s="229">
        <v>157.95991213170299</v>
      </c>
      <c r="Q25" s="229">
        <v>142.22056030060679</v>
      </c>
      <c r="R25" s="229">
        <v>136.13087168477341</v>
      </c>
      <c r="S25" s="229">
        <v>170.2276963508387</v>
      </c>
      <c r="T25" s="229">
        <v>157.71303371473209</v>
      </c>
      <c r="U25" s="229">
        <v>168.02448682990391</v>
      </c>
      <c r="V25" s="229">
        <v>168.86455594968089</v>
      </c>
      <c r="W25" s="229">
        <v>188.31803855047289</v>
      </c>
      <c r="X25" s="229">
        <v>149.8486666931808</v>
      </c>
      <c r="Y25" s="229">
        <v>121.7888400019776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859.97804708465105</v>
      </c>
      <c r="C27" s="229">
        <v>784.46923743466698</v>
      </c>
      <c r="D27" s="229">
        <v>822.02251507528683</v>
      </c>
      <c r="E27" s="229">
        <v>808.36813461243298</v>
      </c>
      <c r="F27" s="229">
        <v>836.49538586125982</v>
      </c>
      <c r="G27" s="229">
        <v>720.90639327788972</v>
      </c>
      <c r="H27" s="229">
        <v>866.08508178121565</v>
      </c>
      <c r="I27" s="229">
        <v>903.19786028039687</v>
      </c>
      <c r="J27" s="229">
        <v>870.30527054778588</v>
      </c>
      <c r="K27" s="229">
        <v>666.09906538352004</v>
      </c>
      <c r="L27" s="229">
        <v>798.64716226081134</v>
      </c>
      <c r="M27" s="229">
        <v>839.31244811854117</v>
      </c>
      <c r="N27" s="229">
        <v>885.10073239125984</v>
      </c>
      <c r="O27" s="229">
        <v>926.60953779815452</v>
      </c>
      <c r="P27" s="229">
        <v>981.26866274954784</v>
      </c>
      <c r="Q27" s="229">
        <v>1007.475527279599</v>
      </c>
      <c r="R27" s="229">
        <v>1102.267726444443</v>
      </c>
      <c r="S27" s="229">
        <v>1198.114188239191</v>
      </c>
      <c r="T27" s="229">
        <v>1306.5632544244429</v>
      </c>
      <c r="U27" s="229">
        <v>1393.582967723514</v>
      </c>
      <c r="V27" s="229">
        <v>1339.635801883044</v>
      </c>
      <c r="W27" s="229">
        <v>1367.3291033096909</v>
      </c>
      <c r="X27" s="229">
        <v>1211.56831154919</v>
      </c>
      <c r="Y27" s="229">
        <v>1267.3721764101319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205.52090546357391</v>
      </c>
      <c r="J28" s="229">
        <v>208.98222333753881</v>
      </c>
      <c r="K28" s="229">
        <v>142.14415067122019</v>
      </c>
      <c r="L28" s="229">
        <v>202.84630861910679</v>
      </c>
      <c r="M28" s="229">
        <v>203.6113585832675</v>
      </c>
      <c r="N28" s="229">
        <v>189.86134570400301</v>
      </c>
      <c r="O28" s="229">
        <v>175.6398604027118</v>
      </c>
      <c r="P28" s="229">
        <v>122.11446639427641</v>
      </c>
      <c r="Q28" s="229">
        <v>130.58287605195389</v>
      </c>
      <c r="R28" s="229">
        <v>136.58507275347731</v>
      </c>
      <c r="S28" s="229">
        <v>128.4462104532773</v>
      </c>
      <c r="T28" s="229">
        <v>125.1289119178019</v>
      </c>
      <c r="U28" s="229">
        <v>129.47540276846121</v>
      </c>
      <c r="V28" s="229">
        <v>122.9484792408994</v>
      </c>
      <c r="W28" s="229">
        <v>128.8890926268528</v>
      </c>
      <c r="X28" s="229">
        <v>131.83941359394171</v>
      </c>
      <c r="Y28" s="229">
        <v>121.0735986478403</v>
      </c>
      <c r="DA28" s="73" t="s">
        <v>1963</v>
      </c>
    </row>
    <row r="29" spans="1:105" ht="12" customHeight="1" x14ac:dyDescent="0.25">
      <c r="A29" s="60" t="s">
        <v>1868</v>
      </c>
      <c r="B29" s="262">
        <v>555.74299549095849</v>
      </c>
      <c r="C29" s="262">
        <v>538.68077658971811</v>
      </c>
      <c r="D29" s="262">
        <v>559.62328990535832</v>
      </c>
      <c r="E29" s="262">
        <v>567.57181187246726</v>
      </c>
      <c r="F29" s="262">
        <v>591.36549569785461</v>
      </c>
      <c r="G29" s="262">
        <v>533.41751825365111</v>
      </c>
      <c r="H29" s="262">
        <v>613.38996445464966</v>
      </c>
      <c r="I29" s="262">
        <v>598.3908092938002</v>
      </c>
      <c r="J29" s="262">
        <v>523.38108955275368</v>
      </c>
      <c r="K29" s="262">
        <v>416.12539693055891</v>
      </c>
      <c r="L29" s="262">
        <v>459.65579793001058</v>
      </c>
      <c r="M29" s="262">
        <v>446.88796776814468</v>
      </c>
      <c r="N29" s="262">
        <v>426.59890743025022</v>
      </c>
      <c r="O29" s="262">
        <v>426.30014063940581</v>
      </c>
      <c r="P29" s="262">
        <v>409.66551393649678</v>
      </c>
      <c r="Q29" s="262">
        <v>408.00053576215811</v>
      </c>
      <c r="R29" s="262">
        <v>387.34320009497662</v>
      </c>
      <c r="S29" s="262">
        <v>411.92481458722438</v>
      </c>
      <c r="T29" s="262">
        <v>409.80167040021388</v>
      </c>
      <c r="U29" s="262">
        <v>403.80032218787318</v>
      </c>
      <c r="V29" s="262">
        <v>348.280435312424</v>
      </c>
      <c r="W29" s="262">
        <v>370.76675969469107</v>
      </c>
      <c r="X29" s="262">
        <v>322.03600662029862</v>
      </c>
      <c r="Y29" s="262">
        <v>299.50625210305299</v>
      </c>
      <c r="DA29" s="72" t="s">
        <v>1964</v>
      </c>
    </row>
    <row r="30" spans="1:105" ht="12" customHeight="1" x14ac:dyDescent="0.25">
      <c r="A30" s="132" t="s">
        <v>1870</v>
      </c>
      <c r="B30" s="316">
        <v>130.95172596442029</v>
      </c>
      <c r="C30" s="316">
        <v>126.9312938005812</v>
      </c>
      <c r="D30" s="316">
        <v>131.86605372912169</v>
      </c>
      <c r="E30" s="316">
        <v>133.73899262156701</v>
      </c>
      <c r="F30" s="316">
        <v>139.345584138269</v>
      </c>
      <c r="G30" s="316">
        <v>125.69109326022929</v>
      </c>
      <c r="H30" s="316">
        <v>144.53528912879941</v>
      </c>
      <c r="I30" s="316">
        <v>141.00098411324791</v>
      </c>
      <c r="J30" s="316">
        <v>123.3261733753818</v>
      </c>
      <c r="K30" s="316">
        <v>98.053127772750699</v>
      </c>
      <c r="L30" s="316">
        <v>108.31035312521</v>
      </c>
      <c r="M30" s="316">
        <v>105.3018232650363</v>
      </c>
      <c r="N30" s="316">
        <v>100.52103881790821</v>
      </c>
      <c r="O30" s="316">
        <v>100.4506393216674</v>
      </c>
      <c r="P30" s="316">
        <v>96.530962249362844</v>
      </c>
      <c r="Q30" s="316">
        <v>96.138637438448839</v>
      </c>
      <c r="R30" s="316">
        <v>91.7660063042063</v>
      </c>
      <c r="S30" s="316">
        <v>97.063329408437724</v>
      </c>
      <c r="T30" s="316">
        <v>97.405651018601759</v>
      </c>
      <c r="U30" s="316">
        <v>95.148925968516835</v>
      </c>
      <c r="V30" s="316">
        <v>82.066574826571212</v>
      </c>
      <c r="W30" s="316">
        <v>88.551737309490676</v>
      </c>
      <c r="X30" s="316">
        <v>76.206968027086305</v>
      </c>
      <c r="Y30" s="316">
        <v>70.573738163592708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1844.2301969773621</v>
      </c>
      <c r="C32" s="223">
        <v>1737.2621733852609</v>
      </c>
      <c r="D32" s="223">
        <v>1728.658077389066</v>
      </c>
      <c r="E32" s="223">
        <v>1714.2993760287461</v>
      </c>
      <c r="F32" s="223">
        <v>1796.3400765198539</v>
      </c>
      <c r="G32" s="223">
        <v>1600.8272123884051</v>
      </c>
      <c r="H32" s="223">
        <v>1842.1571874365129</v>
      </c>
      <c r="I32" s="223">
        <v>2044.03509161703</v>
      </c>
      <c r="J32" s="223">
        <v>1924.0184746648581</v>
      </c>
      <c r="K32" s="223">
        <v>1576.751732831229</v>
      </c>
      <c r="L32" s="223">
        <v>1748.084933320903</v>
      </c>
      <c r="M32" s="223">
        <v>1698.205926401954</v>
      </c>
      <c r="N32" s="223">
        <v>1612.7777519696531</v>
      </c>
      <c r="O32" s="223">
        <v>1579.646413180682</v>
      </c>
      <c r="P32" s="223">
        <v>1552.962092317423</v>
      </c>
      <c r="Q32" s="223">
        <v>1557.1511824973809</v>
      </c>
      <c r="R32" s="223">
        <v>1582.6821344570569</v>
      </c>
      <c r="S32" s="223">
        <v>1625.177676847876</v>
      </c>
      <c r="T32" s="223">
        <v>1696.2211480710209</v>
      </c>
      <c r="U32" s="223">
        <v>1635.533005750666</v>
      </c>
      <c r="V32" s="223">
        <v>1416.878076754637</v>
      </c>
      <c r="W32" s="223">
        <v>1548.6283236713509</v>
      </c>
      <c r="X32" s="223">
        <v>1264.6348957835739</v>
      </c>
      <c r="Y32" s="223">
        <v>1152.6084733621999</v>
      </c>
      <c r="DA32" s="89" t="s">
        <v>1966</v>
      </c>
    </row>
    <row r="33" spans="1:105" ht="12" customHeight="1" x14ac:dyDescent="0.25">
      <c r="A33" s="55" t="s">
        <v>91</v>
      </c>
      <c r="B33" s="259">
        <v>6.7543967296291783</v>
      </c>
      <c r="C33" s="259">
        <v>6.349239748621998</v>
      </c>
      <c r="D33" s="259">
        <v>6.3294340404687848</v>
      </c>
      <c r="E33" s="259">
        <v>6.2784903566980574</v>
      </c>
      <c r="F33" s="259">
        <v>6.5784343292312029</v>
      </c>
      <c r="G33" s="259">
        <v>5.8521777759643454</v>
      </c>
      <c r="H33" s="259">
        <v>6.745793132633862</v>
      </c>
      <c r="I33" s="259">
        <v>7.3703364584593398</v>
      </c>
      <c r="J33" s="259">
        <v>6.9337318404519541</v>
      </c>
      <c r="K33" s="259">
        <v>5.6886296412151518</v>
      </c>
      <c r="L33" s="259">
        <v>6.287567838727167</v>
      </c>
      <c r="M33" s="259">
        <v>6.1141595095784993</v>
      </c>
      <c r="N33" s="259">
        <v>5.8189359533836758</v>
      </c>
      <c r="O33" s="259">
        <v>5.7044535180418841</v>
      </c>
      <c r="P33" s="259">
        <v>5.6400925363409273</v>
      </c>
      <c r="Q33" s="259">
        <v>5.6625821334379474</v>
      </c>
      <c r="R33" s="259">
        <v>5.7627402415896327</v>
      </c>
      <c r="S33" s="259">
        <v>5.9111171125974824</v>
      </c>
      <c r="T33" s="259">
        <v>6.1871787392276829</v>
      </c>
      <c r="U33" s="259">
        <v>5.9668162295642491</v>
      </c>
      <c r="V33" s="259">
        <v>5.1662308641461427</v>
      </c>
      <c r="W33" s="259">
        <v>5.6398930023683942</v>
      </c>
      <c r="X33" s="259">
        <v>4.6040262804181724</v>
      </c>
      <c r="Y33" s="259">
        <v>4.2085074451063704</v>
      </c>
      <c r="DA33" s="67" t="s">
        <v>1967</v>
      </c>
    </row>
    <row r="34" spans="1:105" ht="12" customHeight="1" x14ac:dyDescent="0.25">
      <c r="A34" s="173" t="s">
        <v>92</v>
      </c>
      <c r="B34" s="224">
        <v>2.4912085304326261</v>
      </c>
      <c r="C34" s="224">
        <v>2.3417754178021761</v>
      </c>
      <c r="D34" s="224">
        <v>2.334470524252453</v>
      </c>
      <c r="E34" s="224">
        <v>2.3156810831429921</v>
      </c>
      <c r="F34" s="224">
        <v>2.426308725097841</v>
      </c>
      <c r="G34" s="224">
        <v>2.158445199574619</v>
      </c>
      <c r="H34" s="224">
        <v>2.4880352856433272</v>
      </c>
      <c r="I34" s="224">
        <v>2.718384156638149</v>
      </c>
      <c r="J34" s="224">
        <v>2.5573522847560848</v>
      </c>
      <c r="K34" s="224">
        <v>2.0981241191387801</v>
      </c>
      <c r="L34" s="224">
        <v>2.3190291098537359</v>
      </c>
      <c r="M34" s="224">
        <v>2.2550713167131282</v>
      </c>
      <c r="N34" s="224">
        <v>2.1461846950033041</v>
      </c>
      <c r="O34" s="224">
        <v>2.1039604030458752</v>
      </c>
      <c r="P34" s="224">
        <v>2.0802222909599939</v>
      </c>
      <c r="Q34" s="224">
        <v>2.088517077064032</v>
      </c>
      <c r="R34" s="224">
        <v>2.125458160540064</v>
      </c>
      <c r="S34" s="224">
        <v>2.1825945977006671</v>
      </c>
      <c r="T34" s="224">
        <v>2.282002830372921</v>
      </c>
      <c r="U34" s="224">
        <v>2.2007270353854929</v>
      </c>
      <c r="V34" s="224">
        <v>1.9054489859158401</v>
      </c>
      <c r="W34" s="224">
        <v>2.0801486973062029</v>
      </c>
      <c r="X34" s="224">
        <v>1.698092369049135</v>
      </c>
      <c r="Y34" s="224">
        <v>1.5522140714132731</v>
      </c>
      <c r="DA34" s="177" t="s">
        <v>1968</v>
      </c>
    </row>
    <row r="35" spans="1:105" ht="12" customHeight="1" x14ac:dyDescent="0.25">
      <c r="A35" s="173" t="s">
        <v>93</v>
      </c>
      <c r="B35" s="224">
        <v>48.596046217998023</v>
      </c>
      <c r="C35" s="224">
        <v>45.681052005679909</v>
      </c>
      <c r="D35" s="224">
        <v>45.538555325765962</v>
      </c>
      <c r="E35" s="224">
        <v>45.172029385680538</v>
      </c>
      <c r="F35" s="224">
        <v>47.330044636411998</v>
      </c>
      <c r="G35" s="224">
        <v>42.104826390959971</v>
      </c>
      <c r="H35" s="224">
        <v>48.534145679139918</v>
      </c>
      <c r="I35" s="224">
        <v>53.027564935047828</v>
      </c>
      <c r="J35" s="224">
        <v>49.886313533186048</v>
      </c>
      <c r="K35" s="224">
        <v>40.928142072096222</v>
      </c>
      <c r="L35" s="224">
        <v>45.23733939838597</v>
      </c>
      <c r="M35" s="224">
        <v>43.989713664332143</v>
      </c>
      <c r="N35" s="224">
        <v>41.865660524463763</v>
      </c>
      <c r="O35" s="224">
        <v>41.041990559296643</v>
      </c>
      <c r="P35" s="224">
        <v>40.578930812205471</v>
      </c>
      <c r="Q35" s="224">
        <v>40.740737342632812</v>
      </c>
      <c r="R35" s="224">
        <v>41.461347672123132</v>
      </c>
      <c r="S35" s="224">
        <v>42.410182323125483</v>
      </c>
      <c r="T35" s="224">
        <v>44.51506714901398</v>
      </c>
      <c r="U35" s="224">
        <v>42.929618865032843</v>
      </c>
      <c r="V35" s="224">
        <v>37.169625045207717</v>
      </c>
      <c r="W35" s="224">
        <v>40.57749521957755</v>
      </c>
      <c r="X35" s="224">
        <v>33.124716072809427</v>
      </c>
      <c r="Y35" s="224">
        <v>30.27906569568739</v>
      </c>
      <c r="DA35" s="177" t="s">
        <v>1969</v>
      </c>
    </row>
    <row r="36" spans="1:105" ht="12" customHeight="1" x14ac:dyDescent="0.25">
      <c r="A36" s="173" t="s">
        <v>94</v>
      </c>
      <c r="B36" s="224">
        <v>27.13150254481879</v>
      </c>
      <c r="C36" s="224">
        <v>25.504041484821069</v>
      </c>
      <c r="D36" s="224">
        <v>25.42448462094843</v>
      </c>
      <c r="E36" s="224">
        <v>25.219850700082539</v>
      </c>
      <c r="F36" s="224">
        <v>26.424685266341839</v>
      </c>
      <c r="G36" s="224">
        <v>23.507410443452841</v>
      </c>
      <c r="H36" s="224">
        <v>27.09694305370256</v>
      </c>
      <c r="I36" s="224">
        <v>29.605649532203099</v>
      </c>
      <c r="J36" s="224">
        <v>27.85186754711718</v>
      </c>
      <c r="K36" s="224">
        <v>22.850459599170438</v>
      </c>
      <c r="L36" s="224">
        <v>25.256313723596239</v>
      </c>
      <c r="M36" s="224">
        <v>24.55975580555873</v>
      </c>
      <c r="N36" s="224">
        <v>23.37388251637897</v>
      </c>
      <c r="O36" s="224">
        <v>22.91402198254513</v>
      </c>
      <c r="P36" s="224">
        <v>22.655492581814698</v>
      </c>
      <c r="Q36" s="224">
        <v>22.745830266332579</v>
      </c>
      <c r="R36" s="224">
        <v>23.148151905847939</v>
      </c>
      <c r="S36" s="224">
        <v>23.770419119245599</v>
      </c>
      <c r="T36" s="224">
        <v>24.853064222927379</v>
      </c>
      <c r="U36" s="224">
        <v>23.96789768163001</v>
      </c>
      <c r="V36" s="224">
        <v>20.75205402472676</v>
      </c>
      <c r="W36" s="224">
        <v>22.654691080703611</v>
      </c>
      <c r="X36" s="224">
        <v>18.493753882655941</v>
      </c>
      <c r="Y36" s="224">
        <v>16.905007956655972</v>
      </c>
      <c r="DA36" s="177" t="s">
        <v>1970</v>
      </c>
    </row>
    <row r="37" spans="1:105" ht="12" customHeight="1" x14ac:dyDescent="0.25">
      <c r="A37" s="56" t="s">
        <v>95</v>
      </c>
      <c r="B37" s="260">
        <v>26.377215581583751</v>
      </c>
      <c r="C37" s="260">
        <v>25.465919681907032</v>
      </c>
      <c r="D37" s="260">
        <v>25.948734194433179</v>
      </c>
      <c r="E37" s="260">
        <v>26.378388412561421</v>
      </c>
      <c r="F37" s="260">
        <v>28.064799326142239</v>
      </c>
      <c r="G37" s="260">
        <v>25.31495526114395</v>
      </c>
      <c r="H37" s="260">
        <v>28.50969466092036</v>
      </c>
      <c r="I37" s="260">
        <v>27.233101704115409</v>
      </c>
      <c r="J37" s="260">
        <v>24.035205133346221</v>
      </c>
      <c r="K37" s="260">
        <v>20.366968703927</v>
      </c>
      <c r="L37" s="260">
        <v>20.92313999296951</v>
      </c>
      <c r="M37" s="260">
        <v>19.663967156069859</v>
      </c>
      <c r="N37" s="260">
        <v>17.960125371127528</v>
      </c>
      <c r="O37" s="260">
        <v>17.362699093811571</v>
      </c>
      <c r="P37" s="260">
        <v>16.696803238790199</v>
      </c>
      <c r="Q37" s="260">
        <v>16.506648632925671</v>
      </c>
      <c r="R37" s="260">
        <v>15.512256950811249</v>
      </c>
      <c r="S37" s="260">
        <v>15.970135282018241</v>
      </c>
      <c r="T37" s="260">
        <v>16.03095379447182</v>
      </c>
      <c r="U37" s="260">
        <v>14.933992239560309</v>
      </c>
      <c r="V37" s="260">
        <v>12.5218411030529</v>
      </c>
      <c r="W37" s="260">
        <v>14.052806698298401</v>
      </c>
      <c r="X37" s="260">
        <v>11.17184399564934</v>
      </c>
      <c r="Y37" s="260">
        <v>9.6430935559639259</v>
      </c>
      <c r="DA37" s="68" t="s">
        <v>1971</v>
      </c>
    </row>
    <row r="38" spans="1:105" ht="12" customHeight="1" x14ac:dyDescent="0.25">
      <c r="A38" s="37" t="s">
        <v>159</v>
      </c>
      <c r="B38" s="226">
        <v>6.2468771506056057E-2</v>
      </c>
      <c r="C38" s="226">
        <v>6.5092867176838751E-2</v>
      </c>
      <c r="D38" s="226">
        <v>4.925573492252338E-2</v>
      </c>
      <c r="E38" s="226">
        <v>4.7537006704816837E-2</v>
      </c>
      <c r="F38" s="226">
        <v>4.000844502699577E-2</v>
      </c>
      <c r="G38" s="226">
        <v>3.816257158239484E-2</v>
      </c>
      <c r="H38" s="226">
        <v>4.735810517797704E-2</v>
      </c>
      <c r="I38" s="226">
        <v>5.2747067689722579E-2</v>
      </c>
      <c r="J38" s="226">
        <v>4.001970714108842E-2</v>
      </c>
      <c r="K38" s="226">
        <v>4.836754961946399E-2</v>
      </c>
      <c r="L38" s="226">
        <v>5.2426550344767592E-2</v>
      </c>
      <c r="M38" s="226">
        <v>3.3019693772019763E-2</v>
      </c>
      <c r="N38" s="226">
        <v>3.4564049664600402E-2</v>
      </c>
      <c r="O38" s="226">
        <v>4.6060118931632088E-2</v>
      </c>
      <c r="P38" s="226">
        <v>3.6202985741530948E-2</v>
      </c>
      <c r="Q38" s="226">
        <v>4.7370771818173889E-2</v>
      </c>
      <c r="R38" s="226">
        <v>9.3383005762478502E-2</v>
      </c>
      <c r="S38" s="226">
        <v>0.19713678970945581</v>
      </c>
      <c r="T38" s="226">
        <v>0.21384461282615561</v>
      </c>
      <c r="U38" s="226">
        <v>0.1832771426505618</v>
      </c>
      <c r="V38" s="226">
        <v>9.5396338068846676E-2</v>
      </c>
      <c r="W38" s="226">
        <v>3.113846692655671E-2</v>
      </c>
      <c r="X38" s="226">
        <v>0.20110576232235969</v>
      </c>
      <c r="Y38" s="226">
        <v>0.21532757492277621</v>
      </c>
      <c r="DA38" s="69" t="s">
        <v>1972</v>
      </c>
    </row>
    <row r="39" spans="1:105" ht="12" customHeight="1" x14ac:dyDescent="0.25">
      <c r="A39" s="37" t="s">
        <v>35</v>
      </c>
      <c r="B39" s="226">
        <v>5.1276641314412092</v>
      </c>
      <c r="C39" s="226">
        <v>4.9109687659220667</v>
      </c>
      <c r="D39" s="226">
        <v>4.3600930196684304</v>
      </c>
      <c r="E39" s="226">
        <v>4.0526276139055568</v>
      </c>
      <c r="F39" s="226">
        <v>4.1125246693811386</v>
      </c>
      <c r="G39" s="226">
        <v>3.7938404465351021</v>
      </c>
      <c r="H39" s="226">
        <v>4.288886669110739</v>
      </c>
      <c r="I39" s="226">
        <v>5.6436691454172427</v>
      </c>
      <c r="J39" s="226">
        <v>5.7827386866084973</v>
      </c>
      <c r="K39" s="226">
        <v>4.7548845703667819</v>
      </c>
      <c r="L39" s="226">
        <v>5.9343368041928928</v>
      </c>
      <c r="M39" s="226">
        <v>5.8765841565498942</v>
      </c>
      <c r="N39" s="226">
        <v>5.8335197852098988</v>
      </c>
      <c r="O39" s="226">
        <v>6.011918197715314</v>
      </c>
      <c r="P39" s="226">
        <v>5.9507436885981262</v>
      </c>
      <c r="Q39" s="226">
        <v>5.682230679467617</v>
      </c>
      <c r="R39" s="226">
        <v>6.009445112788617</v>
      </c>
      <c r="S39" s="226">
        <v>6.9990985471839551</v>
      </c>
      <c r="T39" s="226">
        <v>7.082335762991316</v>
      </c>
      <c r="U39" s="226">
        <v>7.4035411000507256</v>
      </c>
      <c r="V39" s="226">
        <v>7.1835107106556189</v>
      </c>
      <c r="W39" s="226">
        <v>8.0463267102679765</v>
      </c>
      <c r="X39" s="226">
        <v>6.1572258853164383</v>
      </c>
      <c r="Y39" s="226">
        <v>5.2593989723054957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21.187082678636479</v>
      </c>
      <c r="C42" s="226">
        <v>20.489858048808131</v>
      </c>
      <c r="D42" s="226">
        <v>21.539385439842221</v>
      </c>
      <c r="E42" s="226">
        <v>22.278223791951049</v>
      </c>
      <c r="F42" s="226">
        <v>23.91226621173411</v>
      </c>
      <c r="G42" s="226">
        <v>21.48295224302645</v>
      </c>
      <c r="H42" s="226">
        <v>24.173449886631641</v>
      </c>
      <c r="I42" s="226">
        <v>21.536685491008441</v>
      </c>
      <c r="J42" s="226">
        <v>18.21244673959664</v>
      </c>
      <c r="K42" s="226">
        <v>15.56371658394076</v>
      </c>
      <c r="L42" s="226">
        <v>14.936376638431851</v>
      </c>
      <c r="M42" s="226">
        <v>13.75436330574794</v>
      </c>
      <c r="N42" s="226">
        <v>12.09204153625303</v>
      </c>
      <c r="O42" s="226">
        <v>11.304720777164629</v>
      </c>
      <c r="P42" s="226">
        <v>10.709856564450551</v>
      </c>
      <c r="Q42" s="226">
        <v>10.77704718163988</v>
      </c>
      <c r="R42" s="226">
        <v>9.4094288322601578</v>
      </c>
      <c r="S42" s="226">
        <v>8.7738999451248247</v>
      </c>
      <c r="T42" s="226">
        <v>8.7347734186543526</v>
      </c>
      <c r="U42" s="226">
        <v>7.3471739968590217</v>
      </c>
      <c r="V42" s="226">
        <v>5.2429340543284368</v>
      </c>
      <c r="W42" s="226">
        <v>5.975341521103867</v>
      </c>
      <c r="X42" s="226">
        <v>4.8135123480105442</v>
      </c>
      <c r="Y42" s="226">
        <v>4.1683670087356548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111.58824964775671</v>
      </c>
      <c r="C43" s="261">
        <f t="shared" si="1"/>
        <v>107.18856275452926</v>
      </c>
      <c r="D43" s="261">
        <f t="shared" si="1"/>
        <v>108.07602882724899</v>
      </c>
      <c r="E43" s="261">
        <f t="shared" si="1"/>
        <v>108.91246870003883</v>
      </c>
      <c r="F43" s="261">
        <f t="shared" si="1"/>
        <v>115.27690431306127</v>
      </c>
      <c r="G43" s="261">
        <f t="shared" si="1"/>
        <v>103.86257492097008</v>
      </c>
      <c r="H43" s="261">
        <f t="shared" si="1"/>
        <v>117.47127378342057</v>
      </c>
      <c r="I43" s="261">
        <f t="shared" si="1"/>
        <v>117.85377232248118</v>
      </c>
      <c r="J43" s="261">
        <f t="shared" si="1"/>
        <v>106.15763262839735</v>
      </c>
      <c r="K43" s="261">
        <f t="shared" si="1"/>
        <v>89.046784171034588</v>
      </c>
      <c r="L43" s="261">
        <f t="shared" si="1"/>
        <v>93.652640548955858</v>
      </c>
      <c r="M43" s="261">
        <f t="shared" si="1"/>
        <v>88.881641848882111</v>
      </c>
      <c r="N43" s="261">
        <f t="shared" si="1"/>
        <v>82.085374357081704</v>
      </c>
      <c r="O43" s="261">
        <f t="shared" si="1"/>
        <v>79.542215438314216</v>
      </c>
      <c r="P43" s="261">
        <f t="shared" si="1"/>
        <v>76.951477427406346</v>
      </c>
      <c r="Q43" s="261">
        <f t="shared" si="1"/>
        <v>76.557413701875674</v>
      </c>
      <c r="R43" s="261">
        <f t="shared" si="1"/>
        <v>73.833751053622308</v>
      </c>
      <c r="S43" s="261">
        <f t="shared" si="1"/>
        <v>75.089484373323046</v>
      </c>
      <c r="T43" s="261">
        <f t="shared" si="1"/>
        <v>76.602203019640029</v>
      </c>
      <c r="U43" s="261">
        <f t="shared" si="1"/>
        <v>71.585456305982248</v>
      </c>
      <c r="V43" s="261">
        <f t="shared" si="1"/>
        <v>59.713653824024391</v>
      </c>
      <c r="W43" s="261">
        <f t="shared" si="1"/>
        <v>66.302261699757025</v>
      </c>
      <c r="X43" s="261">
        <f t="shared" si="1"/>
        <v>53.522963245315225</v>
      </c>
      <c r="Y43" s="261">
        <f t="shared" si="1"/>
        <v>47.491701819982069</v>
      </c>
      <c r="DA43" s="70"/>
    </row>
    <row r="44" spans="1:105" ht="12" customHeight="1" x14ac:dyDescent="0.25">
      <c r="A44" s="60" t="s">
        <v>1884</v>
      </c>
      <c r="B44" s="262">
        <v>40.719128489799999</v>
      </c>
      <c r="C44" s="262">
        <v>38.15485809131826</v>
      </c>
      <c r="D44" s="262">
        <v>37.810685488960402</v>
      </c>
      <c r="E44" s="262">
        <v>37.316534992687068</v>
      </c>
      <c r="F44" s="262">
        <v>38.983718573615931</v>
      </c>
      <c r="G44" s="262">
        <v>34.632675123454369</v>
      </c>
      <c r="H44" s="262">
        <v>40.055142923898238</v>
      </c>
      <c r="I44" s="262">
        <v>45.789133996407088</v>
      </c>
      <c r="J44" s="262">
        <v>43.590911153186809</v>
      </c>
      <c r="K44" s="262">
        <v>35.510754760189627</v>
      </c>
      <c r="L44" s="262">
        <v>39.8967237044059</v>
      </c>
      <c r="M44" s="262">
        <v>38.968479368180091</v>
      </c>
      <c r="N44" s="262">
        <v>37.237384297573271</v>
      </c>
      <c r="O44" s="262">
        <v>36.555572348451143</v>
      </c>
      <c r="P44" s="262">
        <v>36.047189300065547</v>
      </c>
      <c r="Q44" s="262">
        <v>36.203079415897257</v>
      </c>
      <c r="R44" s="262">
        <v>37.197516403328628</v>
      </c>
      <c r="S44" s="262">
        <v>38.267737665684599</v>
      </c>
      <c r="T44" s="262">
        <v>40.11102723448198</v>
      </c>
      <c r="U44" s="262">
        <v>38.90089247328229</v>
      </c>
      <c r="V44" s="262">
        <v>33.926370542634693</v>
      </c>
      <c r="W44" s="262">
        <v>36.978124830272328</v>
      </c>
      <c r="X44" s="262">
        <v>30.264108117788719</v>
      </c>
      <c r="Y44" s="262">
        <v>27.71173755715019</v>
      </c>
      <c r="DA44" s="72" t="s">
        <v>1977</v>
      </c>
    </row>
    <row r="45" spans="1:105" ht="12" customHeight="1" x14ac:dyDescent="0.25">
      <c r="A45" s="64" t="s">
        <v>28</v>
      </c>
      <c r="B45" s="229">
        <v>2.760976861524493</v>
      </c>
      <c r="C45" s="229">
        <v>2.4371080087188499</v>
      </c>
      <c r="D45" s="229">
        <v>2.151644743837505</v>
      </c>
      <c r="E45" s="229">
        <v>2.0707668166108881</v>
      </c>
      <c r="F45" s="229">
        <v>1.712146676997178</v>
      </c>
      <c r="G45" s="229">
        <v>1.655775831388314</v>
      </c>
      <c r="H45" s="229">
        <v>2.2988616718019692</v>
      </c>
      <c r="I45" s="229">
        <v>2.3143662614737188</v>
      </c>
      <c r="J45" s="229">
        <v>2.1088884842030868</v>
      </c>
      <c r="K45" s="229">
        <v>1.8240228427919301</v>
      </c>
      <c r="L45" s="229">
        <v>2.0471125190604882</v>
      </c>
      <c r="M45" s="229">
        <v>1.7845982010157531</v>
      </c>
      <c r="N45" s="229">
        <v>1.600302252701526</v>
      </c>
      <c r="O45" s="229">
        <v>1.4062592178180811</v>
      </c>
      <c r="P45" s="229">
        <v>1.488432197511665</v>
      </c>
      <c r="Q45" s="229">
        <v>1.6046706488484159</v>
      </c>
      <c r="R45" s="229">
        <v>1.616070663553167</v>
      </c>
      <c r="S45" s="229">
        <v>1.506327056028312</v>
      </c>
      <c r="T45" s="229">
        <v>1.524024379403407</v>
      </c>
      <c r="U45" s="229">
        <v>1.4070991016921031</v>
      </c>
      <c r="V45" s="229">
        <v>1.0746627783479969</v>
      </c>
      <c r="W45" s="229">
        <v>1.0940794079221119</v>
      </c>
      <c r="X45" s="229">
        <v>0.69143870836317667</v>
      </c>
      <c r="Y45" s="229">
        <v>0.34200651214820282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0.32111066421302059</v>
      </c>
      <c r="C47" s="229">
        <v>0.33331816307193862</v>
      </c>
      <c r="D47" s="229">
        <v>0.38719927243683838</v>
      </c>
      <c r="E47" s="229">
        <v>0.45831017044899069</v>
      </c>
      <c r="F47" s="229">
        <v>0.52083618370005136</v>
      </c>
      <c r="G47" s="229">
        <v>0.52222709703778125</v>
      </c>
      <c r="H47" s="229">
        <v>0.62533059033862959</v>
      </c>
      <c r="I47" s="229">
        <v>0.62901208566136968</v>
      </c>
      <c r="J47" s="229">
        <v>0.5926479235365284</v>
      </c>
      <c r="K47" s="229">
        <v>0.41259565419029448</v>
      </c>
      <c r="L47" s="229">
        <v>0.53014776914958428</v>
      </c>
      <c r="M47" s="229">
        <v>0.54063614308545482</v>
      </c>
      <c r="N47" s="229">
        <v>0.43905805838268058</v>
      </c>
      <c r="O47" s="229">
        <v>0.44132963566088079</v>
      </c>
      <c r="P47" s="229">
        <v>0.41819623560920288</v>
      </c>
      <c r="Q47" s="229">
        <v>0.36414315279942377</v>
      </c>
      <c r="R47" s="229">
        <v>0.35856422033245988</v>
      </c>
      <c r="S47" s="229">
        <v>0.3639890827651166</v>
      </c>
      <c r="T47" s="229">
        <v>0.3554478722831329</v>
      </c>
      <c r="U47" s="229">
        <v>0.28074350271572651</v>
      </c>
      <c r="V47" s="229">
        <v>0.17476784181446681</v>
      </c>
      <c r="W47" s="229">
        <v>0.17300086626550909</v>
      </c>
      <c r="X47" s="229">
        <v>0.13754947108734561</v>
      </c>
      <c r="Y47" s="229">
        <v>0.13073543050650741</v>
      </c>
      <c r="DA47" s="73" t="s">
        <v>1980</v>
      </c>
    </row>
    <row r="48" spans="1:105" ht="12" customHeight="1" x14ac:dyDescent="0.25">
      <c r="A48" s="64" t="s">
        <v>159</v>
      </c>
      <c r="B48" s="229">
        <v>8.0338653122294976E-2</v>
      </c>
      <c r="C48" s="229">
        <v>9.083603772693713E-2</v>
      </c>
      <c r="D48" s="229">
        <v>7.0044359161586064E-2</v>
      </c>
      <c r="E48" s="229">
        <v>7.0569808830501082E-2</v>
      </c>
      <c r="F48" s="229">
        <v>6.086750089479364E-2</v>
      </c>
      <c r="G48" s="229">
        <v>6.1121858453160878E-2</v>
      </c>
      <c r="H48" s="229">
        <v>7.0969310749565986E-2</v>
      </c>
      <c r="I48" s="229">
        <v>5.945905786797958E-2</v>
      </c>
      <c r="J48" s="229">
        <v>3.9256801458388439E-2</v>
      </c>
      <c r="K48" s="229">
        <v>5.0939765530716982E-2</v>
      </c>
      <c r="L48" s="229">
        <v>4.8422332621281337E-2</v>
      </c>
      <c r="M48" s="229">
        <v>2.8295844014814841E-2</v>
      </c>
      <c r="N48" s="229">
        <v>2.7326160919428001E-2</v>
      </c>
      <c r="O48" s="229">
        <v>3.5989051652581823E-2</v>
      </c>
      <c r="P48" s="229">
        <v>2.6662456070732261E-2</v>
      </c>
      <c r="Q48" s="229">
        <v>3.2585480652186763E-2</v>
      </c>
      <c r="R48" s="229">
        <v>5.5296421011614728E-2</v>
      </c>
      <c r="S48" s="229">
        <v>0.1191756152255356</v>
      </c>
      <c r="T48" s="229">
        <v>0.1169599104966919</v>
      </c>
      <c r="U48" s="229">
        <v>9.3553085621407156E-2</v>
      </c>
      <c r="V48" s="229">
        <v>4.613713976831138E-2</v>
      </c>
      <c r="W48" s="229">
        <v>1.5900460493695642E-2</v>
      </c>
      <c r="X48" s="229">
        <v>9.7805636364682605E-2</v>
      </c>
      <c r="Y48" s="229">
        <v>9.1502156224187864E-2</v>
      </c>
      <c r="DA48" s="73" t="s">
        <v>1981</v>
      </c>
    </row>
    <row r="49" spans="1:105" ht="12" customHeight="1" x14ac:dyDescent="0.25">
      <c r="A49" s="64" t="s">
        <v>32</v>
      </c>
      <c r="B49" s="229">
        <v>2.137556709246982</v>
      </c>
      <c r="C49" s="229">
        <v>2.0522911599622589</v>
      </c>
      <c r="D49" s="229">
        <v>1.8729180565468659</v>
      </c>
      <c r="E49" s="229">
        <v>1.8933279037011721</v>
      </c>
      <c r="F49" s="229">
        <v>2.057585876509799</v>
      </c>
      <c r="G49" s="229">
        <v>1.744984814955532</v>
      </c>
      <c r="H49" s="229">
        <v>1.8954209411398251</v>
      </c>
      <c r="I49" s="229">
        <v>1.352437086297573</v>
      </c>
      <c r="J49" s="229">
        <v>1.2712358761203619</v>
      </c>
      <c r="K49" s="229">
        <v>0.9011124617216697</v>
      </c>
      <c r="L49" s="229">
        <v>1.029393384095701</v>
      </c>
      <c r="M49" s="229">
        <v>0.96428187247114372</v>
      </c>
      <c r="N49" s="229">
        <v>0.83675324357853365</v>
      </c>
      <c r="O49" s="229">
        <v>0.74212451871890517</v>
      </c>
      <c r="P49" s="229">
        <v>0.72237009343067327</v>
      </c>
      <c r="Q49" s="229">
        <v>0.63068526883688836</v>
      </c>
      <c r="R49" s="229">
        <v>0.84200732438152548</v>
      </c>
      <c r="S49" s="229">
        <v>0.77665802404793316</v>
      </c>
      <c r="T49" s="229">
        <v>0.67868919333612854</v>
      </c>
      <c r="U49" s="229">
        <v>0.63952045306351279</v>
      </c>
      <c r="V49" s="229">
        <v>0.58644875314371514</v>
      </c>
      <c r="W49" s="229">
        <v>0.64230150464111158</v>
      </c>
      <c r="X49" s="229">
        <v>0.7959565906143844</v>
      </c>
      <c r="Y49" s="229">
        <v>0.67618659633484313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1.445692024205603E-2</v>
      </c>
      <c r="T50" s="229">
        <v>0.18440010153074421</v>
      </c>
      <c r="U50" s="229">
        <v>0.1638931005910432</v>
      </c>
      <c r="V50" s="229">
        <v>7.3234071581898211E-3</v>
      </c>
      <c r="W50" s="229">
        <v>0</v>
      </c>
      <c r="X50" s="229">
        <v>3.5767411928177832E-2</v>
      </c>
      <c r="Y50" s="229">
        <v>6.8518510549286068E-3</v>
      </c>
      <c r="DA50" s="73" t="s">
        <v>1983</v>
      </c>
    </row>
    <row r="51" spans="1:105" ht="12" customHeight="1" x14ac:dyDescent="0.25">
      <c r="A51" s="64" t="s">
        <v>35</v>
      </c>
      <c r="B51" s="229">
        <v>6.3012895922677901</v>
      </c>
      <c r="C51" s="229">
        <v>6.5484759956894818</v>
      </c>
      <c r="D51" s="229">
        <v>5.9246187008157092</v>
      </c>
      <c r="E51" s="229">
        <v>5.7487324394490491</v>
      </c>
      <c r="F51" s="229">
        <v>5.9784775394374083</v>
      </c>
      <c r="G51" s="229">
        <v>5.8061234900652181</v>
      </c>
      <c r="H51" s="229">
        <v>6.1414246466691207</v>
      </c>
      <c r="I51" s="229">
        <v>6.0789634934154479</v>
      </c>
      <c r="J51" s="229">
        <v>5.4202942096162134</v>
      </c>
      <c r="K51" s="229">
        <v>4.7851011399906058</v>
      </c>
      <c r="L51" s="229">
        <v>5.2373898594572648</v>
      </c>
      <c r="M51" s="229">
        <v>4.8119694204172401</v>
      </c>
      <c r="N51" s="229">
        <v>4.4068976443361407</v>
      </c>
      <c r="O51" s="229">
        <v>4.488556515428928</v>
      </c>
      <c r="P51" s="229">
        <v>4.1876974328840459</v>
      </c>
      <c r="Q51" s="229">
        <v>3.7349158273341372</v>
      </c>
      <c r="R51" s="229">
        <v>3.4002577154708988</v>
      </c>
      <c r="S51" s="229">
        <v>4.0430593672145649</v>
      </c>
      <c r="T51" s="229">
        <v>3.7013786269909672</v>
      </c>
      <c r="U51" s="229">
        <v>3.6110839907872969</v>
      </c>
      <c r="V51" s="229">
        <v>3.319739411620191</v>
      </c>
      <c r="W51" s="229">
        <v>3.9260734966998818</v>
      </c>
      <c r="X51" s="229">
        <v>2.8613615855526131</v>
      </c>
      <c r="Y51" s="229">
        <v>2.135581173041607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29.11785600942542</v>
      </c>
      <c r="C53" s="229">
        <v>26.69282872614879</v>
      </c>
      <c r="D53" s="229">
        <v>27.404260356161899</v>
      </c>
      <c r="E53" s="229">
        <v>27.074827853646472</v>
      </c>
      <c r="F53" s="229">
        <v>28.653804796076699</v>
      </c>
      <c r="G53" s="229">
        <v>24.842442031554359</v>
      </c>
      <c r="H53" s="229">
        <v>29.023135763199129</v>
      </c>
      <c r="I53" s="229">
        <v>28.880797162442502</v>
      </c>
      <c r="J53" s="229">
        <v>27.62396178399657</v>
      </c>
      <c r="K53" s="229">
        <v>22.753580100520161</v>
      </c>
      <c r="L53" s="229">
        <v>24.799188136006229</v>
      </c>
      <c r="M53" s="229">
        <v>24.890239165439009</v>
      </c>
      <c r="N53" s="229">
        <v>24.706141529882458</v>
      </c>
      <c r="O53" s="229">
        <v>24.808688227453331</v>
      </c>
      <c r="P53" s="229">
        <v>26.01455144226497</v>
      </c>
      <c r="Q53" s="229">
        <v>26.457751850611459</v>
      </c>
      <c r="R53" s="229">
        <v>27.532287826939019</v>
      </c>
      <c r="S53" s="229">
        <v>28.45627882885503</v>
      </c>
      <c r="T53" s="229">
        <v>30.623889741912311</v>
      </c>
      <c r="U53" s="229">
        <v>29.950070013751141</v>
      </c>
      <c r="V53" s="229">
        <v>26.33614700087665</v>
      </c>
      <c r="W53" s="229">
        <v>28.449788208531739</v>
      </c>
      <c r="X53" s="229">
        <v>23.134907379842929</v>
      </c>
      <c r="Y53" s="229">
        <v>22.223515382314972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6.4740988492484961</v>
      </c>
      <c r="J54" s="229">
        <v>6.534626074255665</v>
      </c>
      <c r="K54" s="229">
        <v>4.7834027954442551</v>
      </c>
      <c r="L54" s="229">
        <v>6.2050697040153544</v>
      </c>
      <c r="M54" s="229">
        <v>5.9484587217366807</v>
      </c>
      <c r="N54" s="229">
        <v>5.2209054077725057</v>
      </c>
      <c r="O54" s="229">
        <v>4.6326251817184243</v>
      </c>
      <c r="P54" s="229">
        <v>3.1892794422942559</v>
      </c>
      <c r="Q54" s="229">
        <v>3.3783271868147522</v>
      </c>
      <c r="R54" s="229">
        <v>3.3930322316399502</v>
      </c>
      <c r="S54" s="229">
        <v>2.987792771306049</v>
      </c>
      <c r="T54" s="229">
        <v>2.9262374085285989</v>
      </c>
      <c r="U54" s="229">
        <v>2.7549292250600619</v>
      </c>
      <c r="V54" s="229">
        <v>2.3811442099051661</v>
      </c>
      <c r="W54" s="229">
        <v>2.6769808857182822</v>
      </c>
      <c r="X54" s="229">
        <v>2.509321334035413</v>
      </c>
      <c r="Y54" s="229">
        <v>2.1053584555249469</v>
      </c>
      <c r="DA54" s="73" t="s">
        <v>1987</v>
      </c>
    </row>
    <row r="55" spans="1:105" ht="12" customHeight="1" x14ac:dyDescent="0.25">
      <c r="A55" s="60" t="s">
        <v>1896</v>
      </c>
      <c r="B55" s="262">
        <v>70.869121157956712</v>
      </c>
      <c r="C55" s="262">
        <v>69.033704663210997</v>
      </c>
      <c r="D55" s="262">
        <v>70.265343338288588</v>
      </c>
      <c r="E55" s="262">
        <v>71.595933707351762</v>
      </c>
      <c r="F55" s="262">
        <v>76.293185739445335</v>
      </c>
      <c r="G55" s="262">
        <v>69.229899797515699</v>
      </c>
      <c r="H55" s="262">
        <v>77.41613085952234</v>
      </c>
      <c r="I55" s="262">
        <v>72.064638326074089</v>
      </c>
      <c r="J55" s="262">
        <v>62.566721475210549</v>
      </c>
      <c r="K55" s="262">
        <v>53.536029410844961</v>
      </c>
      <c r="L55" s="262">
        <v>53.755916844549958</v>
      </c>
      <c r="M55" s="262">
        <v>49.913162480702027</v>
      </c>
      <c r="N55" s="262">
        <v>44.847990059508433</v>
      </c>
      <c r="O55" s="262">
        <v>42.986643089863072</v>
      </c>
      <c r="P55" s="262">
        <v>40.904288127340799</v>
      </c>
      <c r="Q55" s="262">
        <v>40.354334285978418</v>
      </c>
      <c r="R55" s="262">
        <v>36.636234650293687</v>
      </c>
      <c r="S55" s="262">
        <v>36.821746707638447</v>
      </c>
      <c r="T55" s="262">
        <v>36.491175785158049</v>
      </c>
      <c r="U55" s="262">
        <v>32.684563832699958</v>
      </c>
      <c r="V55" s="262">
        <v>25.787283281389701</v>
      </c>
      <c r="W55" s="262">
        <v>29.3241368694847</v>
      </c>
      <c r="X55" s="262">
        <v>23.258855127526509</v>
      </c>
      <c r="Y55" s="262">
        <v>19.779964262831879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1440.07583328848</v>
      </c>
      <c r="C56" s="261">
        <f t="shared" si="2"/>
        <v>1354.8246347051308</v>
      </c>
      <c r="D56" s="261">
        <f t="shared" si="2"/>
        <v>1346.4406400675407</v>
      </c>
      <c r="E56" s="261">
        <f t="shared" si="2"/>
        <v>1333.4973958079677</v>
      </c>
      <c r="F56" s="261">
        <f t="shared" si="2"/>
        <v>1396.1746987570937</v>
      </c>
      <c r="G56" s="261">
        <f t="shared" si="2"/>
        <v>1243.3495020271885</v>
      </c>
      <c r="H56" s="261">
        <f t="shared" si="2"/>
        <v>1432.5318127249639</v>
      </c>
      <c r="I56" s="261">
        <f t="shared" si="2"/>
        <v>1603.5968700785027</v>
      </c>
      <c r="J56" s="261">
        <f t="shared" si="2"/>
        <v>1514.1175691963292</v>
      </c>
      <c r="K56" s="261">
        <f t="shared" si="2"/>
        <v>1238.7671758271772</v>
      </c>
      <c r="L56" s="261">
        <f t="shared" si="2"/>
        <v>1378.5411875867769</v>
      </c>
      <c r="M56" s="261">
        <f t="shared" si="2"/>
        <v>1341.1042268084589</v>
      </c>
      <c r="N56" s="261">
        <f t="shared" si="2"/>
        <v>1275.6354813384642</v>
      </c>
      <c r="O56" s="261">
        <f t="shared" si="2"/>
        <v>1250.1263655518048</v>
      </c>
      <c r="P56" s="261">
        <f t="shared" si="2"/>
        <v>1229.6688508535817</v>
      </c>
      <c r="Q56" s="261">
        <f t="shared" si="2"/>
        <v>1233.4826721376987</v>
      </c>
      <c r="R56" s="261">
        <f t="shared" si="2"/>
        <v>1257.3770577331638</v>
      </c>
      <c r="S56" s="261">
        <f t="shared" si="2"/>
        <v>1291.7561889503381</v>
      </c>
      <c r="T56" s="261">
        <f t="shared" si="2"/>
        <v>1349.623711842891</v>
      </c>
      <c r="U56" s="261">
        <f t="shared" si="2"/>
        <v>1303.3073716786837</v>
      </c>
      <c r="V56" s="261">
        <f t="shared" si="2"/>
        <v>1131.0210681516298</v>
      </c>
      <c r="W56" s="261">
        <f t="shared" si="2"/>
        <v>1235.2777181293661</v>
      </c>
      <c r="X56" s="261">
        <f t="shared" si="2"/>
        <v>1009.4584734998961</v>
      </c>
      <c r="Y56" s="261">
        <f t="shared" si="2"/>
        <v>921.18453908726701</v>
      </c>
      <c r="DA56" s="70"/>
    </row>
    <row r="57" spans="1:105" ht="12" customHeight="1" x14ac:dyDescent="0.25">
      <c r="A57" s="60" t="s">
        <v>1899</v>
      </c>
      <c r="B57" s="262">
        <v>1293.4311402642361</v>
      </c>
      <c r="C57" s="262">
        <v>1211.9778452536391</v>
      </c>
      <c r="D57" s="262">
        <v>1201.0453037669779</v>
      </c>
      <c r="E57" s="262">
        <v>1185.348758591236</v>
      </c>
      <c r="F57" s="262">
        <v>1238.3063546913299</v>
      </c>
      <c r="G57" s="262">
        <v>1100.096739215609</v>
      </c>
      <c r="H57" s="262">
        <v>1272.3398340532381</v>
      </c>
      <c r="I57" s="262">
        <v>1454.4783740035191</v>
      </c>
      <c r="J57" s="262">
        <v>1384.6524719247579</v>
      </c>
      <c r="K57" s="262">
        <v>1127.988680617789</v>
      </c>
      <c r="L57" s="262">
        <v>1267.307694139952</v>
      </c>
      <c r="M57" s="262">
        <v>1237.822285812779</v>
      </c>
      <c r="N57" s="262">
        <v>1182.834560040563</v>
      </c>
      <c r="O57" s="262">
        <v>1161.1770040096239</v>
      </c>
      <c r="P57" s="262">
        <v>1145.0283660020821</v>
      </c>
      <c r="Q57" s="262">
        <v>1149.980169681442</v>
      </c>
      <c r="R57" s="262">
        <v>1181.568168105734</v>
      </c>
      <c r="S57" s="262">
        <v>1215.5634317335109</v>
      </c>
      <c r="T57" s="262">
        <v>1274.114982742369</v>
      </c>
      <c r="U57" s="262">
        <v>1235.6754079748489</v>
      </c>
      <c r="V57" s="262">
        <v>1077.6611819425141</v>
      </c>
      <c r="W57" s="262">
        <v>1174.5992593145329</v>
      </c>
      <c r="X57" s="262">
        <v>961.33049315328856</v>
      </c>
      <c r="Y57" s="262">
        <v>880.25519299182963</v>
      </c>
      <c r="DA57" s="72" t="s">
        <v>1989</v>
      </c>
    </row>
    <row r="58" spans="1:105" ht="12" customHeight="1" x14ac:dyDescent="0.25">
      <c r="A58" s="64" t="s">
        <v>28</v>
      </c>
      <c r="B58" s="229">
        <v>87.701617954307437</v>
      </c>
      <c r="C58" s="229">
        <v>77.414019100481156</v>
      </c>
      <c r="D58" s="229">
        <v>68.346362451308991</v>
      </c>
      <c r="E58" s="229">
        <v>65.777298880581156</v>
      </c>
      <c r="F58" s="229">
        <v>54.385835622263293</v>
      </c>
      <c r="G58" s="229">
        <v>52.595232291158233</v>
      </c>
      <c r="H58" s="229">
        <v>73.022664869003748</v>
      </c>
      <c r="I58" s="229">
        <v>73.515163599753436</v>
      </c>
      <c r="J58" s="229">
        <v>66.988222439392175</v>
      </c>
      <c r="K58" s="229">
        <v>57.939549123978978</v>
      </c>
      <c r="L58" s="229">
        <v>65.025927076039011</v>
      </c>
      <c r="M58" s="229">
        <v>56.68723697344155</v>
      </c>
      <c r="N58" s="229">
        <v>50.833130379930829</v>
      </c>
      <c r="O58" s="229">
        <v>44.669410448339072</v>
      </c>
      <c r="P58" s="229">
        <v>47.279610979782319</v>
      </c>
      <c r="Q58" s="229">
        <v>50.971891198714367</v>
      </c>
      <c r="R58" s="229">
        <v>51.334009312865298</v>
      </c>
      <c r="S58" s="229">
        <v>47.848035897369932</v>
      </c>
      <c r="T58" s="229">
        <v>48.4101861692847</v>
      </c>
      <c r="U58" s="229">
        <v>44.696089112572658</v>
      </c>
      <c r="V58" s="229">
        <v>34.136347076936389</v>
      </c>
      <c r="W58" s="229">
        <v>34.753110604584762</v>
      </c>
      <c r="X58" s="229">
        <v>21.963347206830321</v>
      </c>
      <c r="Y58" s="229">
        <v>10.86373626823703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10.1999858044136</v>
      </c>
      <c r="C60" s="229">
        <v>10.58775341522629</v>
      </c>
      <c r="D60" s="229">
        <v>12.29927100681722</v>
      </c>
      <c r="E60" s="229">
        <v>14.558087767203229</v>
      </c>
      <c r="F60" s="229">
        <v>16.544208188119271</v>
      </c>
      <c r="G60" s="229">
        <v>16.588390141200112</v>
      </c>
      <c r="H60" s="229">
        <v>19.8634422813447</v>
      </c>
      <c r="I60" s="229">
        <v>19.980383897478799</v>
      </c>
      <c r="J60" s="229">
        <v>18.825286982925011</v>
      </c>
      <c r="K60" s="229">
        <v>13.105979603691701</v>
      </c>
      <c r="L60" s="229">
        <v>16.839987961222079</v>
      </c>
      <c r="M60" s="229">
        <v>17.173148074479151</v>
      </c>
      <c r="N60" s="229">
        <v>13.9465500898028</v>
      </c>
      <c r="O60" s="229">
        <v>14.01870607393386</v>
      </c>
      <c r="P60" s="229">
        <v>13.2838804252335</v>
      </c>
      <c r="Q60" s="229">
        <v>11.5669001477464</v>
      </c>
      <c r="R60" s="229">
        <v>11.38968699879579</v>
      </c>
      <c r="S60" s="229">
        <v>11.562006158421349</v>
      </c>
      <c r="T60" s="229">
        <v>11.29069711958187</v>
      </c>
      <c r="U60" s="229">
        <v>8.9177347921466055</v>
      </c>
      <c r="V60" s="229">
        <v>5.5514490929301212</v>
      </c>
      <c r="W60" s="229">
        <v>5.4953216343161753</v>
      </c>
      <c r="X60" s="229">
        <v>4.3692184933627427</v>
      </c>
      <c r="Y60" s="229">
        <v>4.1527724984420011</v>
      </c>
      <c r="DA60" s="73" t="s">
        <v>1992</v>
      </c>
    </row>
    <row r="61" spans="1:105" ht="12" customHeight="1" x14ac:dyDescent="0.25">
      <c r="A61" s="64" t="s">
        <v>159</v>
      </c>
      <c r="B61" s="229">
        <v>2.5519336874140768</v>
      </c>
      <c r="C61" s="229">
        <v>2.885380021914473</v>
      </c>
      <c r="D61" s="229">
        <v>2.2249384674856749</v>
      </c>
      <c r="E61" s="229">
        <v>2.24162922167474</v>
      </c>
      <c r="F61" s="229">
        <v>1.933438263716974</v>
      </c>
      <c r="G61" s="229">
        <v>1.941517856747464</v>
      </c>
      <c r="H61" s="229">
        <v>2.254319282633273</v>
      </c>
      <c r="I61" s="229">
        <v>1.8886994852181751</v>
      </c>
      <c r="J61" s="229">
        <v>1.246980752207633</v>
      </c>
      <c r="K61" s="229">
        <v>1.6180866697992451</v>
      </c>
      <c r="L61" s="229">
        <v>1.5381211538524659</v>
      </c>
      <c r="M61" s="229">
        <v>0.89880916282352996</v>
      </c>
      <c r="N61" s="229">
        <v>0.86800746449947819</v>
      </c>
      <c r="O61" s="229">
        <v>1.14318164072907</v>
      </c>
      <c r="P61" s="229">
        <v>0.846925075187966</v>
      </c>
      <c r="Q61" s="229">
        <v>1.035068208951814</v>
      </c>
      <c r="R61" s="229">
        <v>1.7564745497807031</v>
      </c>
      <c r="S61" s="229">
        <v>3.785578365987603</v>
      </c>
      <c r="T61" s="229">
        <v>3.715197156953745</v>
      </c>
      <c r="U61" s="229">
        <v>2.9716862491505802</v>
      </c>
      <c r="V61" s="229">
        <v>1.4655326749934201</v>
      </c>
      <c r="W61" s="229">
        <v>0.50507345097621492</v>
      </c>
      <c r="X61" s="229">
        <v>3.1067672727605049</v>
      </c>
      <c r="Y61" s="229">
        <v>2.906539080062438</v>
      </c>
      <c r="DA61" s="73" t="s">
        <v>1993</v>
      </c>
    </row>
    <row r="62" spans="1:105" ht="12" customHeight="1" x14ac:dyDescent="0.25">
      <c r="A62" s="64" t="s">
        <v>32</v>
      </c>
      <c r="B62" s="229">
        <v>67.898860176080646</v>
      </c>
      <c r="C62" s="229">
        <v>65.190425081154146</v>
      </c>
      <c r="D62" s="229">
        <v>59.492691207959282</v>
      </c>
      <c r="E62" s="229">
        <v>60.14100399991959</v>
      </c>
      <c r="F62" s="229">
        <v>65.358610195017135</v>
      </c>
      <c r="G62" s="229">
        <v>55.42892941623456</v>
      </c>
      <c r="H62" s="229">
        <v>60.207488718559127</v>
      </c>
      <c r="I62" s="229">
        <v>42.959766270628784</v>
      </c>
      <c r="J62" s="229">
        <v>40.380433712058569</v>
      </c>
      <c r="K62" s="229">
        <v>28.623572313511861</v>
      </c>
      <c r="L62" s="229">
        <v>32.698378083039927</v>
      </c>
      <c r="M62" s="229">
        <v>30.630130066730459</v>
      </c>
      <c r="N62" s="229">
        <v>26.579220678376959</v>
      </c>
      <c r="O62" s="229">
        <v>23.573367065188759</v>
      </c>
      <c r="P62" s="229">
        <v>22.945873556033149</v>
      </c>
      <c r="Q62" s="229">
        <v>20.033532068936449</v>
      </c>
      <c r="R62" s="229">
        <v>26.746115009766122</v>
      </c>
      <c r="S62" s="229">
        <v>24.670313705051999</v>
      </c>
      <c r="T62" s="229">
        <v>21.5583626118535</v>
      </c>
      <c r="U62" s="229">
        <v>20.314179097311591</v>
      </c>
      <c r="V62" s="229">
        <v>18.628372158682719</v>
      </c>
      <c r="W62" s="229">
        <v>20.40251838271767</v>
      </c>
      <c r="X62" s="229">
        <v>25.283326995986329</v>
      </c>
      <c r="Y62" s="229">
        <v>21.478868354165609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0.4592198194535444</v>
      </c>
      <c r="T63" s="229">
        <v>5.8574149898001124</v>
      </c>
      <c r="U63" s="229">
        <v>5.2060161364213711</v>
      </c>
      <c r="V63" s="229">
        <v>0.23262587443661789</v>
      </c>
      <c r="W63" s="229">
        <v>0</v>
      </c>
      <c r="X63" s="229">
        <v>1.1361413200715309</v>
      </c>
      <c r="Y63" s="229">
        <v>0.21764703350949691</v>
      </c>
      <c r="DA63" s="73" t="s">
        <v>1995</v>
      </c>
    </row>
    <row r="64" spans="1:105" ht="12" customHeight="1" x14ac:dyDescent="0.25">
      <c r="A64" s="64" t="s">
        <v>35</v>
      </c>
      <c r="B64" s="229">
        <v>200.1586105779181</v>
      </c>
      <c r="C64" s="229">
        <v>208.01041398072479</v>
      </c>
      <c r="D64" s="229">
        <v>188.19377049649901</v>
      </c>
      <c r="E64" s="229">
        <v>182.60679513544039</v>
      </c>
      <c r="F64" s="229">
        <v>189.90458066448241</v>
      </c>
      <c r="G64" s="229">
        <v>184.42980497854231</v>
      </c>
      <c r="H64" s="229">
        <v>195.08054760007801</v>
      </c>
      <c r="I64" s="229">
        <v>193.09648743790251</v>
      </c>
      <c r="J64" s="229">
        <v>172.17405136427971</v>
      </c>
      <c r="K64" s="229">
        <v>151.9973303291134</v>
      </c>
      <c r="L64" s="229">
        <v>166.3641484768778</v>
      </c>
      <c r="M64" s="229">
        <v>152.85079335443001</v>
      </c>
      <c r="N64" s="229">
        <v>139.9838075259716</v>
      </c>
      <c r="O64" s="229">
        <v>142.5776775489189</v>
      </c>
      <c r="P64" s="229">
        <v>133.02097727984619</v>
      </c>
      <c r="Q64" s="229">
        <v>118.6385027506137</v>
      </c>
      <c r="R64" s="229">
        <v>108.00818625613449</v>
      </c>
      <c r="S64" s="229">
        <v>128.42659166446259</v>
      </c>
      <c r="T64" s="229">
        <v>117.5732034455955</v>
      </c>
      <c r="U64" s="229">
        <v>114.70502088383181</v>
      </c>
      <c r="V64" s="229">
        <v>105.4505460161708</v>
      </c>
      <c r="W64" s="229">
        <v>124.7105698951728</v>
      </c>
      <c r="X64" s="229">
        <v>90.890309188141813</v>
      </c>
      <c r="Y64" s="229">
        <v>67.836107849556953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924.92013206410161</v>
      </c>
      <c r="C66" s="229">
        <v>847.88985365413839</v>
      </c>
      <c r="D66" s="229">
        <v>870.48827013690754</v>
      </c>
      <c r="E66" s="229">
        <v>860.02394358641698</v>
      </c>
      <c r="F66" s="229">
        <v>910.1796817577308</v>
      </c>
      <c r="G66" s="229">
        <v>789.11286453172693</v>
      </c>
      <c r="H66" s="229">
        <v>921.9113713016194</v>
      </c>
      <c r="I66" s="229">
        <v>917.39002751287944</v>
      </c>
      <c r="J66" s="229">
        <v>877.46702137400871</v>
      </c>
      <c r="K66" s="229">
        <v>722.76077966358184</v>
      </c>
      <c r="L66" s="229">
        <v>787.73891726137401</v>
      </c>
      <c r="M66" s="229">
        <v>790.63112643159161</v>
      </c>
      <c r="N66" s="229">
        <v>784.78331918450203</v>
      </c>
      <c r="O66" s="229">
        <v>788.040684872047</v>
      </c>
      <c r="P66" s="229">
        <v>826.34457522488719</v>
      </c>
      <c r="Q66" s="229">
        <v>840.42270584295215</v>
      </c>
      <c r="R66" s="229">
        <v>874.5550250910045</v>
      </c>
      <c r="S66" s="229">
        <v>903.90532750480691</v>
      </c>
      <c r="T66" s="229">
        <v>972.7588506254499</v>
      </c>
      <c r="U66" s="229">
        <v>951.35516514268329</v>
      </c>
      <c r="V66" s="229">
        <v>836.55996355725836</v>
      </c>
      <c r="W66" s="229">
        <v>903.69915485924389</v>
      </c>
      <c r="X66" s="229">
        <v>734.873528536187</v>
      </c>
      <c r="Y66" s="229">
        <v>705.92342979118132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205.64784579965811</v>
      </c>
      <c r="J67" s="229">
        <v>207.57047529988591</v>
      </c>
      <c r="K67" s="229">
        <v>151.9433829141116</v>
      </c>
      <c r="L67" s="229">
        <v>197.1022141275466</v>
      </c>
      <c r="M67" s="229">
        <v>188.95104174928281</v>
      </c>
      <c r="N67" s="229">
        <v>165.84052471747961</v>
      </c>
      <c r="O67" s="229">
        <v>147.15397636046771</v>
      </c>
      <c r="P67" s="229">
        <v>101.30652346111169</v>
      </c>
      <c r="Q67" s="229">
        <v>107.31156946352741</v>
      </c>
      <c r="R67" s="229">
        <v>107.7786708873867</v>
      </c>
      <c r="S67" s="229">
        <v>94.90635861795684</v>
      </c>
      <c r="T67" s="229">
        <v>92.951070623849617</v>
      </c>
      <c r="U67" s="229">
        <v>87.50951656073137</v>
      </c>
      <c r="V67" s="229">
        <v>75.636345491105274</v>
      </c>
      <c r="W67" s="229">
        <v>85.033510487521923</v>
      </c>
      <c r="X67" s="229">
        <v>79.70785413994841</v>
      </c>
      <c r="Y67" s="229">
        <v>66.876092116674798</v>
      </c>
      <c r="DA67" s="73" t="s">
        <v>1999</v>
      </c>
    </row>
    <row r="68" spans="1:105" ht="12" customHeight="1" x14ac:dyDescent="0.25">
      <c r="A68" s="60" t="s">
        <v>1911</v>
      </c>
      <c r="B68" s="262">
        <v>146.64469302424399</v>
      </c>
      <c r="C68" s="262">
        <v>142.8467894514917</v>
      </c>
      <c r="D68" s="262">
        <v>145.3953363005628</v>
      </c>
      <c r="E68" s="262">
        <v>148.1486372167316</v>
      </c>
      <c r="F68" s="262">
        <v>157.86834406576361</v>
      </c>
      <c r="G68" s="262">
        <v>143.25276281157949</v>
      </c>
      <c r="H68" s="262">
        <v>160.19197867172591</v>
      </c>
      <c r="I68" s="262">
        <v>149.1184960749836</v>
      </c>
      <c r="J68" s="262">
        <v>129.46509727157121</v>
      </c>
      <c r="K68" s="262">
        <v>110.7784952093882</v>
      </c>
      <c r="L68" s="262">
        <v>111.23349344682489</v>
      </c>
      <c r="M68" s="262">
        <v>103.2819409956798</v>
      </c>
      <c r="N68" s="262">
        <v>92.800921297901155</v>
      </c>
      <c r="O68" s="262">
        <v>88.949361542180895</v>
      </c>
      <c r="P68" s="262">
        <v>84.640484851499536</v>
      </c>
      <c r="Q68" s="262">
        <v>83.502502456256678</v>
      </c>
      <c r="R68" s="262">
        <v>75.808889627429821</v>
      </c>
      <c r="S68" s="262">
        <v>76.192757216827232</v>
      </c>
      <c r="T68" s="262">
        <v>75.508729100522089</v>
      </c>
      <c r="U68" s="262">
        <v>67.631963703834728</v>
      </c>
      <c r="V68" s="262">
        <v>53.359886209115849</v>
      </c>
      <c r="W68" s="262">
        <v>60.678458814833213</v>
      </c>
      <c r="X68" s="262">
        <v>48.127980346607544</v>
      </c>
      <c r="Y68" s="262">
        <v>40.929346095437438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181.2157444366631</v>
      </c>
      <c r="C69" s="261">
        <f t="shared" si="3"/>
        <v>169.90694758676878</v>
      </c>
      <c r="D69" s="261">
        <f t="shared" si="3"/>
        <v>168.56572978840776</v>
      </c>
      <c r="E69" s="261">
        <f t="shared" si="3"/>
        <v>166.52507158257359</v>
      </c>
      <c r="F69" s="261">
        <f t="shared" si="3"/>
        <v>174.06420116647422</v>
      </c>
      <c r="G69" s="261">
        <f t="shared" si="3"/>
        <v>154.67732036914973</v>
      </c>
      <c r="H69" s="261">
        <f t="shared" si="3"/>
        <v>178.77948911608789</v>
      </c>
      <c r="I69" s="261">
        <f t="shared" si="3"/>
        <v>202.62941242958223</v>
      </c>
      <c r="J69" s="261">
        <f t="shared" si="3"/>
        <v>192.47880250127392</v>
      </c>
      <c r="K69" s="261">
        <f t="shared" si="3"/>
        <v>157.00544869747051</v>
      </c>
      <c r="L69" s="261">
        <f t="shared" si="3"/>
        <v>175.8677151216375</v>
      </c>
      <c r="M69" s="261">
        <f t="shared" si="3"/>
        <v>171.63739029236066</v>
      </c>
      <c r="N69" s="261">
        <f t="shared" si="3"/>
        <v>163.89210721374963</v>
      </c>
      <c r="O69" s="261">
        <f t="shared" si="3"/>
        <v>160.85070663382132</v>
      </c>
      <c r="P69" s="261">
        <f t="shared" si="3"/>
        <v>158.690222576324</v>
      </c>
      <c r="Q69" s="261">
        <f t="shared" si="3"/>
        <v>159.36678120541336</v>
      </c>
      <c r="R69" s="261">
        <f t="shared" si="3"/>
        <v>163.46137073935878</v>
      </c>
      <c r="S69" s="261">
        <f t="shared" si="3"/>
        <v>168.08755508952697</v>
      </c>
      <c r="T69" s="261">
        <f t="shared" si="3"/>
        <v>176.12696647247671</v>
      </c>
      <c r="U69" s="261">
        <f t="shared" si="3"/>
        <v>170.64112571482738</v>
      </c>
      <c r="V69" s="261">
        <f t="shared" si="3"/>
        <v>148.62815475593351</v>
      </c>
      <c r="W69" s="261">
        <f t="shared" si="3"/>
        <v>162.04330914397329</v>
      </c>
      <c r="X69" s="261">
        <f t="shared" si="3"/>
        <v>132.56102643778098</v>
      </c>
      <c r="Y69" s="261">
        <f t="shared" si="3"/>
        <v>121.34434373012365</v>
      </c>
      <c r="DA69" s="70"/>
    </row>
    <row r="70" spans="1:105" ht="12" customHeight="1" x14ac:dyDescent="0.25">
      <c r="A70" s="60" t="s">
        <v>1914</v>
      </c>
      <c r="B70" s="262">
        <v>146.70862470589671</v>
      </c>
      <c r="C70" s="262">
        <v>137.46970929960219</v>
      </c>
      <c r="D70" s="262">
        <v>136.2296756587541</v>
      </c>
      <c r="E70" s="262">
        <v>134.44928048835749</v>
      </c>
      <c r="F70" s="262">
        <v>140.45604486082181</v>
      </c>
      <c r="G70" s="262">
        <v>124.7794912536221</v>
      </c>
      <c r="H70" s="262">
        <v>144.3163237699271</v>
      </c>
      <c r="I70" s="262">
        <v>164.97555631058401</v>
      </c>
      <c r="J70" s="262">
        <v>157.0554887136874</v>
      </c>
      <c r="K70" s="262">
        <v>127.94316053303589</v>
      </c>
      <c r="L70" s="262">
        <v>143.74554864087381</v>
      </c>
      <c r="M70" s="262">
        <v>140.4011389000602</v>
      </c>
      <c r="N70" s="262">
        <v>134.16410518978569</v>
      </c>
      <c r="O70" s="262">
        <v>131.70757684368391</v>
      </c>
      <c r="P70" s="262">
        <v>129.87590262523591</v>
      </c>
      <c r="Q70" s="262">
        <v>130.4375655425707</v>
      </c>
      <c r="R70" s="262">
        <v>134.02046351199249</v>
      </c>
      <c r="S70" s="262">
        <v>137.87640776606921</v>
      </c>
      <c r="T70" s="262">
        <v>144.51767165364791</v>
      </c>
      <c r="U70" s="262">
        <v>140.1576272934432</v>
      </c>
      <c r="V70" s="262">
        <v>122.234717396257</v>
      </c>
      <c r="W70" s="262">
        <v>133.23000857965741</v>
      </c>
      <c r="X70" s="262">
        <v>109.0398013067385</v>
      </c>
      <c r="Y70" s="262">
        <v>99.843760316202662</v>
      </c>
      <c r="DA70" s="72" t="s">
        <v>2001</v>
      </c>
    </row>
    <row r="71" spans="1:105" ht="12" customHeight="1" x14ac:dyDescent="0.25">
      <c r="A71" s="64" t="s">
        <v>28</v>
      </c>
      <c r="B71" s="229">
        <v>9.9476372216691082</v>
      </c>
      <c r="C71" s="229">
        <v>8.7807567961193662</v>
      </c>
      <c r="D71" s="229">
        <v>7.7522494447086414</v>
      </c>
      <c r="E71" s="229">
        <v>7.4608510304362703</v>
      </c>
      <c r="F71" s="229">
        <v>6.1687637627104071</v>
      </c>
      <c r="G71" s="229">
        <v>5.9656629219137649</v>
      </c>
      <c r="H71" s="229">
        <v>8.2826633763453081</v>
      </c>
      <c r="I71" s="229">
        <v>8.3385255008979389</v>
      </c>
      <c r="J71" s="229">
        <v>7.5982011563199272</v>
      </c>
      <c r="K71" s="229">
        <v>6.5718470071179684</v>
      </c>
      <c r="L71" s="229">
        <v>7.3756259877914427</v>
      </c>
      <c r="M71" s="229">
        <v>6.4298023418949741</v>
      </c>
      <c r="N71" s="229">
        <v>5.7657948810569541</v>
      </c>
      <c r="O71" s="229">
        <v>5.0666692406680758</v>
      </c>
      <c r="P71" s="229">
        <v>5.3627336527993696</v>
      </c>
      <c r="Q71" s="229">
        <v>5.7815339554097172</v>
      </c>
      <c r="R71" s="229">
        <v>5.8226075378018356</v>
      </c>
      <c r="S71" s="229">
        <v>5.4272077753961137</v>
      </c>
      <c r="T71" s="229">
        <v>5.4909701904975572</v>
      </c>
      <c r="U71" s="229">
        <v>5.0696952928612387</v>
      </c>
      <c r="V71" s="229">
        <v>3.8719467749302749</v>
      </c>
      <c r="W71" s="229">
        <v>3.9419037491311308</v>
      </c>
      <c r="X71" s="229">
        <v>2.4912129933673208</v>
      </c>
      <c r="Y71" s="229">
        <v>1.232229345239845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1.1569428342969099</v>
      </c>
      <c r="C73" s="229">
        <v>1.2009257345974229</v>
      </c>
      <c r="D73" s="229">
        <v>1.3950562021621351</v>
      </c>
      <c r="E73" s="229">
        <v>1.651264584705918</v>
      </c>
      <c r="F73" s="229">
        <v>1.8765421324487099</v>
      </c>
      <c r="G73" s="229">
        <v>1.8815535113861199</v>
      </c>
      <c r="H73" s="229">
        <v>2.2530293328377038</v>
      </c>
      <c r="I73" s="229">
        <v>2.266293543926988</v>
      </c>
      <c r="J73" s="229">
        <v>2.1352756068595449</v>
      </c>
      <c r="K73" s="229">
        <v>1.4865578717150281</v>
      </c>
      <c r="L73" s="229">
        <v>1.9100912270830559</v>
      </c>
      <c r="M73" s="229">
        <v>1.9478802214108251</v>
      </c>
      <c r="N73" s="229">
        <v>1.581900357408184</v>
      </c>
      <c r="O73" s="229">
        <v>1.5900847167193459</v>
      </c>
      <c r="P73" s="229">
        <v>1.50673643712139</v>
      </c>
      <c r="Q73" s="229">
        <v>1.3119863593508621</v>
      </c>
      <c r="R73" s="229">
        <v>1.29188579384489</v>
      </c>
      <c r="S73" s="229">
        <v>1.3114312540801969</v>
      </c>
      <c r="T73" s="229">
        <v>1.280657775137755</v>
      </c>
      <c r="U73" s="229">
        <v>1.0115023259610709</v>
      </c>
      <c r="V73" s="229">
        <v>0.62967825359623919</v>
      </c>
      <c r="W73" s="229">
        <v>0.62331194463308282</v>
      </c>
      <c r="X73" s="229">
        <v>0.49558265318234712</v>
      </c>
      <c r="Y73" s="229">
        <v>0.47103206579550372</v>
      </c>
      <c r="DA73" s="73" t="s">
        <v>2004</v>
      </c>
    </row>
    <row r="74" spans="1:105" ht="12" customHeight="1" x14ac:dyDescent="0.25">
      <c r="A74" s="64" t="s">
        <v>159</v>
      </c>
      <c r="B74" s="229">
        <v>0.28945544139650342</v>
      </c>
      <c r="C74" s="229">
        <v>0.32727690063381681</v>
      </c>
      <c r="D74" s="229">
        <v>0.25236570580277268</v>
      </c>
      <c r="E74" s="229">
        <v>0.25425887005106951</v>
      </c>
      <c r="F74" s="229">
        <v>0.21930202528271181</v>
      </c>
      <c r="G74" s="229">
        <v>0.2202184606032998</v>
      </c>
      <c r="H74" s="229">
        <v>0.25569825196534751</v>
      </c>
      <c r="I74" s="229">
        <v>0.21422748790669069</v>
      </c>
      <c r="J74" s="229">
        <v>0.141439946430958</v>
      </c>
      <c r="K74" s="229">
        <v>0.18353297875037691</v>
      </c>
      <c r="L74" s="229">
        <v>0.17446281606196909</v>
      </c>
      <c r="M74" s="229">
        <v>0.1019482615239649</v>
      </c>
      <c r="N74" s="229">
        <v>9.8454550371468316E-2</v>
      </c>
      <c r="O74" s="229">
        <v>0.12966643610121359</v>
      </c>
      <c r="P74" s="229">
        <v>9.6063260843079243E-2</v>
      </c>
      <c r="Q74" s="229">
        <v>0.11740356999684901</v>
      </c>
      <c r="R74" s="229">
        <v>0.19922975217419961</v>
      </c>
      <c r="S74" s="229">
        <v>0.42938273132729649</v>
      </c>
      <c r="T74" s="229">
        <v>0.42139967752484492</v>
      </c>
      <c r="U74" s="229">
        <v>0.33706626437124548</v>
      </c>
      <c r="V74" s="229">
        <v>0.16622940063582731</v>
      </c>
      <c r="W74" s="229">
        <v>5.7288423837579761E-2</v>
      </c>
      <c r="X74" s="229">
        <v>0.35238795454922323</v>
      </c>
      <c r="Y74" s="229">
        <v>0.32967688639597009</v>
      </c>
      <c r="DA74" s="73" t="s">
        <v>2005</v>
      </c>
    </row>
    <row r="75" spans="1:105" ht="12" customHeight="1" x14ac:dyDescent="0.25">
      <c r="A75" s="64" t="s">
        <v>32</v>
      </c>
      <c r="B75" s="229">
        <v>7.7014910847869071</v>
      </c>
      <c r="C75" s="229">
        <v>7.3942843263345948</v>
      </c>
      <c r="D75" s="229">
        <v>6.7480135860879562</v>
      </c>
      <c r="E75" s="229">
        <v>6.8215490648056791</v>
      </c>
      <c r="F75" s="229">
        <v>7.4133608786014644</v>
      </c>
      <c r="G75" s="229">
        <v>6.2870776421191854</v>
      </c>
      <c r="H75" s="229">
        <v>6.8290901555772914</v>
      </c>
      <c r="I75" s="229">
        <v>4.872751266807418</v>
      </c>
      <c r="J75" s="229">
        <v>4.5801880830807056</v>
      </c>
      <c r="K75" s="229">
        <v>3.2466551929677721</v>
      </c>
      <c r="L75" s="229">
        <v>3.708843810344796</v>
      </c>
      <c r="M75" s="229">
        <v>3.474250864050437</v>
      </c>
      <c r="N75" s="229">
        <v>3.014772715834416</v>
      </c>
      <c r="O75" s="229">
        <v>2.6738309865607559</v>
      </c>
      <c r="P75" s="229">
        <v>2.6026569542722719</v>
      </c>
      <c r="Q75" s="229">
        <v>2.2723219244858419</v>
      </c>
      <c r="R75" s="229">
        <v>3.0337028599040212</v>
      </c>
      <c r="S75" s="229">
        <v>2.7982531748785791</v>
      </c>
      <c r="T75" s="229">
        <v>2.4452772406963388</v>
      </c>
      <c r="U75" s="229">
        <v>2.3041545735376512</v>
      </c>
      <c r="V75" s="229">
        <v>2.1129403605913208</v>
      </c>
      <c r="W75" s="229">
        <v>2.31417453878047</v>
      </c>
      <c r="X75" s="229">
        <v>2.8677847750077019</v>
      </c>
      <c r="Y75" s="229">
        <v>2.4362605309122971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5.2087433225054693E-2</v>
      </c>
      <c r="T76" s="229">
        <v>0.66438271875047383</v>
      </c>
      <c r="U76" s="229">
        <v>0.5904972006589041</v>
      </c>
      <c r="V76" s="229">
        <v>2.63858052023015E-2</v>
      </c>
      <c r="W76" s="229">
        <v>0</v>
      </c>
      <c r="X76" s="229">
        <v>0.1288678812118168</v>
      </c>
      <c r="Y76" s="229">
        <v>2.4686816300845651E-2</v>
      </c>
      <c r="DA76" s="73" t="s">
        <v>2007</v>
      </c>
    </row>
    <row r="77" spans="1:105" ht="12" customHeight="1" x14ac:dyDescent="0.25">
      <c r="A77" s="64" t="s">
        <v>35</v>
      </c>
      <c r="B77" s="229">
        <v>22.70317573684714</v>
      </c>
      <c r="C77" s="229">
        <v>23.593773807998812</v>
      </c>
      <c r="D77" s="229">
        <v>21.346052672056551</v>
      </c>
      <c r="E77" s="229">
        <v>20.712344818603139</v>
      </c>
      <c r="F77" s="229">
        <v>21.54010289944355</v>
      </c>
      <c r="G77" s="229">
        <v>20.919121398029048</v>
      </c>
      <c r="H77" s="229">
        <v>22.12719174167546</v>
      </c>
      <c r="I77" s="229">
        <v>21.902147880687949</v>
      </c>
      <c r="J77" s="229">
        <v>19.529001196411301</v>
      </c>
      <c r="K77" s="229">
        <v>17.240437930848461</v>
      </c>
      <c r="L77" s="229">
        <v>18.87000758186803</v>
      </c>
      <c r="M77" s="229">
        <v>17.337242764738541</v>
      </c>
      <c r="N77" s="229">
        <v>15.877792983269879</v>
      </c>
      <c r="O77" s="229">
        <v>16.17200509235419</v>
      </c>
      <c r="P77" s="229">
        <v>15.088027515538069</v>
      </c>
      <c r="Q77" s="229">
        <v>13.456682024953841</v>
      </c>
      <c r="R77" s="229">
        <v>12.25092853368189</v>
      </c>
      <c r="S77" s="229">
        <v>14.566905073052441</v>
      </c>
      <c r="T77" s="229">
        <v>13.33584946489389</v>
      </c>
      <c r="U77" s="229">
        <v>13.010523202101259</v>
      </c>
      <c r="V77" s="229">
        <v>11.960825821278601</v>
      </c>
      <c r="W77" s="229">
        <v>14.145411863109841</v>
      </c>
      <c r="X77" s="229">
        <v>10.30931747735865</v>
      </c>
      <c r="Y77" s="229">
        <v>7.6943733440469488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104.90992238690021</v>
      </c>
      <c r="C79" s="229">
        <v>96.172691733918199</v>
      </c>
      <c r="D79" s="229">
        <v>98.735938047936031</v>
      </c>
      <c r="E79" s="229">
        <v>97.549012119755403</v>
      </c>
      <c r="F79" s="229">
        <v>103.237973162335</v>
      </c>
      <c r="G79" s="229">
        <v>89.50585731957068</v>
      </c>
      <c r="H79" s="229">
        <v>104.56865091152601</v>
      </c>
      <c r="I79" s="229">
        <v>104.05581330585881</v>
      </c>
      <c r="J79" s="229">
        <v>99.527509368810883</v>
      </c>
      <c r="K79" s="229">
        <v>81.979810656285679</v>
      </c>
      <c r="L79" s="229">
        <v>89.350016078257468</v>
      </c>
      <c r="M79" s="229">
        <v>89.678067581360878</v>
      </c>
      <c r="N79" s="229">
        <v>89.014774629723362</v>
      </c>
      <c r="O79" s="229">
        <v>89.384244348912503</v>
      </c>
      <c r="P79" s="229">
        <v>93.728898578748556</v>
      </c>
      <c r="Q79" s="229">
        <v>95.325723579408674</v>
      </c>
      <c r="R79" s="229">
        <v>99.197213494118273</v>
      </c>
      <c r="S79" s="229">
        <v>102.52629872160981</v>
      </c>
      <c r="T79" s="229">
        <v>110.3360733348308</v>
      </c>
      <c r="U79" s="229">
        <v>107.9083404907207</v>
      </c>
      <c r="V79" s="229">
        <v>94.887588459040614</v>
      </c>
      <c r="W79" s="229">
        <v>102.5029133983862</v>
      </c>
      <c r="X79" s="229">
        <v>83.353710412669201</v>
      </c>
      <c r="Y79" s="229">
        <v>80.070018656869905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23.32579732449819</v>
      </c>
      <c r="J80" s="229">
        <v>23.543873355774029</v>
      </c>
      <c r="K80" s="229">
        <v>17.234318895350579</v>
      </c>
      <c r="L80" s="229">
        <v>22.356501139467021</v>
      </c>
      <c r="M80" s="229">
        <v>21.431946865080629</v>
      </c>
      <c r="N80" s="229">
        <v>18.810615072121479</v>
      </c>
      <c r="O80" s="229">
        <v>16.69107602236782</v>
      </c>
      <c r="P80" s="229">
        <v>11.4907862259131</v>
      </c>
      <c r="Q80" s="229">
        <v>12.171914128964881</v>
      </c>
      <c r="R80" s="229">
        <v>12.22489554046744</v>
      </c>
      <c r="S80" s="229">
        <v>10.764841602499709</v>
      </c>
      <c r="T80" s="229">
        <v>10.543061251316249</v>
      </c>
      <c r="U80" s="229">
        <v>9.9258479432310818</v>
      </c>
      <c r="V80" s="229">
        <v>8.5791225209818265</v>
      </c>
      <c r="W80" s="229">
        <v>9.6450046617790814</v>
      </c>
      <c r="X80" s="229">
        <v>9.0409371593922732</v>
      </c>
      <c r="Y80" s="229">
        <v>7.5854826706413343</v>
      </c>
      <c r="DA80" s="73" t="s">
        <v>2011</v>
      </c>
    </row>
    <row r="81" spans="1:105" ht="12" customHeight="1" x14ac:dyDescent="0.25">
      <c r="A81" s="61" t="s">
        <v>1926</v>
      </c>
      <c r="B81" s="263">
        <v>34.507119730766377</v>
      </c>
      <c r="C81" s="263">
        <v>32.437238287166593</v>
      </c>
      <c r="D81" s="263">
        <v>32.336054129653668</v>
      </c>
      <c r="E81" s="263">
        <v>32.075791094216108</v>
      </c>
      <c r="F81" s="263">
        <v>33.608156305652408</v>
      </c>
      <c r="G81" s="263">
        <v>29.897829115527632</v>
      </c>
      <c r="H81" s="263">
        <v>34.4631653461608</v>
      </c>
      <c r="I81" s="263">
        <v>37.65385611899822</v>
      </c>
      <c r="J81" s="263">
        <v>35.42331378758653</v>
      </c>
      <c r="K81" s="263">
        <v>29.062288164434609</v>
      </c>
      <c r="L81" s="263">
        <v>32.12216648076371</v>
      </c>
      <c r="M81" s="263">
        <v>31.236251392300471</v>
      </c>
      <c r="N81" s="263">
        <v>29.728002023963949</v>
      </c>
      <c r="O81" s="263">
        <v>29.143129790137412</v>
      </c>
      <c r="P81" s="263">
        <v>28.814319951088091</v>
      </c>
      <c r="Q81" s="263">
        <v>28.92921566284268</v>
      </c>
      <c r="R81" s="263">
        <v>29.440907227366299</v>
      </c>
      <c r="S81" s="263">
        <v>30.211147323457759</v>
      </c>
      <c r="T81" s="263">
        <v>31.609294818828811</v>
      </c>
      <c r="U81" s="263">
        <v>30.48349842138418</v>
      </c>
      <c r="V81" s="263">
        <v>26.393437359676511</v>
      </c>
      <c r="W81" s="263">
        <v>28.81330056431587</v>
      </c>
      <c r="X81" s="263">
        <v>23.52122513104247</v>
      </c>
      <c r="Y81" s="263">
        <v>21.500583413920989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37.828188352202012</v>
      </c>
      <c r="C83" s="223">
        <v>35.63966742645907</v>
      </c>
      <c r="D83" s="223">
        <v>36.074226843542881</v>
      </c>
      <c r="E83" s="223">
        <v>35.991505666459688</v>
      </c>
      <c r="F83" s="223">
        <v>37.534821703012369</v>
      </c>
      <c r="G83" s="223">
        <v>33.374547206872514</v>
      </c>
      <c r="H83" s="223">
        <v>38.93076465323783</v>
      </c>
      <c r="I83" s="223">
        <v>42.205421953018643</v>
      </c>
      <c r="J83" s="223">
        <v>39.397814413953768</v>
      </c>
      <c r="K83" s="223">
        <v>31.260260869965201</v>
      </c>
      <c r="L83" s="223">
        <v>35.842644003977753</v>
      </c>
      <c r="M83" s="223">
        <v>35.523180845941887</v>
      </c>
      <c r="N83" s="223">
        <v>34.692207305927127</v>
      </c>
      <c r="O83" s="223">
        <v>35.311932534202363</v>
      </c>
      <c r="P83" s="223">
        <v>47.483324777927614</v>
      </c>
      <c r="Q83" s="223">
        <v>27.946193008192651</v>
      </c>
      <c r="R83" s="223">
        <v>60.728568865843989</v>
      </c>
      <c r="S83" s="223">
        <v>27.905248433034242</v>
      </c>
      <c r="T83" s="223">
        <v>40.547277336295338</v>
      </c>
      <c r="U83" s="223">
        <v>30.533015991194318</v>
      </c>
      <c r="V83" s="223">
        <v>31.83365727941915</v>
      </c>
      <c r="W83" s="223">
        <v>27.202999827185302</v>
      </c>
      <c r="X83" s="223">
        <v>28.862082454047009</v>
      </c>
      <c r="Y83" s="223">
        <v>27.765155845106481</v>
      </c>
      <c r="DA83" s="89" t="s">
        <v>2013</v>
      </c>
    </row>
    <row r="84" spans="1:105" ht="12" customHeight="1" x14ac:dyDescent="0.25">
      <c r="A84" s="55" t="s">
        <v>91</v>
      </c>
      <c r="B84" s="259">
        <v>1.0361386221387039</v>
      </c>
      <c r="C84" s="259">
        <v>0.97648715791083585</v>
      </c>
      <c r="D84" s="259">
        <v>0.98713985311913832</v>
      </c>
      <c r="E84" s="259">
        <v>0.98429274971240832</v>
      </c>
      <c r="F84" s="259">
        <v>1.026193194135036</v>
      </c>
      <c r="G84" s="259">
        <v>0.91282974245727178</v>
      </c>
      <c r="H84" s="259">
        <v>1.06452326066354</v>
      </c>
      <c r="I84" s="259">
        <v>1.155997524243374</v>
      </c>
      <c r="J84" s="259">
        <v>1.0801117412747729</v>
      </c>
      <c r="K84" s="259">
        <v>0.85709468756195206</v>
      </c>
      <c r="L84" s="259">
        <v>0.98427263210436911</v>
      </c>
      <c r="M84" s="259">
        <v>0.97572116893968741</v>
      </c>
      <c r="N84" s="259">
        <v>0.95355839236939688</v>
      </c>
      <c r="O84" s="259">
        <v>0.97085901147607234</v>
      </c>
      <c r="P84" s="259">
        <v>1.2908985098582271</v>
      </c>
      <c r="Q84" s="259">
        <v>0.76166767924929479</v>
      </c>
      <c r="R84" s="259">
        <v>1.640790512067251</v>
      </c>
      <c r="S84" s="259">
        <v>0.7575295040181218</v>
      </c>
      <c r="T84" s="259">
        <v>1.1036499122072341</v>
      </c>
      <c r="U84" s="259">
        <v>0.83435983917838774</v>
      </c>
      <c r="V84" s="259">
        <v>0.87355547209436801</v>
      </c>
      <c r="W84" s="259">
        <v>0.74804558244050301</v>
      </c>
      <c r="X84" s="259">
        <v>0.79529034278810162</v>
      </c>
      <c r="Y84" s="259">
        <v>0.76615642568462561</v>
      </c>
      <c r="DA84" s="67" t="s">
        <v>2014</v>
      </c>
    </row>
    <row r="85" spans="1:105" ht="12" customHeight="1" x14ac:dyDescent="0.25">
      <c r="A85" s="173" t="s">
        <v>92</v>
      </c>
      <c r="B85" s="224">
        <v>0.11476828750581559</v>
      </c>
      <c r="C85" s="224">
        <v>0.1081609704438227</v>
      </c>
      <c r="D85" s="224">
        <v>0.1093409202693149</v>
      </c>
      <c r="E85" s="224">
        <v>0.1090255597805147</v>
      </c>
      <c r="F85" s="224">
        <v>0.113666678400523</v>
      </c>
      <c r="G85" s="224">
        <v>0.10110993267479169</v>
      </c>
      <c r="H85" s="224">
        <v>0.1179123227587848</v>
      </c>
      <c r="I85" s="224">
        <v>0.12804450426191549</v>
      </c>
      <c r="J85" s="224">
        <v>0.119638986726658</v>
      </c>
      <c r="K85" s="224">
        <v>9.4936418178077742E-2</v>
      </c>
      <c r="L85" s="224">
        <v>0.1090233314460294</v>
      </c>
      <c r="M85" s="224">
        <v>0.10807612538488109</v>
      </c>
      <c r="N85" s="224">
        <v>0.1056212570313628</v>
      </c>
      <c r="O85" s="224">
        <v>0.10764292282262181</v>
      </c>
      <c r="P85" s="224">
        <v>0.1465862887735922</v>
      </c>
      <c r="Q85" s="224">
        <v>8.6620629635962232E-2</v>
      </c>
      <c r="R85" s="224">
        <v>0.1903684322977047</v>
      </c>
      <c r="S85" s="224">
        <v>8.8046267503779752E-2</v>
      </c>
      <c r="T85" s="224">
        <v>0.12707064542319141</v>
      </c>
      <c r="U85" s="224">
        <v>9.5260381034739022E-2</v>
      </c>
      <c r="V85" s="224">
        <v>9.8988791893251951E-2</v>
      </c>
      <c r="W85" s="224">
        <v>8.4199084554204995E-2</v>
      </c>
      <c r="X85" s="224">
        <v>8.8980952220396772E-2</v>
      </c>
      <c r="Y85" s="224">
        <v>8.5261885745422622E-2</v>
      </c>
      <c r="DA85" s="177" t="s">
        <v>2015</v>
      </c>
    </row>
    <row r="86" spans="1:105" ht="12" customHeight="1" x14ac:dyDescent="0.25">
      <c r="A86" s="173" t="s">
        <v>93</v>
      </c>
      <c r="B86" s="224">
        <v>4.9937025978965606</v>
      </c>
      <c r="C86" s="224">
        <v>4.7062104945058243</v>
      </c>
      <c r="D86" s="224">
        <v>4.7575514932869494</v>
      </c>
      <c r="E86" s="224">
        <v>4.7438297890913059</v>
      </c>
      <c r="F86" s="224">
        <v>4.9457702955984439</v>
      </c>
      <c r="G86" s="224">
        <v>4.3994115834974767</v>
      </c>
      <c r="H86" s="224">
        <v>5.1305032538254496</v>
      </c>
      <c r="I86" s="224">
        <v>5.571366337122563</v>
      </c>
      <c r="J86" s="224">
        <v>5.2056324252145973</v>
      </c>
      <c r="K86" s="224">
        <v>4.1307947377609713</v>
      </c>
      <c r="L86" s="224">
        <v>4.7437328316481784</v>
      </c>
      <c r="M86" s="224">
        <v>4.702518786626726</v>
      </c>
      <c r="N86" s="224">
        <v>4.5957045895965871</v>
      </c>
      <c r="O86" s="224">
        <v>4.6729177617793427</v>
      </c>
      <c r="P86" s="224">
        <v>6.2061775826904899</v>
      </c>
      <c r="Q86" s="224">
        <v>3.6581364325043921</v>
      </c>
      <c r="R86" s="224">
        <v>7.8734128804288366</v>
      </c>
      <c r="S86" s="224">
        <v>3.6322089307557541</v>
      </c>
      <c r="T86" s="224">
        <v>5.2881487927405892</v>
      </c>
      <c r="U86" s="224">
        <v>3.9954092512766191</v>
      </c>
      <c r="V86" s="224">
        <v>4.1808442199285416</v>
      </c>
      <c r="W86" s="224">
        <v>3.5784379463667229</v>
      </c>
      <c r="X86" s="224">
        <v>3.8028233998125769</v>
      </c>
      <c r="Y86" s="224">
        <v>3.6621255823358658</v>
      </c>
      <c r="DA86" s="177" t="s">
        <v>2016</v>
      </c>
    </row>
    <row r="87" spans="1:105" ht="12" customHeight="1" x14ac:dyDescent="0.25">
      <c r="A87" s="173" t="s">
        <v>94</v>
      </c>
      <c r="B87" s="224">
        <v>1.5653082047050051</v>
      </c>
      <c r="C87" s="224">
        <v>1.4751919554083459</v>
      </c>
      <c r="D87" s="224">
        <v>1.491285121762244</v>
      </c>
      <c r="E87" s="224">
        <v>1.4869839653079091</v>
      </c>
      <c r="F87" s="224">
        <v>1.550283516192468</v>
      </c>
      <c r="G87" s="224">
        <v>1.3790238630597531</v>
      </c>
      <c r="H87" s="224">
        <v>1.6081892503693409</v>
      </c>
      <c r="I87" s="224">
        <v>1.7463806199809779</v>
      </c>
      <c r="J87" s="224">
        <v>1.631738972460852</v>
      </c>
      <c r="K87" s="224">
        <v>1.2948241847027679</v>
      </c>
      <c r="L87" s="224">
        <v>1.4869535733736161</v>
      </c>
      <c r="M87" s="224">
        <v>1.474034765824217</v>
      </c>
      <c r="N87" s="224">
        <v>1.4405531686100219</v>
      </c>
      <c r="O87" s="224">
        <v>1.468126378239631</v>
      </c>
      <c r="P87" s="224">
        <v>1.9926323730429201</v>
      </c>
      <c r="Q87" s="224">
        <v>1.181406338044511</v>
      </c>
      <c r="R87" s="224">
        <v>2.5881824623563552</v>
      </c>
      <c r="S87" s="224">
        <v>1.200850408352869</v>
      </c>
      <c r="T87" s="224">
        <v>1.733098299022743</v>
      </c>
      <c r="U87" s="224">
        <v>1.2992426676179709</v>
      </c>
      <c r="V87" s="224">
        <v>1.350093928311791</v>
      </c>
      <c r="W87" s="224">
        <v>1.1483792321521671</v>
      </c>
      <c r="X87" s="224">
        <v>1.2135984390809469</v>
      </c>
      <c r="Y87" s="224">
        <v>1.162874625093347</v>
      </c>
      <c r="DA87" s="177" t="s">
        <v>2017</v>
      </c>
    </row>
    <row r="88" spans="1:105" ht="12" customHeight="1" x14ac:dyDescent="0.25">
      <c r="A88" s="56" t="s">
        <v>95</v>
      </c>
      <c r="B88" s="260">
        <v>9.2132363230332857</v>
      </c>
      <c r="C88" s="260">
        <v>8.625901130630119</v>
      </c>
      <c r="D88" s="260">
        <v>8.7405894684215113</v>
      </c>
      <c r="E88" s="260">
        <v>8.7076902703120265</v>
      </c>
      <c r="F88" s="260">
        <v>9.0718162724341713</v>
      </c>
      <c r="G88" s="260">
        <v>8.0319629438397868</v>
      </c>
      <c r="H88" s="260">
        <v>9.4161489594555885</v>
      </c>
      <c r="I88" s="260">
        <v>10.38821332815473</v>
      </c>
      <c r="J88" s="260">
        <v>9.8051278178481489</v>
      </c>
      <c r="K88" s="260">
        <v>7.7277965980437013</v>
      </c>
      <c r="L88" s="260">
        <v>8.9971286558789032</v>
      </c>
      <c r="M88" s="260">
        <v>8.9904414935948402</v>
      </c>
      <c r="N88" s="260">
        <v>8.8768626060076059</v>
      </c>
      <c r="O88" s="260">
        <v>9.0900696874226696</v>
      </c>
      <c r="P88" s="260">
        <v>12.65285268081244</v>
      </c>
      <c r="Q88" s="260">
        <v>7.3824949969009008</v>
      </c>
      <c r="R88" s="260">
        <v>16.78521482573316</v>
      </c>
      <c r="S88" s="260">
        <v>7.7645215734887616</v>
      </c>
      <c r="T88" s="260">
        <v>11.30891268967178</v>
      </c>
      <c r="U88" s="260">
        <v>8.6817924143135414</v>
      </c>
      <c r="V88" s="260">
        <v>9.3572562679004676</v>
      </c>
      <c r="W88" s="260">
        <v>7.8940630821178583</v>
      </c>
      <c r="X88" s="260">
        <v>8.3535453720764252</v>
      </c>
      <c r="Y88" s="260">
        <v>8.084341840317105</v>
      </c>
      <c r="DA88" s="68" t="s">
        <v>2018</v>
      </c>
    </row>
    <row r="89" spans="1:105" ht="12" customHeight="1" x14ac:dyDescent="0.25">
      <c r="A89" s="37" t="s">
        <v>159</v>
      </c>
      <c r="B89" s="226">
        <v>2.1819572005799471E-2</v>
      </c>
      <c r="C89" s="226">
        <v>2.2048472766352589E-2</v>
      </c>
      <c r="D89" s="226">
        <v>1.659133561958219E-2</v>
      </c>
      <c r="E89" s="226">
        <v>1.56922979633651E-2</v>
      </c>
      <c r="F89" s="226">
        <v>1.2932544373926901E-2</v>
      </c>
      <c r="G89" s="226">
        <v>1.2108271874448399E-2</v>
      </c>
      <c r="H89" s="226">
        <v>1.564138017250169E-2</v>
      </c>
      <c r="I89" s="226">
        <v>2.0120653076863851E-2</v>
      </c>
      <c r="J89" s="226">
        <v>1.6325982723018759E-2</v>
      </c>
      <c r="K89" s="226">
        <v>1.835199880937291E-2</v>
      </c>
      <c r="L89" s="226">
        <v>2.2543863807931361E-2</v>
      </c>
      <c r="M89" s="226">
        <v>1.509673112437674E-2</v>
      </c>
      <c r="N89" s="226">
        <v>1.7083417495131831E-2</v>
      </c>
      <c r="O89" s="226">
        <v>2.4114320511880651E-2</v>
      </c>
      <c r="P89" s="226">
        <v>2.7434655523097311E-2</v>
      </c>
      <c r="Q89" s="226">
        <v>2.1186280372469449E-2</v>
      </c>
      <c r="R89" s="226">
        <v>0.101046148072857</v>
      </c>
      <c r="S89" s="226">
        <v>9.584595431391657E-2</v>
      </c>
      <c r="T89" s="226">
        <v>0.15085503249604609</v>
      </c>
      <c r="U89" s="226">
        <v>0.106547136308647</v>
      </c>
      <c r="V89" s="226">
        <v>7.1287279161515185E-2</v>
      </c>
      <c r="W89" s="226">
        <v>1.7491809819631499E-2</v>
      </c>
      <c r="X89" s="226">
        <v>0.1503732159883428</v>
      </c>
      <c r="Y89" s="226">
        <v>0.1805210862281432</v>
      </c>
      <c r="DA89" s="69" t="s">
        <v>2019</v>
      </c>
    </row>
    <row r="90" spans="1:105" ht="12" customHeight="1" x14ac:dyDescent="0.25">
      <c r="A90" s="37" t="s">
        <v>35</v>
      </c>
      <c r="B90" s="226">
        <v>1.791029886455989</v>
      </c>
      <c r="C90" s="226">
        <v>1.6634596967080391</v>
      </c>
      <c r="D90" s="226">
        <v>1.4686567307482681</v>
      </c>
      <c r="E90" s="226">
        <v>1.3378006833047691</v>
      </c>
      <c r="F90" s="226">
        <v>1.3293545335179531</v>
      </c>
      <c r="G90" s="226">
        <v>1.2037147831022299</v>
      </c>
      <c r="H90" s="226">
        <v>1.416528525713306</v>
      </c>
      <c r="I90" s="226">
        <v>2.152807993489017</v>
      </c>
      <c r="J90" s="226">
        <v>2.3590600390069438</v>
      </c>
      <c r="K90" s="226">
        <v>1.8041359684461069</v>
      </c>
      <c r="L90" s="226">
        <v>2.5518154413047571</v>
      </c>
      <c r="M90" s="226">
        <v>2.6867969022893612</v>
      </c>
      <c r="N90" s="226">
        <v>2.8832400984227831</v>
      </c>
      <c r="O90" s="226">
        <v>3.147480416325056</v>
      </c>
      <c r="P90" s="226">
        <v>4.5094789796757571</v>
      </c>
      <c r="Q90" s="226">
        <v>2.5413420068039181</v>
      </c>
      <c r="R90" s="226">
        <v>6.5025887284786066</v>
      </c>
      <c r="S90" s="226">
        <v>3.4028923803653499</v>
      </c>
      <c r="T90" s="226">
        <v>4.9961791300420648</v>
      </c>
      <c r="U90" s="226">
        <v>4.3040069882459866</v>
      </c>
      <c r="V90" s="226">
        <v>5.3680565077945506</v>
      </c>
      <c r="W90" s="226">
        <v>4.5199661529448383</v>
      </c>
      <c r="X90" s="226">
        <v>4.6039548904500034</v>
      </c>
      <c r="Y90" s="226">
        <v>4.4092467754223614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7.4003868645714972</v>
      </c>
      <c r="C93" s="226">
        <v>6.9403929611557276</v>
      </c>
      <c r="D93" s="226">
        <v>7.2553414020536611</v>
      </c>
      <c r="E93" s="226">
        <v>7.354197289043892</v>
      </c>
      <c r="F93" s="226">
        <v>7.7295291945422919</v>
      </c>
      <c r="G93" s="226">
        <v>6.8161398888631082</v>
      </c>
      <c r="H93" s="226">
        <v>7.9839790535697803</v>
      </c>
      <c r="I93" s="226">
        <v>8.2152846815888481</v>
      </c>
      <c r="J93" s="226">
        <v>7.4297417961181864</v>
      </c>
      <c r="K93" s="226">
        <v>5.9053086307882214</v>
      </c>
      <c r="L93" s="226">
        <v>6.422769350766214</v>
      </c>
      <c r="M93" s="226">
        <v>6.2885478601811027</v>
      </c>
      <c r="N93" s="226">
        <v>5.9765390900896902</v>
      </c>
      <c r="O93" s="226">
        <v>5.9184749505857326</v>
      </c>
      <c r="P93" s="226">
        <v>8.1159390456135867</v>
      </c>
      <c r="Q93" s="226">
        <v>4.8199667097245138</v>
      </c>
      <c r="R93" s="226">
        <v>10.1815799491817</v>
      </c>
      <c r="S93" s="226">
        <v>4.2657832388094974</v>
      </c>
      <c r="T93" s="226">
        <v>6.1618785271336698</v>
      </c>
      <c r="U93" s="226">
        <v>4.271238289758907</v>
      </c>
      <c r="V93" s="226">
        <v>3.917912480944401</v>
      </c>
      <c r="W93" s="226">
        <v>3.356605119353389</v>
      </c>
      <c r="X93" s="226">
        <v>3.599217265638079</v>
      </c>
      <c r="Y93" s="226">
        <v>3.4945739786665988</v>
      </c>
      <c r="DA93" s="69" t="s">
        <v>2023</v>
      </c>
    </row>
    <row r="94" spans="1:105" ht="12" customHeight="1" x14ac:dyDescent="0.25">
      <c r="A94" s="132" t="s">
        <v>1939</v>
      </c>
      <c r="B94" s="316">
        <v>20.905034316922642</v>
      </c>
      <c r="C94" s="316">
        <v>19.74771571756013</v>
      </c>
      <c r="D94" s="316">
        <v>19.98831998668372</v>
      </c>
      <c r="E94" s="316">
        <v>19.959683332255519</v>
      </c>
      <c r="F94" s="316">
        <v>20.827091746251721</v>
      </c>
      <c r="G94" s="316">
        <v>18.55020914134343</v>
      </c>
      <c r="H94" s="316">
        <v>21.59348760616512</v>
      </c>
      <c r="I94" s="316">
        <v>23.215419639255071</v>
      </c>
      <c r="J94" s="316">
        <v>21.555564470428742</v>
      </c>
      <c r="K94" s="316">
        <v>17.15481424371773</v>
      </c>
      <c r="L94" s="316">
        <v>19.521532979526661</v>
      </c>
      <c r="M94" s="316">
        <v>19.272388505571541</v>
      </c>
      <c r="N94" s="316">
        <v>18.719907292312151</v>
      </c>
      <c r="O94" s="316">
        <v>19.00231677246202</v>
      </c>
      <c r="P94" s="316">
        <v>25.194177342749938</v>
      </c>
      <c r="Q94" s="316">
        <v>14.87586693185759</v>
      </c>
      <c r="R94" s="316">
        <v>31.65059975296068</v>
      </c>
      <c r="S94" s="316">
        <v>14.462091748914951</v>
      </c>
      <c r="T94" s="316">
        <v>20.986396997229811</v>
      </c>
      <c r="U94" s="316">
        <v>15.626951437773061</v>
      </c>
      <c r="V94" s="316">
        <v>15.972918599290731</v>
      </c>
      <c r="W94" s="316">
        <v>13.74987489955384</v>
      </c>
      <c r="X94" s="316">
        <v>14.60784394806857</v>
      </c>
      <c r="Y94" s="316">
        <v>14.004395485930109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0.99999999999999989</v>
      </c>
      <c r="D98" s="232">
        <f t="shared" si="4"/>
        <v>1.0000000000000002</v>
      </c>
      <c r="E98" s="232">
        <f t="shared" si="4"/>
        <v>1</v>
      </c>
      <c r="F98" s="232">
        <f t="shared" si="4"/>
        <v>1.0000000000000002</v>
      </c>
      <c r="G98" s="232">
        <f t="shared" si="4"/>
        <v>1</v>
      </c>
      <c r="H98" s="232">
        <f t="shared" si="4"/>
        <v>0.99999999999999978</v>
      </c>
      <c r="I98" s="232">
        <f t="shared" si="4"/>
        <v>1</v>
      </c>
      <c r="J98" s="232">
        <f t="shared" si="4"/>
        <v>0.99999999999999956</v>
      </c>
      <c r="K98" s="232">
        <f t="shared" si="4"/>
        <v>1.0000000000000002</v>
      </c>
      <c r="L98" s="232">
        <f t="shared" si="4"/>
        <v>0.99999999999999978</v>
      </c>
      <c r="M98" s="232">
        <f t="shared" si="4"/>
        <v>1.0000000000000002</v>
      </c>
      <c r="N98" s="232">
        <f t="shared" si="4"/>
        <v>1.0000000000000002</v>
      </c>
      <c r="O98" s="232">
        <f t="shared" si="4"/>
        <v>1</v>
      </c>
      <c r="P98" s="232">
        <f t="shared" si="4"/>
        <v>1.0000000000000002</v>
      </c>
      <c r="Q98" s="232">
        <f t="shared" si="4"/>
        <v>1.0000000000000002</v>
      </c>
      <c r="R98" s="232">
        <f t="shared" si="4"/>
        <v>1</v>
      </c>
      <c r="S98" s="232">
        <f t="shared" si="4"/>
        <v>0.99999999999999978</v>
      </c>
      <c r="T98" s="232">
        <f t="shared" si="4"/>
        <v>0.99999999999999978</v>
      </c>
      <c r="U98" s="232">
        <f t="shared" si="4"/>
        <v>1.0000000000000002</v>
      </c>
      <c r="V98" s="232">
        <f t="shared" si="4"/>
        <v>1</v>
      </c>
      <c r="W98" s="232">
        <f t="shared" si="4"/>
        <v>0.99999999999999989</v>
      </c>
      <c r="X98" s="232">
        <f t="shared" si="4"/>
        <v>1.0000000000000002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3.8137198948192765E-3</v>
      </c>
      <c r="C99" s="266">
        <f t="shared" si="5"/>
        <v>3.8055748651524878E-3</v>
      </c>
      <c r="D99" s="266">
        <f t="shared" si="5"/>
        <v>3.8088824305039805E-3</v>
      </c>
      <c r="E99" s="266">
        <f t="shared" si="5"/>
        <v>3.8075567675422937E-3</v>
      </c>
      <c r="F99" s="266">
        <f t="shared" si="5"/>
        <v>3.8060759848484488E-3</v>
      </c>
      <c r="G99" s="266">
        <f t="shared" si="5"/>
        <v>3.8000935742925784E-3</v>
      </c>
      <c r="H99" s="266">
        <f t="shared" si="5"/>
        <v>3.8066992249464631E-3</v>
      </c>
      <c r="I99" s="266">
        <f t="shared" si="5"/>
        <v>3.7710557708388708E-3</v>
      </c>
      <c r="J99" s="266">
        <f t="shared" si="5"/>
        <v>3.7735439084476824E-3</v>
      </c>
      <c r="K99" s="266">
        <f t="shared" si="5"/>
        <v>3.7749669509241136E-3</v>
      </c>
      <c r="L99" s="266">
        <f t="shared" si="5"/>
        <v>3.7707037598382672E-3</v>
      </c>
      <c r="M99" s="266">
        <f t="shared" si="5"/>
        <v>3.7758626285470968E-3</v>
      </c>
      <c r="N99" s="266">
        <f t="shared" si="5"/>
        <v>3.7852767005876519E-3</v>
      </c>
      <c r="O99" s="266">
        <f t="shared" si="5"/>
        <v>3.7894863490110816E-3</v>
      </c>
      <c r="P99" s="266">
        <f t="shared" si="5"/>
        <v>3.8096450063438998E-3</v>
      </c>
      <c r="Q99" s="266">
        <f t="shared" si="5"/>
        <v>3.8141918157679013E-3</v>
      </c>
      <c r="R99" s="266">
        <f t="shared" si="5"/>
        <v>3.8112246391905366E-3</v>
      </c>
      <c r="S99" s="266">
        <f t="shared" si="5"/>
        <v>3.8239083820833966E-3</v>
      </c>
      <c r="T99" s="266">
        <f t="shared" si="5"/>
        <v>3.8118320526246588E-3</v>
      </c>
      <c r="U99" s="266">
        <f t="shared" si="5"/>
        <v>3.8395170751086036E-3</v>
      </c>
      <c r="V99" s="266">
        <f t="shared" si="5"/>
        <v>3.8404827704260412E-3</v>
      </c>
      <c r="W99" s="266">
        <f t="shared" si="5"/>
        <v>3.8093345266586578E-3</v>
      </c>
      <c r="X99" s="266">
        <f t="shared" si="5"/>
        <v>3.8253233864461193E-3</v>
      </c>
      <c r="Y99" s="266">
        <f t="shared" si="5"/>
        <v>3.8494143334931227E-3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1.3875553929463642E-3</v>
      </c>
      <c r="C100" s="267">
        <f t="shared" si="6"/>
        <v>1.3845919661212285E-3</v>
      </c>
      <c r="D100" s="267">
        <f t="shared" si="6"/>
        <v>1.3857953660214733E-3</v>
      </c>
      <c r="E100" s="267">
        <f t="shared" si="6"/>
        <v>1.3853130467000633E-3</v>
      </c>
      <c r="F100" s="267">
        <f t="shared" si="6"/>
        <v>1.3847742897726291E-3</v>
      </c>
      <c r="G100" s="267">
        <f t="shared" si="6"/>
        <v>1.3825976941498378E-3</v>
      </c>
      <c r="H100" s="267">
        <f t="shared" si="6"/>
        <v>1.3850010447999908E-3</v>
      </c>
      <c r="I100" s="267">
        <f t="shared" si="6"/>
        <v>1.3720327963878799E-3</v>
      </c>
      <c r="J100" s="267">
        <f t="shared" si="6"/>
        <v>1.3729380618118534E-3</v>
      </c>
      <c r="K100" s="267">
        <f t="shared" si="6"/>
        <v>1.3734558109693754E-3</v>
      </c>
      <c r="L100" s="267">
        <f t="shared" si="6"/>
        <v>1.3719047233317207E-3</v>
      </c>
      <c r="M100" s="267">
        <f t="shared" si="6"/>
        <v>1.3737816876332064E-3</v>
      </c>
      <c r="N100" s="267">
        <f t="shared" si="6"/>
        <v>1.3772068333674809E-3</v>
      </c>
      <c r="O100" s="267">
        <f t="shared" si="6"/>
        <v>1.3787384404423139E-3</v>
      </c>
      <c r="P100" s="267">
        <f t="shared" si="6"/>
        <v>1.3860728159256067E-3</v>
      </c>
      <c r="Q100" s="267">
        <f t="shared" si="6"/>
        <v>1.3877270931433802E-3</v>
      </c>
      <c r="R100" s="267">
        <f t="shared" si="6"/>
        <v>1.3941484134368637E-3</v>
      </c>
      <c r="S100" s="267">
        <f t="shared" si="6"/>
        <v>1.391262296137786E-3</v>
      </c>
      <c r="T100" s="267">
        <f t="shared" si="6"/>
        <v>1.3989521365138451E-3</v>
      </c>
      <c r="U100" s="267">
        <f t="shared" si="6"/>
        <v>1.3969412465539906E-3</v>
      </c>
      <c r="V100" s="267">
        <f t="shared" si="6"/>
        <v>1.3972925979333806E-3</v>
      </c>
      <c r="W100" s="267">
        <f t="shared" si="6"/>
        <v>1.4047666337591563E-3</v>
      </c>
      <c r="X100" s="267">
        <f t="shared" si="6"/>
        <v>1.3976946378254369E-3</v>
      </c>
      <c r="Y100" s="267">
        <f t="shared" si="6"/>
        <v>1.4005421912026722E-3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4.3610512629474539E-2</v>
      </c>
      <c r="C101" s="267">
        <f t="shared" si="7"/>
        <v>4.351737287906092E-2</v>
      </c>
      <c r="D101" s="267">
        <f t="shared" si="7"/>
        <v>4.355519543145394E-2</v>
      </c>
      <c r="E101" s="267">
        <f t="shared" si="7"/>
        <v>4.3540036258015009E-2</v>
      </c>
      <c r="F101" s="267">
        <f t="shared" si="7"/>
        <v>4.3523103264991793E-2</v>
      </c>
      <c r="G101" s="267">
        <f t="shared" si="7"/>
        <v>4.3454693418884353E-2</v>
      </c>
      <c r="H101" s="267">
        <f t="shared" si="7"/>
        <v>4.353023011775374E-2</v>
      </c>
      <c r="I101" s="267">
        <f t="shared" si="7"/>
        <v>4.3122641372804492E-2</v>
      </c>
      <c r="J101" s="267">
        <f t="shared" si="7"/>
        <v>4.3151093634534676E-2</v>
      </c>
      <c r="K101" s="267">
        <f t="shared" si="7"/>
        <v>4.3167366358699617E-2</v>
      </c>
      <c r="L101" s="267">
        <f t="shared" si="7"/>
        <v>4.3118616069265994E-2</v>
      </c>
      <c r="M101" s="267">
        <f t="shared" si="7"/>
        <v>4.317760857925234E-2</v>
      </c>
      <c r="N101" s="267">
        <f t="shared" si="7"/>
        <v>4.3285260037393539E-2</v>
      </c>
      <c r="O101" s="267">
        <f t="shared" si="7"/>
        <v>4.3333398057698862E-2</v>
      </c>
      <c r="P101" s="267">
        <f t="shared" si="7"/>
        <v>4.3563915611282263E-2</v>
      </c>
      <c r="Q101" s="267">
        <f t="shared" si="7"/>
        <v>4.3615909122939632E-2</v>
      </c>
      <c r="R101" s="267">
        <f t="shared" si="7"/>
        <v>4.3456186276530542E-2</v>
      </c>
      <c r="S101" s="267">
        <f t="shared" si="7"/>
        <v>4.3727019652738286E-2</v>
      </c>
      <c r="T101" s="267">
        <f t="shared" si="7"/>
        <v>4.3465371088162605E-2</v>
      </c>
      <c r="U101" s="267">
        <f t="shared" si="7"/>
        <v>4.3787123636614161E-2</v>
      </c>
      <c r="V101" s="267">
        <f t="shared" si="7"/>
        <v>4.3916550502427772E-2</v>
      </c>
      <c r="W101" s="267">
        <f t="shared" si="7"/>
        <v>4.3439220842546478E-2</v>
      </c>
      <c r="X101" s="267">
        <f t="shared" si="7"/>
        <v>4.35141848960287E-2</v>
      </c>
      <c r="Y101" s="267">
        <f t="shared" si="7"/>
        <v>4.3867660248054642E-2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1.530789135145439E-2</v>
      </c>
      <c r="C102" s="267">
        <f t="shared" si="8"/>
        <v>1.5275198014598966E-2</v>
      </c>
      <c r="D102" s="267">
        <f t="shared" si="8"/>
        <v>1.5288474252087531E-2</v>
      </c>
      <c r="E102" s="267">
        <f t="shared" si="8"/>
        <v>1.5283153173155194E-2</v>
      </c>
      <c r="F102" s="267">
        <f t="shared" si="8"/>
        <v>1.5277209459086602E-2</v>
      </c>
      <c r="G102" s="267">
        <f t="shared" si="8"/>
        <v>1.5253196659684779E-2</v>
      </c>
      <c r="H102" s="267">
        <f t="shared" si="8"/>
        <v>1.527971108269017E-2</v>
      </c>
      <c r="I102" s="267">
        <f t="shared" si="8"/>
        <v>1.5136641812288123E-2</v>
      </c>
      <c r="J102" s="267">
        <f t="shared" si="8"/>
        <v>1.5146628948531372E-2</v>
      </c>
      <c r="K102" s="267">
        <f t="shared" si="8"/>
        <v>1.5152340899125153E-2</v>
      </c>
      <c r="L102" s="267">
        <f t="shared" si="8"/>
        <v>1.5135228875234438E-2</v>
      </c>
      <c r="M102" s="267">
        <f t="shared" si="8"/>
        <v>1.5155936059786318E-2</v>
      </c>
      <c r="N102" s="267">
        <f t="shared" si="8"/>
        <v>1.5193723206180409E-2</v>
      </c>
      <c r="O102" s="267">
        <f t="shared" si="8"/>
        <v>1.5210620315163481E-2</v>
      </c>
      <c r="P102" s="267">
        <f t="shared" si="8"/>
        <v>1.5291535155464459E-2</v>
      </c>
      <c r="Q102" s="267">
        <f t="shared" si="8"/>
        <v>1.5309785595081943E-2</v>
      </c>
      <c r="R102" s="267">
        <f t="shared" si="8"/>
        <v>1.5380627360308187E-2</v>
      </c>
      <c r="S102" s="267">
        <f t="shared" si="8"/>
        <v>1.5348786923330733E-2</v>
      </c>
      <c r="T102" s="267">
        <f t="shared" si="8"/>
        <v>1.5433623349743074E-2</v>
      </c>
      <c r="U102" s="267">
        <f t="shared" si="8"/>
        <v>1.5411438660626036E-2</v>
      </c>
      <c r="V102" s="267">
        <f t="shared" si="8"/>
        <v>1.5415314865330539E-2</v>
      </c>
      <c r="W102" s="267">
        <f t="shared" si="8"/>
        <v>1.5497770476803384E-2</v>
      </c>
      <c r="X102" s="267">
        <f t="shared" si="8"/>
        <v>1.5419750279597834E-2</v>
      </c>
      <c r="Y102" s="267">
        <f t="shared" si="8"/>
        <v>1.5451165268821173E-2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1.5073142318309335E-2</v>
      </c>
      <c r="C103" s="268">
        <f t="shared" si="9"/>
        <v>1.5297221403628649E-2</v>
      </c>
      <c r="D103" s="268">
        <f t="shared" si="9"/>
        <v>1.5558384460942792E-2</v>
      </c>
      <c r="E103" s="268">
        <f t="shared" si="9"/>
        <v>1.5816951688189623E-2</v>
      </c>
      <c r="F103" s="268">
        <f t="shared" si="9"/>
        <v>1.5976135609062015E-2</v>
      </c>
      <c r="G103" s="268">
        <f t="shared" si="9"/>
        <v>1.6079656893493506E-2</v>
      </c>
      <c r="H103" s="268">
        <f t="shared" si="9"/>
        <v>1.5877841709620533E-2</v>
      </c>
      <c r="I103" s="268">
        <f t="shared" si="9"/>
        <v>1.4368095285887901E-2</v>
      </c>
      <c r="J103" s="268">
        <f t="shared" si="9"/>
        <v>1.3762067781147387E-2</v>
      </c>
      <c r="K103" s="268">
        <f t="shared" si="9"/>
        <v>1.4072679982373585E-2</v>
      </c>
      <c r="L103" s="268">
        <f t="shared" si="9"/>
        <v>1.3371761489474734E-2</v>
      </c>
      <c r="M103" s="268">
        <f t="shared" si="9"/>
        <v>1.3078781854935955E-2</v>
      </c>
      <c r="N103" s="268">
        <f t="shared" si="9"/>
        <v>1.2742998802709789E-2</v>
      </c>
      <c r="O103" s="268">
        <f t="shared" si="9"/>
        <v>1.2640668889006081E-2</v>
      </c>
      <c r="P103" s="268">
        <f t="shared" si="9"/>
        <v>1.2458960749872535E-2</v>
      </c>
      <c r="Q103" s="268">
        <f t="shared" si="9"/>
        <v>1.2326876009461932E-2</v>
      </c>
      <c r="R103" s="268">
        <f t="shared" si="9"/>
        <v>1.1690567476949734E-2</v>
      </c>
      <c r="S103" s="268">
        <f t="shared" si="9"/>
        <v>1.1739993992507639E-2</v>
      </c>
      <c r="T103" s="268">
        <f t="shared" si="9"/>
        <v>1.1443386758734386E-2</v>
      </c>
      <c r="U103" s="268">
        <f t="shared" si="9"/>
        <v>1.1175651703300564E-2</v>
      </c>
      <c r="V103" s="268">
        <f t="shared" si="9"/>
        <v>1.0983442629649343E-2</v>
      </c>
      <c r="W103" s="268">
        <f t="shared" si="9"/>
        <v>1.1280573901179678E-2</v>
      </c>
      <c r="X103" s="268">
        <f t="shared" si="9"/>
        <v>1.0979238670148935E-2</v>
      </c>
      <c r="Y103" s="268">
        <f t="shared" si="9"/>
        <v>1.0500420291976849E-2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2.8012462125207138E-2</v>
      </c>
      <c r="C104" s="269">
        <f t="shared" si="10"/>
        <v>2.8683606243014796E-2</v>
      </c>
      <c r="D104" s="269">
        <f t="shared" si="10"/>
        <v>2.914129710795858E-2</v>
      </c>
      <c r="E104" s="269">
        <f t="shared" si="10"/>
        <v>2.9694927609520406E-2</v>
      </c>
      <c r="F104" s="269">
        <f t="shared" si="10"/>
        <v>3.0041037769760224E-2</v>
      </c>
      <c r="G104" s="269">
        <f t="shared" si="10"/>
        <v>3.0416742469534647E-2</v>
      </c>
      <c r="H104" s="269">
        <f t="shared" si="10"/>
        <v>2.9822891499785332E-2</v>
      </c>
      <c r="I104" s="269">
        <f t="shared" si="10"/>
        <v>2.629926960347562E-2</v>
      </c>
      <c r="J104" s="269">
        <f t="shared" si="10"/>
        <v>2.4779848231990035E-2</v>
      </c>
      <c r="K104" s="269">
        <f t="shared" si="10"/>
        <v>2.5586799025862278E-2</v>
      </c>
      <c r="L104" s="269">
        <f t="shared" si="10"/>
        <v>2.3763336533524103E-2</v>
      </c>
      <c r="M104" s="269">
        <f t="shared" si="10"/>
        <v>2.2963105852625353E-2</v>
      </c>
      <c r="N104" s="269">
        <f t="shared" si="10"/>
        <v>2.2010233346880535E-2</v>
      </c>
      <c r="O104" s="269">
        <f t="shared" si="10"/>
        <v>2.1647399530960214E-2</v>
      </c>
      <c r="P104" s="269">
        <f t="shared" si="10"/>
        <v>2.1112356541505527E-2</v>
      </c>
      <c r="Q104" s="269">
        <f t="shared" si="10"/>
        <v>2.084508605774979E-2</v>
      </c>
      <c r="R104" s="269">
        <f t="shared" si="10"/>
        <v>1.8995124891224437E-2</v>
      </c>
      <c r="S104" s="269">
        <f t="shared" si="10"/>
        <v>1.8736459808563869E-2</v>
      </c>
      <c r="T104" s="269">
        <f t="shared" si="10"/>
        <v>1.7861965883224289E-2</v>
      </c>
      <c r="U104" s="269">
        <f t="shared" si="10"/>
        <v>1.6918389339149607E-2</v>
      </c>
      <c r="V104" s="269">
        <f t="shared" si="10"/>
        <v>1.5645709883841025E-2</v>
      </c>
      <c r="W104" s="269">
        <f t="shared" si="10"/>
        <v>1.6063999408254776E-2</v>
      </c>
      <c r="X104" s="269">
        <f t="shared" si="10"/>
        <v>1.574352797226564E-2</v>
      </c>
      <c r="Y104" s="269">
        <f t="shared" si="10"/>
        <v>1.4898247653830137E-2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0.83091336510165958</v>
      </c>
      <c r="C105" s="269">
        <f t="shared" si="11"/>
        <v>0.828672482424756</v>
      </c>
      <c r="D105" s="269">
        <f t="shared" si="11"/>
        <v>0.82688694985161137</v>
      </c>
      <c r="E105" s="269">
        <f t="shared" si="11"/>
        <v>0.82487403456305852</v>
      </c>
      <c r="F105" s="269">
        <f t="shared" si="11"/>
        <v>0.82362905686848287</v>
      </c>
      <c r="G105" s="269">
        <f t="shared" si="11"/>
        <v>0.82242045641268291</v>
      </c>
      <c r="H105" s="269">
        <f t="shared" si="11"/>
        <v>0.82441691786829463</v>
      </c>
      <c r="I105" s="269">
        <f t="shared" si="11"/>
        <v>0.83783346590448238</v>
      </c>
      <c r="J105" s="269">
        <f t="shared" si="11"/>
        <v>0.8432735826353156</v>
      </c>
      <c r="K105" s="269">
        <f t="shared" si="11"/>
        <v>0.84034948737395376</v>
      </c>
      <c r="L105" s="269">
        <f t="shared" si="11"/>
        <v>0.84697369222221908</v>
      </c>
      <c r="M105" s="269">
        <f t="shared" si="11"/>
        <v>0.84974792864324422</v>
      </c>
      <c r="N105" s="269">
        <f t="shared" si="11"/>
        <v>0.8529832637332444</v>
      </c>
      <c r="O105" s="269">
        <f t="shared" si="11"/>
        <v>0.85417917458161396</v>
      </c>
      <c r="P105" s="269">
        <f t="shared" si="11"/>
        <v>0.85573894505444481</v>
      </c>
      <c r="Q105" s="269">
        <f t="shared" si="11"/>
        <v>0.85665227312660008</v>
      </c>
      <c r="R105" s="269">
        <f t="shared" si="11"/>
        <v>0.8630831118618012</v>
      </c>
      <c r="S105" s="269">
        <f t="shared" si="11"/>
        <v>0.86384251032657688</v>
      </c>
      <c r="T105" s="269">
        <f t="shared" si="11"/>
        <v>0.86678231283178409</v>
      </c>
      <c r="U105" s="269">
        <f t="shared" si="11"/>
        <v>0.87009711566214987</v>
      </c>
      <c r="V105" s="269">
        <f t="shared" si="11"/>
        <v>0.87423881578487062</v>
      </c>
      <c r="W105" s="269">
        <f t="shared" si="11"/>
        <v>0.87253592334640417</v>
      </c>
      <c r="X105" s="269">
        <f t="shared" si="11"/>
        <v>0.87419309495503494</v>
      </c>
      <c r="Y105" s="269">
        <f t="shared" si="11"/>
        <v>0.87712135173937145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0.56829653267784375</v>
      </c>
      <c r="C106" s="318">
        <f t="shared" si="12"/>
        <v>0.55976367389649351</v>
      </c>
      <c r="D106" s="318">
        <f t="shared" si="12"/>
        <v>0.55368728946450085</v>
      </c>
      <c r="E106" s="318">
        <f t="shared" si="12"/>
        <v>0.5464840882238059</v>
      </c>
      <c r="F106" s="318">
        <f t="shared" si="12"/>
        <v>0.54199432777698187</v>
      </c>
      <c r="G106" s="318">
        <f t="shared" si="12"/>
        <v>0.53726349576079679</v>
      </c>
      <c r="H106" s="318">
        <f t="shared" si="12"/>
        <v>0.54482731005780838</v>
      </c>
      <c r="I106" s="318">
        <f t="shared" si="12"/>
        <v>0.59127781337189944</v>
      </c>
      <c r="J106" s="318">
        <f t="shared" si="12"/>
        <v>0.61096250546040998</v>
      </c>
      <c r="K106" s="318">
        <f t="shared" si="12"/>
        <v>0.60047324650649581</v>
      </c>
      <c r="L106" s="318">
        <f t="shared" si="12"/>
        <v>0.62419241222043154</v>
      </c>
      <c r="M106" s="318">
        <f t="shared" si="12"/>
        <v>0.63446881127488242</v>
      </c>
      <c r="N106" s="318">
        <f t="shared" si="12"/>
        <v>0.64663732610624036</v>
      </c>
      <c r="O106" s="318">
        <f t="shared" si="12"/>
        <v>0.65123480397886291</v>
      </c>
      <c r="P106" s="318">
        <f t="shared" si="12"/>
        <v>0.6578106024778313</v>
      </c>
      <c r="Q106" s="318">
        <f t="shared" si="12"/>
        <v>0.66122959133519654</v>
      </c>
      <c r="R106" s="318">
        <f t="shared" si="12"/>
        <v>0.6850038160065729</v>
      </c>
      <c r="S106" s="318">
        <f t="shared" si="12"/>
        <v>0.6881881996212913</v>
      </c>
      <c r="T106" s="318">
        <f t="shared" si="12"/>
        <v>0.699326382676557</v>
      </c>
      <c r="U106" s="318">
        <f t="shared" si="12"/>
        <v>0.71148721560762296</v>
      </c>
      <c r="V106" s="318">
        <f t="shared" si="12"/>
        <v>0.72756028562386166</v>
      </c>
      <c r="W106" s="318">
        <f t="shared" si="12"/>
        <v>0.72193592889401625</v>
      </c>
      <c r="X106" s="318">
        <f t="shared" si="12"/>
        <v>0.72659752021504531</v>
      </c>
      <c r="Y106" s="318">
        <f t="shared" si="12"/>
        <v>0.73745027998471457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0.26261683242381589</v>
      </c>
      <c r="C107" s="318">
        <f t="shared" si="13"/>
        <v>0.26890880852826243</v>
      </c>
      <c r="D107" s="318">
        <f t="shared" si="13"/>
        <v>0.27319966038711058</v>
      </c>
      <c r="E107" s="318">
        <f t="shared" si="13"/>
        <v>0.27838994633925257</v>
      </c>
      <c r="F107" s="318">
        <f t="shared" si="13"/>
        <v>0.28163472909150106</v>
      </c>
      <c r="G107" s="318">
        <f t="shared" si="13"/>
        <v>0.28515696065188612</v>
      </c>
      <c r="H107" s="318">
        <f t="shared" si="13"/>
        <v>0.27958960781048625</v>
      </c>
      <c r="I107" s="318">
        <f t="shared" si="13"/>
        <v>0.24655565253258291</v>
      </c>
      <c r="J107" s="318">
        <f t="shared" si="13"/>
        <v>0.23231107717490557</v>
      </c>
      <c r="K107" s="318">
        <f t="shared" si="13"/>
        <v>0.23987624086745785</v>
      </c>
      <c r="L107" s="318">
        <f t="shared" si="13"/>
        <v>0.22278128000178754</v>
      </c>
      <c r="M107" s="318">
        <f t="shared" si="13"/>
        <v>0.21527911736836183</v>
      </c>
      <c r="N107" s="318">
        <f t="shared" si="13"/>
        <v>0.20634593762700409</v>
      </c>
      <c r="O107" s="318">
        <f t="shared" si="13"/>
        <v>0.20294437060275114</v>
      </c>
      <c r="P107" s="318">
        <f t="shared" si="13"/>
        <v>0.19792834257661346</v>
      </c>
      <c r="Q107" s="318">
        <f t="shared" si="13"/>
        <v>0.19542268179140351</v>
      </c>
      <c r="R107" s="318">
        <f t="shared" si="13"/>
        <v>0.17807929585522836</v>
      </c>
      <c r="S107" s="318">
        <f t="shared" si="13"/>
        <v>0.17565431070528559</v>
      </c>
      <c r="T107" s="318">
        <f t="shared" si="13"/>
        <v>0.16745593015522692</v>
      </c>
      <c r="U107" s="318">
        <f t="shared" si="13"/>
        <v>0.15860990005452688</v>
      </c>
      <c r="V107" s="318">
        <f t="shared" si="13"/>
        <v>0.14667853016100896</v>
      </c>
      <c r="W107" s="318">
        <f t="shared" si="13"/>
        <v>0.15059999445238786</v>
      </c>
      <c r="X107" s="318">
        <f t="shared" si="13"/>
        <v>0.14759557473998969</v>
      </c>
      <c r="Y107" s="318">
        <f t="shared" si="13"/>
        <v>0.13967107175465687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6.1881351186129564E-2</v>
      </c>
      <c r="C108" s="319">
        <f t="shared" si="14"/>
        <v>6.3363952203666987E-2</v>
      </c>
      <c r="D108" s="319">
        <f t="shared" si="14"/>
        <v>6.4375021099420435E-2</v>
      </c>
      <c r="E108" s="319">
        <f t="shared" si="14"/>
        <v>6.5598026893819078E-2</v>
      </c>
      <c r="F108" s="319">
        <f t="shared" si="14"/>
        <v>6.6362606753995523E-2</v>
      </c>
      <c r="G108" s="319">
        <f t="shared" si="14"/>
        <v>6.7192562877277456E-2</v>
      </c>
      <c r="H108" s="319">
        <f t="shared" si="14"/>
        <v>6.5880707452108916E-2</v>
      </c>
      <c r="I108" s="319">
        <f t="shared" si="14"/>
        <v>5.8096797453834795E-2</v>
      </c>
      <c r="J108" s="319">
        <f t="shared" si="14"/>
        <v>5.4740296798221164E-2</v>
      </c>
      <c r="K108" s="319">
        <f t="shared" si="14"/>
        <v>5.6522903598092519E-2</v>
      </c>
      <c r="L108" s="319">
        <f t="shared" si="14"/>
        <v>5.2494756327111466E-2</v>
      </c>
      <c r="M108" s="319">
        <f t="shared" si="14"/>
        <v>5.0726994693975666E-2</v>
      </c>
      <c r="N108" s="319">
        <f t="shared" si="14"/>
        <v>4.8622037339636465E-2</v>
      </c>
      <c r="O108" s="319">
        <f t="shared" si="14"/>
        <v>4.7820513836103924E-2</v>
      </c>
      <c r="P108" s="319">
        <f t="shared" si="14"/>
        <v>4.6638569065161117E-2</v>
      </c>
      <c r="Q108" s="319">
        <f t="shared" si="14"/>
        <v>4.6048151179255509E-2</v>
      </c>
      <c r="R108" s="319">
        <f t="shared" si="14"/>
        <v>4.2189009080558365E-2</v>
      </c>
      <c r="S108" s="319">
        <f t="shared" si="14"/>
        <v>4.1390058618061193E-2</v>
      </c>
      <c r="T108" s="319">
        <f t="shared" si="14"/>
        <v>3.980255589921302E-2</v>
      </c>
      <c r="U108" s="319">
        <f t="shared" si="14"/>
        <v>3.7373822676497255E-2</v>
      </c>
      <c r="V108" s="319">
        <f t="shared" si="14"/>
        <v>3.4562390965521231E-2</v>
      </c>
      <c r="W108" s="319">
        <f t="shared" si="14"/>
        <v>3.5968410864393771E-2</v>
      </c>
      <c r="X108" s="319">
        <f t="shared" si="14"/>
        <v>3.4927185202652575E-2</v>
      </c>
      <c r="Y108" s="319">
        <f t="shared" si="14"/>
        <v>3.2911198273249821E-2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1.0000000000000002</v>
      </c>
      <c r="D110" s="232">
        <f t="shared" si="15"/>
        <v>1.0000000000000002</v>
      </c>
      <c r="E110" s="232">
        <f t="shared" si="15"/>
        <v>0.99999999999999978</v>
      </c>
      <c r="F110" s="232">
        <f t="shared" si="15"/>
        <v>1.0000000000000002</v>
      </c>
      <c r="G110" s="232">
        <f t="shared" si="15"/>
        <v>0.99999999999999933</v>
      </c>
      <c r="H110" s="232">
        <f t="shared" si="15"/>
        <v>0.99999999999999967</v>
      </c>
      <c r="I110" s="232">
        <f t="shared" si="15"/>
        <v>1</v>
      </c>
      <c r="J110" s="232">
        <f t="shared" si="15"/>
        <v>0.99999999999999989</v>
      </c>
      <c r="K110" s="232">
        <f t="shared" si="15"/>
        <v>1.0000000000000004</v>
      </c>
      <c r="L110" s="232">
        <f t="shared" si="15"/>
        <v>1</v>
      </c>
      <c r="M110" s="232">
        <f t="shared" si="15"/>
        <v>0.99999999999999989</v>
      </c>
      <c r="N110" s="232">
        <f t="shared" si="15"/>
        <v>0.99999999999999978</v>
      </c>
      <c r="O110" s="232">
        <f t="shared" si="15"/>
        <v>0.99999999999999978</v>
      </c>
      <c r="P110" s="232">
        <f t="shared" si="15"/>
        <v>1.0000000000000002</v>
      </c>
      <c r="Q110" s="232">
        <f t="shared" si="15"/>
        <v>0.99999999999999978</v>
      </c>
      <c r="R110" s="232">
        <f t="shared" si="15"/>
        <v>1</v>
      </c>
      <c r="S110" s="232">
        <f t="shared" si="15"/>
        <v>0.99999999999999967</v>
      </c>
      <c r="T110" s="232">
        <f t="shared" si="15"/>
        <v>1.0000000000000004</v>
      </c>
      <c r="U110" s="232">
        <f t="shared" si="15"/>
        <v>1.0000000000000002</v>
      </c>
      <c r="V110" s="232">
        <f t="shared" si="15"/>
        <v>1</v>
      </c>
      <c r="W110" s="232">
        <f t="shared" si="15"/>
        <v>0.99999999999999967</v>
      </c>
      <c r="X110" s="232">
        <f t="shared" si="15"/>
        <v>1.0000000000000002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3.6624477468699037E-3</v>
      </c>
      <c r="C111" s="299">
        <f t="shared" si="16"/>
        <v>3.6547389598944372E-3</v>
      </c>
      <c r="D111" s="299">
        <f t="shared" si="16"/>
        <v>3.6614725163166147E-3</v>
      </c>
      <c r="E111" s="299">
        <f t="shared" si="16"/>
        <v>3.6624235209386071E-3</v>
      </c>
      <c r="F111" s="299">
        <f t="shared" si="16"/>
        <v>3.6621319176800625E-3</v>
      </c>
      <c r="G111" s="299">
        <f t="shared" si="16"/>
        <v>3.6557210738771754E-3</v>
      </c>
      <c r="H111" s="299">
        <f t="shared" si="16"/>
        <v>3.661898766641674E-3</v>
      </c>
      <c r="I111" s="299">
        <f t="shared" si="16"/>
        <v>3.6057778502367535E-3</v>
      </c>
      <c r="J111" s="299">
        <f t="shared" si="16"/>
        <v>3.6037761236464897E-3</v>
      </c>
      <c r="K111" s="299">
        <f t="shared" si="16"/>
        <v>3.6078156901724785E-3</v>
      </c>
      <c r="L111" s="299">
        <f t="shared" si="16"/>
        <v>3.5968320067735135E-3</v>
      </c>
      <c r="M111" s="299">
        <f t="shared" si="16"/>
        <v>3.6003640162372854E-3</v>
      </c>
      <c r="N111" s="299">
        <f t="shared" si="16"/>
        <v>3.6080209726833882E-3</v>
      </c>
      <c r="O111" s="299">
        <f t="shared" si="16"/>
        <v>3.611221771178359E-3</v>
      </c>
      <c r="P111" s="299">
        <f t="shared" si="16"/>
        <v>3.6318288541895079E-3</v>
      </c>
      <c r="Q111" s="299">
        <f t="shared" si="16"/>
        <v>3.636501193388441E-3</v>
      </c>
      <c r="R111" s="299">
        <f t="shared" si="16"/>
        <v>3.6411229495343709E-3</v>
      </c>
      <c r="S111" s="299">
        <f t="shared" si="16"/>
        <v>3.6372128394369951E-3</v>
      </c>
      <c r="T111" s="299">
        <f t="shared" si="16"/>
        <v>3.647625043623513E-3</v>
      </c>
      <c r="U111" s="299">
        <f t="shared" si="16"/>
        <v>3.6482395699655354E-3</v>
      </c>
      <c r="V111" s="299">
        <f t="shared" si="16"/>
        <v>3.6462070723681517E-3</v>
      </c>
      <c r="W111" s="299">
        <f t="shared" si="16"/>
        <v>3.64186352280955E-3</v>
      </c>
      <c r="X111" s="299">
        <f t="shared" si="16"/>
        <v>3.6405972156615964E-3</v>
      </c>
      <c r="Y111" s="299">
        <f t="shared" si="16"/>
        <v>3.6512896984263916E-3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1.3508121353373577E-3</v>
      </c>
      <c r="C112" s="233">
        <f t="shared" si="17"/>
        <v>1.3479689212589885E-3</v>
      </c>
      <c r="D112" s="233">
        <f t="shared" si="17"/>
        <v>1.3504524433070044E-3</v>
      </c>
      <c r="E112" s="233">
        <f t="shared" si="17"/>
        <v>1.3508032001431248E-3</v>
      </c>
      <c r="F112" s="233">
        <f t="shared" si="17"/>
        <v>1.3506956487874273E-3</v>
      </c>
      <c r="G112" s="233">
        <f t="shared" si="17"/>
        <v>1.3483311520887118E-3</v>
      </c>
      <c r="H112" s="233">
        <f t="shared" si="17"/>
        <v>1.3506096562289549E-3</v>
      </c>
      <c r="I112" s="233">
        <f t="shared" si="17"/>
        <v>1.3299107083761675E-3</v>
      </c>
      <c r="J112" s="233">
        <f t="shared" si="17"/>
        <v>1.3291724161856326E-3</v>
      </c>
      <c r="K112" s="233">
        <f t="shared" si="17"/>
        <v>1.33066232016842E-3</v>
      </c>
      <c r="L112" s="233">
        <f t="shared" si="17"/>
        <v>1.3266112336133397E-3</v>
      </c>
      <c r="M112" s="233">
        <f t="shared" si="17"/>
        <v>1.3279139364982806E-3</v>
      </c>
      <c r="N112" s="233">
        <f t="shared" si="17"/>
        <v>1.3307380340423296E-3</v>
      </c>
      <c r="O112" s="233">
        <f t="shared" si="17"/>
        <v>1.3319185771513676E-3</v>
      </c>
      <c r="P112" s="233">
        <f t="shared" si="17"/>
        <v>1.3395190399372607E-3</v>
      </c>
      <c r="Q112" s="233">
        <f t="shared" si="17"/>
        <v>1.3412423280021141E-3</v>
      </c>
      <c r="R112" s="233">
        <f t="shared" si="17"/>
        <v>1.3429469596364704E-3</v>
      </c>
      <c r="S112" s="233">
        <f t="shared" si="17"/>
        <v>1.342988295245313E-3</v>
      </c>
      <c r="T112" s="233">
        <f t="shared" si="17"/>
        <v>1.3453451119673065E-3</v>
      </c>
      <c r="U112" s="233">
        <f t="shared" si="17"/>
        <v>1.3455717662973227E-3</v>
      </c>
      <c r="V112" s="233">
        <f t="shared" si="17"/>
        <v>1.344822124907371E-3</v>
      </c>
      <c r="W112" s="233">
        <f t="shared" si="17"/>
        <v>1.3432201035654381E-3</v>
      </c>
      <c r="X112" s="233">
        <f t="shared" si="17"/>
        <v>1.342753054427609E-3</v>
      </c>
      <c r="Y112" s="233">
        <f t="shared" si="17"/>
        <v>1.3466967381260085E-3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2.6350314780468016E-2</v>
      </c>
      <c r="C113" s="233">
        <f t="shared" si="18"/>
        <v>2.6294852156174549E-2</v>
      </c>
      <c r="D113" s="233">
        <f t="shared" si="18"/>
        <v>2.6343298262052249E-2</v>
      </c>
      <c r="E113" s="233">
        <f t="shared" si="18"/>
        <v>2.6350140481485582E-2</v>
      </c>
      <c r="F113" s="233">
        <f t="shared" si="18"/>
        <v>2.6348042475402005E-2</v>
      </c>
      <c r="G113" s="233">
        <f t="shared" si="18"/>
        <v>2.6301918198991841E-2</v>
      </c>
      <c r="H113" s="233">
        <f t="shared" si="18"/>
        <v>2.6346365017134332E-2</v>
      </c>
      <c r="I113" s="233">
        <f t="shared" si="18"/>
        <v>2.59425902972624E-2</v>
      </c>
      <c r="J113" s="233">
        <f t="shared" si="18"/>
        <v>2.5928188419227977E-2</v>
      </c>
      <c r="K113" s="233">
        <f t="shared" si="18"/>
        <v>2.5957252000988956E-2</v>
      </c>
      <c r="L113" s="233">
        <f t="shared" si="18"/>
        <v>2.5878227388212133E-2</v>
      </c>
      <c r="M113" s="233">
        <f t="shared" si="18"/>
        <v>2.5903639235045323E-2</v>
      </c>
      <c r="N113" s="233">
        <f t="shared" si="18"/>
        <v>2.5958728952786007E-2</v>
      </c>
      <c r="O113" s="233">
        <f t="shared" si="18"/>
        <v>2.5981757826839827E-2</v>
      </c>
      <c r="P113" s="233">
        <f t="shared" si="18"/>
        <v>2.6130020180757382E-2</v>
      </c>
      <c r="Q113" s="233">
        <f t="shared" si="18"/>
        <v>2.6163636389687123E-2</v>
      </c>
      <c r="R113" s="233">
        <f t="shared" si="18"/>
        <v>2.6196888667316984E-2</v>
      </c>
      <c r="S113" s="233">
        <f t="shared" si="18"/>
        <v>2.6095720441707292E-2</v>
      </c>
      <c r="T113" s="233">
        <f t="shared" si="18"/>
        <v>2.6243669464702447E-2</v>
      </c>
      <c r="U113" s="233">
        <f t="shared" si="18"/>
        <v>2.6248090814486067E-2</v>
      </c>
      <c r="V113" s="233">
        <f t="shared" si="18"/>
        <v>2.6233467547429938E-2</v>
      </c>
      <c r="W113" s="233">
        <f t="shared" si="18"/>
        <v>2.6202216890480225E-2</v>
      </c>
      <c r="X113" s="233">
        <f t="shared" si="18"/>
        <v>2.6193106155184175E-2</v>
      </c>
      <c r="Y113" s="233">
        <f t="shared" si="18"/>
        <v>2.6270035658650225E-2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1.4711559646559583E-2</v>
      </c>
      <c r="C114" s="233">
        <f t="shared" si="19"/>
        <v>1.4680594486854812E-2</v>
      </c>
      <c r="D114" s="233">
        <f t="shared" si="19"/>
        <v>1.4707642276689624E-2</v>
      </c>
      <c r="E114" s="233">
        <f t="shared" si="19"/>
        <v>1.4711462334254294E-2</v>
      </c>
      <c r="F114" s="233">
        <f t="shared" si="19"/>
        <v>1.4710291003213491E-2</v>
      </c>
      <c r="G114" s="233">
        <f t="shared" si="19"/>
        <v>1.4684539506534382E-2</v>
      </c>
      <c r="H114" s="233">
        <f t="shared" si="19"/>
        <v>1.4709354466873589E-2</v>
      </c>
      <c r="I114" s="233">
        <f t="shared" si="19"/>
        <v>1.4483924299353471E-2</v>
      </c>
      <c r="J114" s="233">
        <f t="shared" si="19"/>
        <v>1.4475883633065767E-2</v>
      </c>
      <c r="K114" s="233">
        <f t="shared" si="19"/>
        <v>1.4492110028089176E-2</v>
      </c>
      <c r="L114" s="233">
        <f t="shared" si="19"/>
        <v>1.4447990050240788E-2</v>
      </c>
      <c r="M114" s="233">
        <f t="shared" si="19"/>
        <v>1.4462177656860678E-2</v>
      </c>
      <c r="N114" s="233">
        <f t="shared" si="19"/>
        <v>1.4492934620305195E-2</v>
      </c>
      <c r="O114" s="233">
        <f t="shared" si="19"/>
        <v>1.450579179704325E-2</v>
      </c>
      <c r="P114" s="233">
        <f t="shared" si="19"/>
        <v>1.4588567675857958E-2</v>
      </c>
      <c r="Q114" s="233">
        <f t="shared" si="19"/>
        <v>1.4607335833539617E-2</v>
      </c>
      <c r="R114" s="233">
        <f t="shared" si="19"/>
        <v>1.4625900805905647E-2</v>
      </c>
      <c r="S114" s="233">
        <f t="shared" si="19"/>
        <v>1.4626350987880704E-2</v>
      </c>
      <c r="T114" s="233">
        <f t="shared" si="19"/>
        <v>1.4652018842702685E-2</v>
      </c>
      <c r="U114" s="233">
        <f t="shared" si="19"/>
        <v>1.4654487312305498E-2</v>
      </c>
      <c r="V114" s="233">
        <f t="shared" si="19"/>
        <v>1.4646323043023853E-2</v>
      </c>
      <c r="W114" s="233">
        <f t="shared" si="19"/>
        <v>1.462887558907348E-2</v>
      </c>
      <c r="X114" s="233">
        <f t="shared" si="19"/>
        <v>1.4623789003700646E-2</v>
      </c>
      <c r="Y114" s="233">
        <f t="shared" si="19"/>
        <v>1.4666739267796169E-2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1.4302561374830113E-2</v>
      </c>
      <c r="C115" s="300">
        <f t="shared" si="20"/>
        <v>1.4658650877249962E-2</v>
      </c>
      <c r="D115" s="300">
        <f t="shared" si="20"/>
        <v>1.5010911951787297E-2</v>
      </c>
      <c r="E115" s="300">
        <f t="shared" si="20"/>
        <v>1.5387270614114192E-2</v>
      </c>
      <c r="F115" s="300">
        <f t="shared" si="20"/>
        <v>1.5623321938301172E-2</v>
      </c>
      <c r="G115" s="300">
        <f t="shared" si="20"/>
        <v>1.5813671247738536E-2</v>
      </c>
      <c r="H115" s="300">
        <f t="shared" si="20"/>
        <v>1.547625515094808E-2</v>
      </c>
      <c r="I115" s="300">
        <f t="shared" si="20"/>
        <v>1.3323206541709313E-2</v>
      </c>
      <c r="J115" s="300">
        <f t="shared" si="20"/>
        <v>1.2492190407648179E-2</v>
      </c>
      <c r="K115" s="300">
        <f t="shared" si="20"/>
        <v>1.2917042220309405E-2</v>
      </c>
      <c r="L115" s="300">
        <f t="shared" si="20"/>
        <v>1.1969178152700526E-2</v>
      </c>
      <c r="M115" s="300">
        <f t="shared" si="20"/>
        <v>1.1579259529339041E-2</v>
      </c>
      <c r="N115" s="300">
        <f t="shared" si="20"/>
        <v>1.1136144052826365E-2</v>
      </c>
      <c r="O115" s="300">
        <f t="shared" si="20"/>
        <v>1.0991509839756528E-2</v>
      </c>
      <c r="P115" s="300">
        <f t="shared" si="20"/>
        <v>1.0751584550189651E-2</v>
      </c>
      <c r="Q115" s="300">
        <f t="shared" si="20"/>
        <v>1.0600543363074148E-2</v>
      </c>
      <c r="R115" s="300">
        <f t="shared" si="20"/>
        <v>9.801246007071893E-3</v>
      </c>
      <c r="S115" s="300">
        <f t="shared" si="20"/>
        <v>9.8267011106091626E-3</v>
      </c>
      <c r="T115" s="300">
        <f t="shared" si="20"/>
        <v>9.4509809718517929E-3</v>
      </c>
      <c r="U115" s="300">
        <f t="shared" si="20"/>
        <v>9.1309635373001876E-3</v>
      </c>
      <c r="V115" s="300">
        <f t="shared" si="20"/>
        <v>8.8376278160321384E-3</v>
      </c>
      <c r="W115" s="300">
        <f t="shared" si="20"/>
        <v>9.0743572770148294E-3</v>
      </c>
      <c r="X115" s="300">
        <f t="shared" si="20"/>
        <v>8.8340469117983746E-3</v>
      </c>
      <c r="Y115" s="300">
        <f t="shared" si="20"/>
        <v>8.3663219374352504E-3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6.0506681774675691E-2</v>
      </c>
      <c r="C116" s="301">
        <f t="shared" si="21"/>
        <v>6.1699704510148667E-2</v>
      </c>
      <c r="D116" s="301">
        <f t="shared" si="21"/>
        <v>6.2520188486600584E-2</v>
      </c>
      <c r="E116" s="301">
        <f t="shared" si="21"/>
        <v>6.3531767101461356E-2</v>
      </c>
      <c r="F116" s="301">
        <f t="shared" si="21"/>
        <v>6.417320741203604E-2</v>
      </c>
      <c r="G116" s="301">
        <f t="shared" si="21"/>
        <v>6.4880565570851964E-2</v>
      </c>
      <c r="H116" s="301">
        <f t="shared" si="21"/>
        <v>6.3768322586461715E-2</v>
      </c>
      <c r="I116" s="301">
        <f t="shared" si="21"/>
        <v>5.7657411463150281E-2</v>
      </c>
      <c r="J116" s="301">
        <f t="shared" si="21"/>
        <v>5.5174954932222672E-2</v>
      </c>
      <c r="K116" s="301">
        <f t="shared" si="21"/>
        <v>5.6474828799548182E-2</v>
      </c>
      <c r="L116" s="301">
        <f t="shared" si="21"/>
        <v>5.3574422365760224E-2</v>
      </c>
      <c r="M116" s="301">
        <f t="shared" si="21"/>
        <v>5.2338553568234587E-2</v>
      </c>
      <c r="N116" s="301">
        <f t="shared" si="21"/>
        <v>5.0896891562915277E-2</v>
      </c>
      <c r="O116" s="301">
        <f t="shared" si="21"/>
        <v>5.0354443104867211E-2</v>
      </c>
      <c r="P116" s="301">
        <f t="shared" si="21"/>
        <v>4.9551420352170188E-2</v>
      </c>
      <c r="Q116" s="301">
        <f t="shared" si="21"/>
        <v>4.9165048687881303E-2</v>
      </c>
      <c r="R116" s="301">
        <f t="shared" si="21"/>
        <v>4.6651029569466367E-2</v>
      </c>
      <c r="S116" s="301">
        <f t="shared" si="21"/>
        <v>4.6203861548826677E-2</v>
      </c>
      <c r="T116" s="301">
        <f t="shared" si="21"/>
        <v>4.5160504635114174E-2</v>
      </c>
      <c r="U116" s="301">
        <f t="shared" si="21"/>
        <v>4.3768885161156644E-2</v>
      </c>
      <c r="V116" s="301">
        <f t="shared" si="21"/>
        <v>4.2144525209112327E-2</v>
      </c>
      <c r="W116" s="301">
        <f t="shared" si="21"/>
        <v>4.2813540658079595E-2</v>
      </c>
      <c r="X116" s="301">
        <f t="shared" si="21"/>
        <v>4.2322858102181449E-2</v>
      </c>
      <c r="Y116" s="301">
        <f t="shared" si="21"/>
        <v>4.1203672294241503E-2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2.2079200609846552E-2</v>
      </c>
      <c r="C117" s="302">
        <f t="shared" si="22"/>
        <v>2.1962636771725136E-2</v>
      </c>
      <c r="D117" s="302">
        <f t="shared" si="22"/>
        <v>2.1872853853243772E-2</v>
      </c>
      <c r="E117" s="302">
        <f t="shared" si="22"/>
        <v>2.1767805270472972E-2</v>
      </c>
      <c r="F117" s="302">
        <f t="shared" si="22"/>
        <v>2.170174739358996E-2</v>
      </c>
      <c r="G117" s="302">
        <f t="shared" si="22"/>
        <v>2.1634236884181302E-2</v>
      </c>
      <c r="H117" s="302">
        <f t="shared" si="22"/>
        <v>2.1743607547213543E-2</v>
      </c>
      <c r="I117" s="302">
        <f t="shared" si="22"/>
        <v>2.2401344372313805E-2</v>
      </c>
      <c r="J117" s="302">
        <f t="shared" si="22"/>
        <v>2.2656181178707158E-2</v>
      </c>
      <c r="K117" s="302">
        <f t="shared" si="22"/>
        <v>2.2521462333468446E-2</v>
      </c>
      <c r="L117" s="302">
        <f t="shared" si="22"/>
        <v>2.2823103697034094E-2</v>
      </c>
      <c r="M117" s="302">
        <f t="shared" si="22"/>
        <v>2.2946851593401232E-2</v>
      </c>
      <c r="N117" s="302">
        <f t="shared" si="22"/>
        <v>2.3088974443066318E-2</v>
      </c>
      <c r="O117" s="302">
        <f t="shared" si="22"/>
        <v>2.3141617037476771E-2</v>
      </c>
      <c r="P117" s="302">
        <f t="shared" si="22"/>
        <v>2.3211892600851432E-2</v>
      </c>
      <c r="Q117" s="302">
        <f t="shared" si="22"/>
        <v>2.3249559723439474E-2</v>
      </c>
      <c r="R117" s="302">
        <f t="shared" si="22"/>
        <v>2.3502834582819959E-2</v>
      </c>
      <c r="S117" s="302">
        <f t="shared" si="22"/>
        <v>2.3546802427108795E-2</v>
      </c>
      <c r="T117" s="302">
        <f t="shared" si="22"/>
        <v>2.3647286369526226E-2</v>
      </c>
      <c r="U117" s="302">
        <f t="shared" si="22"/>
        <v>2.3784840988536223E-2</v>
      </c>
      <c r="V117" s="302">
        <f t="shared" si="22"/>
        <v>2.3944453019093311E-2</v>
      </c>
      <c r="W117" s="302">
        <f t="shared" si="22"/>
        <v>2.3877985611555821E-2</v>
      </c>
      <c r="X117" s="302">
        <f t="shared" si="22"/>
        <v>2.3931103133949923E-2</v>
      </c>
      <c r="Y117" s="302">
        <f t="shared" si="22"/>
        <v>2.4042628696207713E-2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3.8427481164829136E-2</v>
      </c>
      <c r="C118" s="302">
        <f t="shared" si="23"/>
        <v>3.9737067738423532E-2</v>
      </c>
      <c r="D118" s="302">
        <f t="shared" si="23"/>
        <v>4.0647334633356819E-2</v>
      </c>
      <c r="E118" s="302">
        <f t="shared" si="23"/>
        <v>4.1763961830988384E-2</v>
      </c>
      <c r="F118" s="302">
        <f t="shared" si="23"/>
        <v>4.2471460018446074E-2</v>
      </c>
      <c r="G118" s="302">
        <f t="shared" si="23"/>
        <v>4.3246328686670651E-2</v>
      </c>
      <c r="H118" s="302">
        <f t="shared" si="23"/>
        <v>4.2024715039248171E-2</v>
      </c>
      <c r="I118" s="302">
        <f t="shared" si="23"/>
        <v>3.5256067090836472E-2</v>
      </c>
      <c r="J118" s="302">
        <f t="shared" si="23"/>
        <v>3.2518773753515515E-2</v>
      </c>
      <c r="K118" s="302">
        <f t="shared" si="23"/>
        <v>3.3953366466079736E-2</v>
      </c>
      <c r="L118" s="302">
        <f t="shared" si="23"/>
        <v>3.075131866872613E-2</v>
      </c>
      <c r="M118" s="302">
        <f t="shared" si="23"/>
        <v>2.9391701974833359E-2</v>
      </c>
      <c r="N118" s="302">
        <f t="shared" si="23"/>
        <v>2.7807917119848959E-2</v>
      </c>
      <c r="O118" s="302">
        <f t="shared" si="23"/>
        <v>2.7212826067390439E-2</v>
      </c>
      <c r="P118" s="302">
        <f t="shared" si="23"/>
        <v>2.6339527751318755E-2</v>
      </c>
      <c r="Q118" s="302">
        <f t="shared" si="23"/>
        <v>2.5915488964441829E-2</v>
      </c>
      <c r="R118" s="302">
        <f t="shared" si="23"/>
        <v>2.3148194986646411E-2</v>
      </c>
      <c r="S118" s="302">
        <f t="shared" si="23"/>
        <v>2.2657059121717883E-2</v>
      </c>
      <c r="T118" s="302">
        <f t="shared" si="23"/>
        <v>2.1513218265587948E-2</v>
      </c>
      <c r="U118" s="302">
        <f t="shared" si="23"/>
        <v>1.9984044172620421E-2</v>
      </c>
      <c r="V118" s="302">
        <f t="shared" si="23"/>
        <v>1.8200072190019019E-2</v>
      </c>
      <c r="W118" s="302">
        <f t="shared" si="23"/>
        <v>1.8935555046523774E-2</v>
      </c>
      <c r="X118" s="302">
        <f t="shared" si="23"/>
        <v>1.8391754968231529E-2</v>
      </c>
      <c r="Y118" s="302">
        <f t="shared" si="23"/>
        <v>1.7161043598033787E-2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0.7808547087281843</v>
      </c>
      <c r="C119" s="301">
        <f t="shared" si="24"/>
        <v>0.7798619318724328</v>
      </c>
      <c r="D119" s="301">
        <f t="shared" si="24"/>
        <v>0.77889355777122815</v>
      </c>
      <c r="E119" s="301">
        <f t="shared" si="24"/>
        <v>0.77786728179127973</v>
      </c>
      <c r="F119" s="301">
        <f t="shared" si="24"/>
        <v>0.77723295104676271</v>
      </c>
      <c r="G119" s="301">
        <f t="shared" si="24"/>
        <v>0.77669188304972259</v>
      </c>
      <c r="H119" s="301">
        <f t="shared" si="24"/>
        <v>0.7776382072576713</v>
      </c>
      <c r="I119" s="301">
        <f t="shared" si="24"/>
        <v>0.78452511733049646</v>
      </c>
      <c r="J119" s="301">
        <f t="shared" si="24"/>
        <v>0.78695583703273486</v>
      </c>
      <c r="K119" s="301">
        <f t="shared" si="24"/>
        <v>0.78564503848861245</v>
      </c>
      <c r="L119" s="301">
        <f t="shared" si="24"/>
        <v>0.78860080612210881</v>
      </c>
      <c r="M119" s="301">
        <f t="shared" si="24"/>
        <v>0.78971825852115674</v>
      </c>
      <c r="N119" s="301">
        <f t="shared" si="24"/>
        <v>0.79095552984938944</v>
      </c>
      <c r="O119" s="301">
        <f t="shared" si="24"/>
        <v>0.79139632459559406</v>
      </c>
      <c r="P119" s="301">
        <f t="shared" si="24"/>
        <v>0.79182154988638276</v>
      </c>
      <c r="Q119" s="301">
        <f t="shared" si="24"/>
        <v>0.79214060009216447</v>
      </c>
      <c r="R119" s="301">
        <f t="shared" si="24"/>
        <v>0.79445962670483428</v>
      </c>
      <c r="S119" s="301">
        <f t="shared" si="24"/>
        <v>0.79483997802367823</v>
      </c>
      <c r="T119" s="301">
        <f t="shared" si="24"/>
        <v>0.79566494815709143</v>
      </c>
      <c r="U119" s="301">
        <f t="shared" si="24"/>
        <v>0.79687011334907321</v>
      </c>
      <c r="V119" s="301">
        <f t="shared" si="24"/>
        <v>0.79824868964183326</v>
      </c>
      <c r="W119" s="301">
        <f t="shared" si="24"/>
        <v>0.79765925706490959</v>
      </c>
      <c r="X119" s="301">
        <f t="shared" si="24"/>
        <v>0.79822127071262783</v>
      </c>
      <c r="Y119" s="301">
        <f t="shared" si="24"/>
        <v>0.79921721935649059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0.70133931348924383</v>
      </c>
      <c r="C120" s="302">
        <f t="shared" si="25"/>
        <v>0.69763669745479862</v>
      </c>
      <c r="D120" s="302">
        <f t="shared" si="25"/>
        <v>0.69478476945597889</v>
      </c>
      <c r="E120" s="302">
        <f t="shared" si="25"/>
        <v>0.69144793212090605</v>
      </c>
      <c r="F120" s="302">
        <f t="shared" si="25"/>
        <v>0.68934962309050485</v>
      </c>
      <c r="G120" s="302">
        <f t="shared" si="25"/>
        <v>0.68720517161517058</v>
      </c>
      <c r="H120" s="302">
        <f t="shared" si="25"/>
        <v>0.69067929855854782</v>
      </c>
      <c r="I120" s="302">
        <f t="shared" si="25"/>
        <v>0.71157211535585019</v>
      </c>
      <c r="J120" s="302">
        <f t="shared" si="25"/>
        <v>0.71966693155893346</v>
      </c>
      <c r="K120" s="302">
        <f t="shared" si="25"/>
        <v>0.71538762706311587</v>
      </c>
      <c r="L120" s="302">
        <f t="shared" si="25"/>
        <v>0.72496917625873003</v>
      </c>
      <c r="M120" s="302">
        <f t="shared" si="25"/>
        <v>0.72889999179039178</v>
      </c>
      <c r="N120" s="302">
        <f t="shared" si="25"/>
        <v>0.73341448230916562</v>
      </c>
      <c r="O120" s="302">
        <f t="shared" si="25"/>
        <v>0.73508665883749713</v>
      </c>
      <c r="P120" s="302">
        <f t="shared" si="25"/>
        <v>0.73731894143881016</v>
      </c>
      <c r="Q120" s="302">
        <f t="shared" si="25"/>
        <v>0.73851542650925373</v>
      </c>
      <c r="R120" s="302">
        <f t="shared" si="25"/>
        <v>0.74656062792486999</v>
      </c>
      <c r="S120" s="302">
        <f t="shared" si="25"/>
        <v>0.74795725356698528</v>
      </c>
      <c r="T120" s="302">
        <f t="shared" si="25"/>
        <v>0.75114909644377437</v>
      </c>
      <c r="U120" s="302">
        <f t="shared" si="25"/>
        <v>0.75551847845938569</v>
      </c>
      <c r="V120" s="302">
        <f t="shared" si="25"/>
        <v>0.76058850766531716</v>
      </c>
      <c r="W120" s="302">
        <f t="shared" si="25"/>
        <v>0.75847719001412617</v>
      </c>
      <c r="X120" s="302">
        <f t="shared" si="25"/>
        <v>0.76016445249017384</v>
      </c>
      <c r="Y120" s="302">
        <f t="shared" si="25"/>
        <v>0.76370702917365685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7.9515395238940481E-2</v>
      </c>
      <c r="C121" s="302">
        <f t="shared" si="26"/>
        <v>8.2225234417634172E-2</v>
      </c>
      <c r="D121" s="302">
        <f t="shared" si="26"/>
        <v>8.4108788315249303E-2</v>
      </c>
      <c r="E121" s="302">
        <f t="shared" si="26"/>
        <v>8.6419349670373666E-2</v>
      </c>
      <c r="F121" s="302">
        <f t="shared" si="26"/>
        <v>8.7883327956257834E-2</v>
      </c>
      <c r="G121" s="302">
        <f t="shared" si="26"/>
        <v>8.9486711434552002E-2</v>
      </c>
      <c r="H121" s="302">
        <f t="shared" si="26"/>
        <v>8.6958908699123524E-2</v>
      </c>
      <c r="I121" s="302">
        <f t="shared" si="26"/>
        <v>7.2953001974646339E-2</v>
      </c>
      <c r="J121" s="302">
        <f t="shared" si="26"/>
        <v>6.7288905473801411E-2</v>
      </c>
      <c r="K121" s="302">
        <f t="shared" si="26"/>
        <v>7.0257411425496505E-2</v>
      </c>
      <c r="L121" s="302">
        <f t="shared" si="26"/>
        <v>6.3631629863378794E-2</v>
      </c>
      <c r="M121" s="302">
        <f t="shared" si="26"/>
        <v>6.0818266730764937E-2</v>
      </c>
      <c r="N121" s="302">
        <f t="shared" si="26"/>
        <v>5.754104754022385E-2</v>
      </c>
      <c r="O121" s="302">
        <f t="shared" si="26"/>
        <v>5.6309665758096941E-2</v>
      </c>
      <c r="P121" s="302">
        <f t="shared" si="26"/>
        <v>5.4502608447572563E-2</v>
      </c>
      <c r="Q121" s="302">
        <f t="shared" si="26"/>
        <v>5.3625173582910683E-2</v>
      </c>
      <c r="R121" s="302">
        <f t="shared" si="26"/>
        <v>4.7898998779964272E-2</v>
      </c>
      <c r="S121" s="302">
        <f t="shared" si="26"/>
        <v>4.6882724456692879E-2</v>
      </c>
      <c r="T121" s="302">
        <f t="shared" si="26"/>
        <v>4.4515851713317123E-2</v>
      </c>
      <c r="U121" s="302">
        <f t="shared" si="26"/>
        <v>4.1351634889687516E-2</v>
      </c>
      <c r="V121" s="302">
        <f t="shared" si="26"/>
        <v>3.7660181976516154E-2</v>
      </c>
      <c r="W121" s="302">
        <f t="shared" si="26"/>
        <v>3.9182067050783427E-2</v>
      </c>
      <c r="X121" s="302">
        <f t="shared" si="26"/>
        <v>3.8056818222454006E-2</v>
      </c>
      <c r="Y121" s="302">
        <f t="shared" si="26"/>
        <v>3.5510190182833794E-2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9.8260913813075113E-2</v>
      </c>
      <c r="C122" s="301">
        <f t="shared" si="27"/>
        <v>9.7801558215985893E-2</v>
      </c>
      <c r="D122" s="301">
        <f t="shared" si="27"/>
        <v>9.7512476292018604E-2</v>
      </c>
      <c r="E122" s="301">
        <f t="shared" si="27"/>
        <v>9.7138850956322825E-2</v>
      </c>
      <c r="F122" s="301">
        <f t="shared" si="27"/>
        <v>9.6899358557817256E-2</v>
      </c>
      <c r="G122" s="301">
        <f t="shared" si="27"/>
        <v>9.6623370200194167E-2</v>
      </c>
      <c r="H122" s="301">
        <f t="shared" si="27"/>
        <v>9.7048987098040052E-2</v>
      </c>
      <c r="I122" s="301">
        <f t="shared" si="27"/>
        <v>9.9132061509415045E-2</v>
      </c>
      <c r="J122" s="301">
        <f t="shared" si="27"/>
        <v>0.10003999703526834</v>
      </c>
      <c r="K122" s="301">
        <f t="shared" si="27"/>
        <v>9.9575250452111561E-2</v>
      </c>
      <c r="L122" s="301">
        <f t="shared" si="27"/>
        <v>0.10060593268059062</v>
      </c>
      <c r="M122" s="301">
        <f t="shared" si="27"/>
        <v>0.10106983353662802</v>
      </c>
      <c r="N122" s="301">
        <f t="shared" si="27"/>
        <v>0.10162101195505177</v>
      </c>
      <c r="O122" s="301">
        <f t="shared" si="27"/>
        <v>0.10182703248756911</v>
      </c>
      <c r="P122" s="301">
        <f t="shared" si="27"/>
        <v>0.10218550946051552</v>
      </c>
      <c r="Q122" s="301">
        <f t="shared" si="27"/>
        <v>0.10234509211226278</v>
      </c>
      <c r="R122" s="301">
        <f t="shared" si="27"/>
        <v>0.10328123833623397</v>
      </c>
      <c r="S122" s="301">
        <f t="shared" si="27"/>
        <v>0.10342718675261543</v>
      </c>
      <c r="T122" s="301">
        <f t="shared" si="27"/>
        <v>0.10383490777294699</v>
      </c>
      <c r="U122" s="301">
        <f t="shared" si="27"/>
        <v>0.10433364848941563</v>
      </c>
      <c r="V122" s="301">
        <f t="shared" si="27"/>
        <v>0.10489833754529301</v>
      </c>
      <c r="W122" s="301">
        <f t="shared" si="27"/>
        <v>0.10463666889406707</v>
      </c>
      <c r="X122" s="301">
        <f t="shared" si="27"/>
        <v>0.10482157884441859</v>
      </c>
      <c r="Y122" s="301">
        <f t="shared" si="27"/>
        <v>0.1052780250488337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7.9550061020770474E-2</v>
      </c>
      <c r="C123" s="302">
        <f t="shared" si="28"/>
        <v>7.9130088368715351E-2</v>
      </c>
      <c r="D123" s="302">
        <f t="shared" si="28"/>
        <v>7.8806605794775192E-2</v>
      </c>
      <c r="E123" s="302">
        <f t="shared" si="28"/>
        <v>7.8428121930380373E-2</v>
      </c>
      <c r="F123" s="302">
        <f t="shared" si="28"/>
        <v>7.8190119285728374E-2</v>
      </c>
      <c r="G123" s="302">
        <f t="shared" si="28"/>
        <v>7.794688289153541E-2</v>
      </c>
      <c r="H123" s="302">
        <f t="shared" si="28"/>
        <v>7.8340938956872122E-2</v>
      </c>
      <c r="I123" s="302">
        <f t="shared" si="28"/>
        <v>8.0710726047306919E-2</v>
      </c>
      <c r="J123" s="302">
        <f t="shared" si="28"/>
        <v>8.1628888070341771E-2</v>
      </c>
      <c r="K123" s="302">
        <f t="shared" si="28"/>
        <v>8.1143503995584676E-2</v>
      </c>
      <c r="L123" s="302">
        <f t="shared" si="28"/>
        <v>8.2230300084902022E-2</v>
      </c>
      <c r="M123" s="302">
        <f t="shared" si="28"/>
        <v>8.2676156476224769E-2</v>
      </c>
      <c r="N123" s="302">
        <f t="shared" si="28"/>
        <v>8.3188216743400489E-2</v>
      </c>
      <c r="O123" s="302">
        <f t="shared" si="28"/>
        <v>8.337788491443815E-2</v>
      </c>
      <c r="P123" s="302">
        <f t="shared" si="28"/>
        <v>8.3631083635420433E-2</v>
      </c>
      <c r="Q123" s="302">
        <f t="shared" si="28"/>
        <v>8.3766796062392027E-2</v>
      </c>
      <c r="R123" s="302">
        <f t="shared" si="28"/>
        <v>8.4679330482218748E-2</v>
      </c>
      <c r="S123" s="302">
        <f t="shared" si="28"/>
        <v>8.4837744038847682E-2</v>
      </c>
      <c r="T123" s="302">
        <f t="shared" si="28"/>
        <v>8.5199781772557492E-2</v>
      </c>
      <c r="U123" s="302">
        <f t="shared" si="28"/>
        <v>8.5695382973402359E-2</v>
      </c>
      <c r="V123" s="302">
        <f t="shared" si="28"/>
        <v>8.6270455730556528E-2</v>
      </c>
      <c r="W123" s="302">
        <f t="shared" si="28"/>
        <v>8.6030977571046552E-2</v>
      </c>
      <c r="X123" s="302">
        <f t="shared" si="28"/>
        <v>8.6222356879672293E-2</v>
      </c>
      <c r="Y123" s="302">
        <f t="shared" si="28"/>
        <v>8.6624176920159945E-2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1.8710852792304621E-2</v>
      </c>
      <c r="C124" s="303">
        <f t="shared" si="29"/>
        <v>1.8671469847270545E-2</v>
      </c>
      <c r="D124" s="303">
        <f t="shared" si="29"/>
        <v>1.8705870497243423E-2</v>
      </c>
      <c r="E124" s="303">
        <f t="shared" si="29"/>
        <v>1.8710729025942459E-2</v>
      </c>
      <c r="F124" s="303">
        <f t="shared" si="29"/>
        <v>1.8709239272088889E-2</v>
      </c>
      <c r="G124" s="303">
        <f t="shared" si="29"/>
        <v>1.867648730865876E-2</v>
      </c>
      <c r="H124" s="303">
        <f t="shared" si="29"/>
        <v>1.8708048141167929E-2</v>
      </c>
      <c r="I124" s="303">
        <f t="shared" si="29"/>
        <v>1.8421335462108123E-2</v>
      </c>
      <c r="J124" s="303">
        <f t="shared" si="29"/>
        <v>1.8411108964926579E-2</v>
      </c>
      <c r="K124" s="303">
        <f t="shared" si="29"/>
        <v>1.8431746456526871E-2</v>
      </c>
      <c r="L124" s="303">
        <f t="shared" si="29"/>
        <v>1.8375632595688595E-2</v>
      </c>
      <c r="M124" s="303">
        <f t="shared" si="29"/>
        <v>1.8393677060403249E-2</v>
      </c>
      <c r="N124" s="303">
        <f t="shared" si="29"/>
        <v>1.8432795211651289E-2</v>
      </c>
      <c r="O124" s="303">
        <f t="shared" si="29"/>
        <v>1.8449147573130965E-2</v>
      </c>
      <c r="P124" s="303">
        <f t="shared" si="29"/>
        <v>1.8554425825095085E-2</v>
      </c>
      <c r="Q124" s="303">
        <f t="shared" si="29"/>
        <v>1.8578296049870765E-2</v>
      </c>
      <c r="R124" s="303">
        <f t="shared" si="29"/>
        <v>1.8601907854015221E-2</v>
      </c>
      <c r="S124" s="303">
        <f t="shared" si="29"/>
        <v>1.8589442713767758E-2</v>
      </c>
      <c r="T124" s="303">
        <f t="shared" si="29"/>
        <v>1.8635126000389499E-2</v>
      </c>
      <c r="U124" s="303">
        <f t="shared" si="29"/>
        <v>1.8638265516013275E-2</v>
      </c>
      <c r="V124" s="303">
        <f t="shared" si="29"/>
        <v>1.8627881814736486E-2</v>
      </c>
      <c r="W124" s="303">
        <f t="shared" si="29"/>
        <v>1.8605691323020521E-2</v>
      </c>
      <c r="X124" s="303">
        <f t="shared" si="29"/>
        <v>1.8599221964746279E-2</v>
      </c>
      <c r="Y124" s="303">
        <f t="shared" si="29"/>
        <v>1.8653848128673756E-2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1.0000000000000002</v>
      </c>
      <c r="D126" s="232">
        <f t="shared" si="30"/>
        <v>1</v>
      </c>
      <c r="E126" s="232">
        <f t="shared" si="30"/>
        <v>0.99999999999999989</v>
      </c>
      <c r="F126" s="232">
        <f t="shared" si="30"/>
        <v>0.99999999999999989</v>
      </c>
      <c r="G126" s="232">
        <f t="shared" si="30"/>
        <v>0.99999999999999989</v>
      </c>
      <c r="H126" s="232">
        <f t="shared" si="30"/>
        <v>0.99999999999999989</v>
      </c>
      <c r="I126" s="232">
        <f t="shared" si="30"/>
        <v>0.99999999999999978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1.0000000000000002</v>
      </c>
      <c r="N126" s="232">
        <f t="shared" si="30"/>
        <v>0.99999999999999989</v>
      </c>
      <c r="O126" s="232">
        <f t="shared" si="30"/>
        <v>0.99999999999999989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0.99999999999999978</v>
      </c>
      <c r="T126" s="232">
        <f t="shared" si="30"/>
        <v>1.0000000000000002</v>
      </c>
      <c r="U126" s="232">
        <f t="shared" si="30"/>
        <v>1</v>
      </c>
      <c r="V126" s="232">
        <f t="shared" si="30"/>
        <v>1</v>
      </c>
      <c r="W126" s="232">
        <f t="shared" si="30"/>
        <v>0.99999999999999978</v>
      </c>
      <c r="X126" s="232">
        <f t="shared" si="30"/>
        <v>1.0000000000000002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2.739064880643139E-2</v>
      </c>
      <c r="C127" s="299">
        <f t="shared" si="31"/>
        <v>2.7398885242848444E-2</v>
      </c>
      <c r="D127" s="299">
        <f t="shared" si="31"/>
        <v>2.7364130557820443E-2</v>
      </c>
      <c r="E127" s="299">
        <f t="shared" si="31"/>
        <v>2.7347918112513588E-2</v>
      </c>
      <c r="F127" s="299">
        <f t="shared" si="31"/>
        <v>2.7339764719134886E-2</v>
      </c>
      <c r="G127" s="299">
        <f t="shared" si="31"/>
        <v>2.7351074961379587E-2</v>
      </c>
      <c r="H127" s="299">
        <f t="shared" si="31"/>
        <v>2.7344011096247622E-2</v>
      </c>
      <c r="I127" s="299">
        <f t="shared" si="31"/>
        <v>2.7389787158867487E-2</v>
      </c>
      <c r="J127" s="299">
        <f t="shared" si="31"/>
        <v>2.7415524372139361E-2</v>
      </c>
      <c r="K127" s="299">
        <f t="shared" si="31"/>
        <v>2.7418027351954921E-2</v>
      </c>
      <c r="L127" s="299">
        <f t="shared" si="31"/>
        <v>2.7460938205204288E-2</v>
      </c>
      <c r="M127" s="299">
        <f t="shared" si="31"/>
        <v>2.7467167795902834E-2</v>
      </c>
      <c r="N127" s="299">
        <f t="shared" si="31"/>
        <v>2.7486241620794258E-2</v>
      </c>
      <c r="O127" s="299">
        <f t="shared" si="31"/>
        <v>2.7493794357919085E-2</v>
      </c>
      <c r="P127" s="299">
        <f t="shared" si="31"/>
        <v>2.7186354702320566E-2</v>
      </c>
      <c r="Q127" s="299">
        <f t="shared" si="31"/>
        <v>2.7254792057938116E-2</v>
      </c>
      <c r="R127" s="299">
        <f t="shared" si="31"/>
        <v>2.7018428767717803E-2</v>
      </c>
      <c r="S127" s="299">
        <f t="shared" si="31"/>
        <v>2.7146488440552931E-2</v>
      </c>
      <c r="T127" s="299">
        <f t="shared" si="31"/>
        <v>2.7218841429318782E-2</v>
      </c>
      <c r="U127" s="299">
        <f t="shared" si="31"/>
        <v>2.7326479618620579E-2</v>
      </c>
      <c r="V127" s="299">
        <f t="shared" si="31"/>
        <v>2.744125390390291E-2</v>
      </c>
      <c r="W127" s="299">
        <f t="shared" si="31"/>
        <v>2.7498643061157693E-2</v>
      </c>
      <c r="X127" s="299">
        <f t="shared" si="31"/>
        <v>2.7554849656268893E-2</v>
      </c>
      <c r="Y127" s="299">
        <f t="shared" si="31"/>
        <v>2.7594169827779239E-2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3.0339356047732811E-3</v>
      </c>
      <c r="C128" s="233">
        <f t="shared" si="32"/>
        <v>3.0348479167772325E-3</v>
      </c>
      <c r="D128" s="233">
        <f t="shared" si="32"/>
        <v>3.0309983009070758E-3</v>
      </c>
      <c r="E128" s="233">
        <f t="shared" si="32"/>
        <v>3.0292025232530103E-3</v>
      </c>
      <c r="F128" s="233">
        <f t="shared" si="32"/>
        <v>3.0282994095427031E-3</v>
      </c>
      <c r="G128" s="233">
        <f t="shared" si="32"/>
        <v>3.0295521928150999E-3</v>
      </c>
      <c r="H128" s="233">
        <f t="shared" si="32"/>
        <v>3.0287697611143158E-3</v>
      </c>
      <c r="I128" s="233">
        <f t="shared" si="32"/>
        <v>3.0338401640540263E-3</v>
      </c>
      <c r="J128" s="233">
        <f t="shared" si="32"/>
        <v>3.0366909562446367E-3</v>
      </c>
      <c r="K128" s="233">
        <f t="shared" si="32"/>
        <v>3.0369681997533321E-3</v>
      </c>
      <c r="L128" s="233">
        <f t="shared" si="32"/>
        <v>3.0417212366903004E-3</v>
      </c>
      <c r="M128" s="233">
        <f t="shared" si="32"/>
        <v>3.0424112596670111E-3</v>
      </c>
      <c r="N128" s="233">
        <f t="shared" si="32"/>
        <v>3.0445239791161262E-3</v>
      </c>
      <c r="O128" s="233">
        <f t="shared" si="32"/>
        <v>3.0483441459444689E-3</v>
      </c>
      <c r="P128" s="233">
        <f t="shared" si="32"/>
        <v>3.0871108849086343E-3</v>
      </c>
      <c r="Q128" s="233">
        <f t="shared" si="32"/>
        <v>3.0995502539672825E-3</v>
      </c>
      <c r="R128" s="233">
        <f t="shared" si="32"/>
        <v>3.1347426071944699E-3</v>
      </c>
      <c r="S128" s="233">
        <f t="shared" si="32"/>
        <v>3.1551866565556375E-3</v>
      </c>
      <c r="T128" s="233">
        <f t="shared" si="32"/>
        <v>3.1338884820620461E-3</v>
      </c>
      <c r="U128" s="233">
        <f t="shared" si="32"/>
        <v>3.1199139011426841E-3</v>
      </c>
      <c r="V128" s="233">
        <f t="shared" si="32"/>
        <v>3.1095639129484951E-3</v>
      </c>
      <c r="W128" s="233">
        <f t="shared" si="32"/>
        <v>3.0952132150536093E-3</v>
      </c>
      <c r="X128" s="233">
        <f t="shared" si="32"/>
        <v>3.0829706193954819E-3</v>
      </c>
      <c r="Y128" s="233">
        <f t="shared" si="32"/>
        <v>3.0708232369043142E-3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0.13201009129494495</v>
      </c>
      <c r="C129" s="233">
        <f t="shared" si="33"/>
        <v>0.13204978705867243</v>
      </c>
      <c r="D129" s="233">
        <f t="shared" si="33"/>
        <v>0.13188228576376346</v>
      </c>
      <c r="E129" s="233">
        <f t="shared" si="33"/>
        <v>0.13180414937494705</v>
      </c>
      <c r="F129" s="233">
        <f t="shared" si="33"/>
        <v>0.13176485383974848</v>
      </c>
      <c r="G129" s="233">
        <f t="shared" si="33"/>
        <v>0.13181936390710183</v>
      </c>
      <c r="H129" s="233">
        <f t="shared" si="33"/>
        <v>0.1317853193874719</v>
      </c>
      <c r="I129" s="233">
        <f t="shared" si="33"/>
        <v>0.13200593855747683</v>
      </c>
      <c r="J129" s="233">
        <f t="shared" si="33"/>
        <v>0.132129979864337</v>
      </c>
      <c r="K129" s="233">
        <f t="shared" si="33"/>
        <v>0.13214204305408822</v>
      </c>
      <c r="L129" s="233">
        <f t="shared" si="33"/>
        <v>0.13234885325763712</v>
      </c>
      <c r="M129" s="233">
        <f t="shared" si="33"/>
        <v>0.13237887696546</v>
      </c>
      <c r="N129" s="233">
        <f t="shared" si="33"/>
        <v>0.13247080386295904</v>
      </c>
      <c r="O129" s="233">
        <f t="shared" si="33"/>
        <v>0.13233254105402634</v>
      </c>
      <c r="P129" s="233">
        <f t="shared" si="33"/>
        <v>0.13070225414323558</v>
      </c>
      <c r="Q129" s="233">
        <f t="shared" si="33"/>
        <v>0.13089927602775733</v>
      </c>
      <c r="R129" s="233">
        <f t="shared" si="33"/>
        <v>0.12964924132860864</v>
      </c>
      <c r="S129" s="233">
        <f t="shared" si="33"/>
        <v>0.13016221444765724</v>
      </c>
      <c r="T129" s="233">
        <f t="shared" si="33"/>
        <v>0.13041933121381188</v>
      </c>
      <c r="U129" s="233">
        <f t="shared" si="33"/>
        <v>0.13085537479916462</v>
      </c>
      <c r="V129" s="233">
        <f t="shared" si="33"/>
        <v>0.13133408402406557</v>
      </c>
      <c r="W129" s="233">
        <f t="shared" si="33"/>
        <v>0.13154571073410121</v>
      </c>
      <c r="X129" s="233">
        <f t="shared" si="33"/>
        <v>0.13175845526279234</v>
      </c>
      <c r="Y129" s="233">
        <f t="shared" si="33"/>
        <v>0.13189645333762115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4.1379412361255391E-2</v>
      </c>
      <c r="C130" s="233">
        <f t="shared" si="34"/>
        <v>4.1391855253765805E-2</v>
      </c>
      <c r="D130" s="233">
        <f t="shared" si="34"/>
        <v>4.1339350895310378E-2</v>
      </c>
      <c r="E130" s="233">
        <f t="shared" si="34"/>
        <v>4.1314858541570333E-2</v>
      </c>
      <c r="F130" s="233">
        <f t="shared" si="34"/>
        <v>4.1302541103267032E-2</v>
      </c>
      <c r="G130" s="233">
        <f t="shared" si="34"/>
        <v>4.1319627634552103E-2</v>
      </c>
      <c r="H130" s="233">
        <f t="shared" si="34"/>
        <v>4.1308956160859521E-2</v>
      </c>
      <c r="I130" s="233">
        <f t="shared" si="34"/>
        <v>4.1378110658980678E-2</v>
      </c>
      <c r="J130" s="233">
        <f t="shared" si="34"/>
        <v>4.1416992204596222E-2</v>
      </c>
      <c r="K130" s="233">
        <f t="shared" si="34"/>
        <v>4.1420773489028451E-2</v>
      </c>
      <c r="L130" s="233">
        <f t="shared" si="34"/>
        <v>4.1485599477778384E-2</v>
      </c>
      <c r="M130" s="233">
        <f t="shared" si="34"/>
        <v>4.1495010602143431E-2</v>
      </c>
      <c r="N130" s="233">
        <f t="shared" si="34"/>
        <v>4.1523825679546912E-2</v>
      </c>
      <c r="O130" s="233">
        <f t="shared" si="34"/>
        <v>4.1575928386746772E-2</v>
      </c>
      <c r="P130" s="233">
        <f t="shared" si="34"/>
        <v>4.1964887302272172E-2</v>
      </c>
      <c r="Q130" s="233">
        <f t="shared" si="34"/>
        <v>4.227432114628895E-2</v>
      </c>
      <c r="R130" s="233">
        <f t="shared" si="34"/>
        <v>4.2618861446808202E-2</v>
      </c>
      <c r="S130" s="233">
        <f t="shared" si="34"/>
        <v>4.3033138057688887E-2</v>
      </c>
      <c r="T130" s="233">
        <f t="shared" si="34"/>
        <v>4.2742655311935926E-2</v>
      </c>
      <c r="U130" s="233">
        <f t="shared" si="34"/>
        <v>4.2552058008048427E-2</v>
      </c>
      <c r="V130" s="233">
        <f t="shared" si="34"/>
        <v>4.2410896004231452E-2</v>
      </c>
      <c r="W130" s="233">
        <f t="shared" si="34"/>
        <v>4.2215168894885448E-2</v>
      </c>
      <c r="X130" s="233">
        <f t="shared" si="34"/>
        <v>4.2048193889446028E-2</v>
      </c>
      <c r="Y130" s="233">
        <f t="shared" si="34"/>
        <v>4.1882517482728261E-2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0.24355478610957521</v>
      </c>
      <c r="C131" s="300">
        <f t="shared" si="35"/>
        <v>0.2420309097560828</v>
      </c>
      <c r="D131" s="300">
        <f t="shared" si="35"/>
        <v>0.24229457519159656</v>
      </c>
      <c r="E131" s="300">
        <f t="shared" si="35"/>
        <v>0.24193737130666032</v>
      </c>
      <c r="F131" s="300">
        <f t="shared" si="35"/>
        <v>0.24169067177708506</v>
      </c>
      <c r="G131" s="300">
        <f t="shared" si="35"/>
        <v>0.24066133074565993</v>
      </c>
      <c r="H131" s="300">
        <f t="shared" si="35"/>
        <v>0.24186909872761664</v>
      </c>
      <c r="I131" s="300">
        <f t="shared" si="35"/>
        <v>0.24613456867505001</v>
      </c>
      <c r="J131" s="300">
        <f t="shared" si="35"/>
        <v>0.24887491764962999</v>
      </c>
      <c r="K131" s="300">
        <f t="shared" si="35"/>
        <v>0.24720832081950261</v>
      </c>
      <c r="L131" s="300">
        <f t="shared" si="35"/>
        <v>0.2510174376332398</v>
      </c>
      <c r="M131" s="300">
        <f t="shared" si="35"/>
        <v>0.25308661216417772</v>
      </c>
      <c r="N131" s="300">
        <f t="shared" si="35"/>
        <v>0.25587482882621315</v>
      </c>
      <c r="O131" s="300">
        <f t="shared" si="35"/>
        <v>0.25742203938054731</v>
      </c>
      <c r="P131" s="300">
        <f t="shared" si="35"/>
        <v>0.26646939193891611</v>
      </c>
      <c r="Q131" s="300">
        <f t="shared" si="35"/>
        <v>0.26416818186064422</v>
      </c>
      <c r="R131" s="300">
        <f t="shared" si="35"/>
        <v>0.27639733883427292</v>
      </c>
      <c r="S131" s="300">
        <f t="shared" si="35"/>
        <v>0.27824592180649138</v>
      </c>
      <c r="T131" s="300">
        <f t="shared" si="35"/>
        <v>0.27890683253222437</v>
      </c>
      <c r="U131" s="300">
        <f t="shared" si="35"/>
        <v>0.28434113475122663</v>
      </c>
      <c r="V131" s="300">
        <f t="shared" si="35"/>
        <v>0.293942231826126</v>
      </c>
      <c r="W131" s="300">
        <f t="shared" si="35"/>
        <v>0.29019090292493888</v>
      </c>
      <c r="X131" s="300">
        <f t="shared" si="35"/>
        <v>0.28942975218009953</v>
      </c>
      <c r="Y131" s="300">
        <f t="shared" si="35"/>
        <v>0.29116861023281249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0.55263112582301976</v>
      </c>
      <c r="C132" s="235">
        <f t="shared" si="36"/>
        <v>0.55409371477185354</v>
      </c>
      <c r="D132" s="235">
        <f t="shared" si="36"/>
        <v>0.55408865929060203</v>
      </c>
      <c r="E132" s="235">
        <f t="shared" si="36"/>
        <v>0.55456650014105557</v>
      </c>
      <c r="F132" s="235">
        <f t="shared" si="36"/>
        <v>0.55487386915122172</v>
      </c>
      <c r="G132" s="235">
        <f t="shared" si="36"/>
        <v>0.55581905055849135</v>
      </c>
      <c r="H132" s="235">
        <f t="shared" si="36"/>
        <v>0.55466384486668985</v>
      </c>
      <c r="I132" s="235">
        <f t="shared" si="36"/>
        <v>0.55005775478557073</v>
      </c>
      <c r="J132" s="235">
        <f t="shared" si="36"/>
        <v>0.54712589495305286</v>
      </c>
      <c r="K132" s="235">
        <f t="shared" si="36"/>
        <v>0.54877386708567244</v>
      </c>
      <c r="L132" s="235">
        <f t="shared" si="36"/>
        <v>0.54464545018945021</v>
      </c>
      <c r="M132" s="235">
        <f t="shared" si="36"/>
        <v>0.5425299212126492</v>
      </c>
      <c r="N132" s="235">
        <f t="shared" si="36"/>
        <v>0.53959977603137044</v>
      </c>
      <c r="O132" s="235">
        <f t="shared" si="36"/>
        <v>0.53812735267481593</v>
      </c>
      <c r="P132" s="235">
        <f t="shared" si="36"/>
        <v>0.53059000102834686</v>
      </c>
      <c r="Q132" s="235">
        <f t="shared" si="36"/>
        <v>0.53230387865340412</v>
      </c>
      <c r="R132" s="235">
        <f t="shared" si="36"/>
        <v>0.52118138701539796</v>
      </c>
      <c r="S132" s="235">
        <f t="shared" si="36"/>
        <v>0.51825705059105376</v>
      </c>
      <c r="T132" s="235">
        <f t="shared" si="36"/>
        <v>0.51757845103064726</v>
      </c>
      <c r="U132" s="235">
        <f t="shared" si="36"/>
        <v>0.51180503892179707</v>
      </c>
      <c r="V132" s="235">
        <f t="shared" si="36"/>
        <v>0.5017619703287256</v>
      </c>
      <c r="W132" s="235">
        <f t="shared" si="36"/>
        <v>0.50545436116986298</v>
      </c>
      <c r="X132" s="235">
        <f t="shared" si="36"/>
        <v>0.50612577839199802</v>
      </c>
      <c r="Y132" s="235">
        <f t="shared" si="36"/>
        <v>0.50438742588215435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0.61626520587244227</v>
      </c>
      <c r="C136" s="322">
        <f>IF(C$5=0,0,C$5/PPA_fec!C$5)</f>
        <v>0.61758419145604004</v>
      </c>
      <c r="D136" s="322">
        <f>IF(D$5=0,0,D$5/PPA_fec!D$5)</f>
        <v>0.61704789239442259</v>
      </c>
      <c r="E136" s="322">
        <f>IF(E$5=0,0,E$5/PPA_fec!E$5)</f>
        <v>0.61941957808292214</v>
      </c>
      <c r="F136" s="322">
        <f>IF(F$5=0,0,F$5/PPA_fec!F$5)</f>
        <v>0.61966056796202795</v>
      </c>
      <c r="G136" s="322">
        <f>IF(G$5=0,0,G$5/PPA_fec!G$5)</f>
        <v>0.62063608707761175</v>
      </c>
      <c r="H136" s="322">
        <f>IF(H$5=0,0,H$5/PPA_fec!H$5)</f>
        <v>0.62746779147148379</v>
      </c>
      <c r="I136" s="322">
        <f>IF(I$5=0,0,I$5/PPA_fec!I$5)</f>
        <v>0.63339852301945676</v>
      </c>
      <c r="J136" s="322">
        <f>IF(J$5=0,0,J$5/PPA_fec!J$5)</f>
        <v>0.63298088307018896</v>
      </c>
      <c r="K136" s="322">
        <f>IF(K$5=0,0,K$5/PPA_fec!K$5)</f>
        <v>0.63274226940944123</v>
      </c>
      <c r="L136" s="322">
        <f>IF(L$5=0,0,L$5/PPA_fec!L$5)</f>
        <v>0.63345765342642346</v>
      </c>
      <c r="M136" s="322">
        <f>IF(M$5=0,0,M$5/PPA_fec!M$5)</f>
        <v>0.6325921757361278</v>
      </c>
      <c r="N136" s="322">
        <f>IF(N$5=0,0,N$5/PPA_fec!N$5)</f>
        <v>0.63101890414048512</v>
      </c>
      <c r="O136" s="322">
        <f>IF(O$5=0,0,O$5/PPA_fec!O$5)</f>
        <v>0.63031792055318026</v>
      </c>
      <c r="P136" s="322">
        <f>IF(P$5=0,0,P$5/PPA_fec!P$5)</f>
        <v>0.62698260638348446</v>
      </c>
      <c r="Q136" s="322">
        <f>IF(Q$5=0,0,Q$5/PPA_fec!Q$5)</f>
        <v>0.62623519498912195</v>
      </c>
      <c r="R136" s="322">
        <f>IF(R$5=0,0,R$5/PPA_fec!R$5)</f>
        <v>0.63620575260579837</v>
      </c>
      <c r="S136" s="322">
        <f>IF(S$5=0,0,S$5/PPA_fec!S$5)</f>
        <v>0.63752553567867121</v>
      </c>
      <c r="T136" s="322">
        <f>IF(T$5=0,0,T$5/PPA_fec!T$5)</f>
        <v>0.64773454906188865</v>
      </c>
      <c r="U136" s="322">
        <f>IF(U$5=0,0,U$5/PPA_fec!U$5)</f>
        <v>0.64866695971592925</v>
      </c>
      <c r="V136" s="322">
        <f>IF(V$5=0,0,V$5/PPA_fec!V$5)</f>
        <v>0.64850385140819089</v>
      </c>
      <c r="W136" s="322">
        <f>IF(W$5=0,0,W$5/PPA_fec!W$5)</f>
        <v>0.66061698270081493</v>
      </c>
      <c r="X136" s="322">
        <f>IF(X$5=0,0,X$5/PPA_fec!X$5)</f>
        <v>0.66395954443709748</v>
      </c>
      <c r="Y136" s="322">
        <f>IF(Y$5=0,0,Y$5/PPA_fec!Y$5)</f>
        <v>0.66260959564227295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0.47005257522411664</v>
      </c>
      <c r="C137" s="305">
        <f>IF(C$6=0,0,C$6/PPA_fec!C$6)</f>
        <v>0.47005257522411664</v>
      </c>
      <c r="D137" s="305">
        <f>IF(D$6=0,0,D$6/PPA_fec!D$6)</f>
        <v>0.47005257522411659</v>
      </c>
      <c r="E137" s="305">
        <f>IF(E$6=0,0,E$6/PPA_fec!E$6)</f>
        <v>0.47169504129555462</v>
      </c>
      <c r="F137" s="305">
        <f>IF(F$6=0,0,F$6/PPA_fec!F$6)</f>
        <v>0.47169504129555462</v>
      </c>
      <c r="G137" s="305">
        <f>IF(G$6=0,0,G$6/PPA_fec!G$6)</f>
        <v>0.47169504129555445</v>
      </c>
      <c r="H137" s="305">
        <f>IF(H$6=0,0,H$6/PPA_fec!H$6)</f>
        <v>0.47771623109466144</v>
      </c>
      <c r="I137" s="305">
        <f>IF(I$6=0,0,I$6/PPA_fec!I$6)</f>
        <v>0.47771623109466149</v>
      </c>
      <c r="J137" s="305">
        <f>IF(J$6=0,0,J$6/PPA_fec!J$6)</f>
        <v>0.47771623109466149</v>
      </c>
      <c r="K137" s="305">
        <f>IF(K$6=0,0,K$6/PPA_fec!K$6)</f>
        <v>0.47771623109466133</v>
      </c>
      <c r="L137" s="305">
        <f>IF(L$6=0,0,L$6/PPA_fec!L$6)</f>
        <v>0.4777162310946616</v>
      </c>
      <c r="M137" s="305">
        <f>IF(M$6=0,0,M$6/PPA_fec!M$6)</f>
        <v>0.47771623109466138</v>
      </c>
      <c r="N137" s="305">
        <f>IF(N$6=0,0,N$6/PPA_fec!N$6)</f>
        <v>0.47771623109466138</v>
      </c>
      <c r="O137" s="305">
        <f>IF(O$6=0,0,O$6/PPA_fec!O$6)</f>
        <v>0.47771623109466144</v>
      </c>
      <c r="P137" s="305">
        <f>IF(P$6=0,0,P$6/PPA_fec!P$6)</f>
        <v>0.47771623109466149</v>
      </c>
      <c r="Q137" s="305">
        <f>IF(Q$6=0,0,Q$6/PPA_fec!Q$6)</f>
        <v>0.47771623109466155</v>
      </c>
      <c r="R137" s="305">
        <f>IF(R$6=0,0,R$6/PPA_fec!R$6)</f>
        <v>0.48494460798519556</v>
      </c>
      <c r="S137" s="305">
        <f>IF(S$6=0,0,S$6/PPA_fec!S$6)</f>
        <v>0.48756784793477531</v>
      </c>
      <c r="T137" s="305">
        <f>IF(T$6=0,0,T$6/PPA_fec!T$6)</f>
        <v>0.49381106314129775</v>
      </c>
      <c r="U137" s="305">
        <f>IF(U$6=0,0,U$6/PPA_fec!U$6)</f>
        <v>0.49811357357762132</v>
      </c>
      <c r="V137" s="305">
        <f>IF(V$6=0,0,V$6/PPA_fec!V$6)</f>
        <v>0.49811357357762148</v>
      </c>
      <c r="W137" s="305">
        <f>IF(W$6=0,0,W$6/PPA_fec!W$6)</f>
        <v>0.50330221621985916</v>
      </c>
      <c r="X137" s="305">
        <f>IF(X$6=0,0,X$6/PPA_fec!X$6)</f>
        <v>0.50797199459787323</v>
      </c>
      <c r="Y137" s="305">
        <f>IF(Y$6=0,0,Y$6/PPA_fec!Y$6)</f>
        <v>0.51013177499509765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0.12215744427049884</v>
      </c>
      <c r="C138" s="306">
        <f>IF(C$7=0,0,C$7/PPA_fec!C$7)</f>
        <v>0.12215744427049879</v>
      </c>
      <c r="D138" s="306">
        <f>IF(D$7=0,0,D$7/PPA_fec!D$7)</f>
        <v>0.12215744427049881</v>
      </c>
      <c r="E138" s="306">
        <f>IF(E$7=0,0,E$7/PPA_fec!E$7)</f>
        <v>0.12258428898567175</v>
      </c>
      <c r="F138" s="306">
        <f>IF(F$7=0,0,F$7/PPA_fec!F$7)</f>
        <v>0.12258428898567179</v>
      </c>
      <c r="G138" s="306">
        <f>IF(G$7=0,0,G$7/PPA_fec!G$7)</f>
        <v>0.12258428898567177</v>
      </c>
      <c r="H138" s="306">
        <f>IF(H$7=0,0,H$7/PPA_fec!H$7)</f>
        <v>0.12414907810947517</v>
      </c>
      <c r="I138" s="306">
        <f>IF(I$7=0,0,I$7/PPA_fec!I$7)</f>
        <v>0.1241490781094752</v>
      </c>
      <c r="J138" s="306">
        <f>IF(J$7=0,0,J$7/PPA_fec!J$7)</f>
        <v>0.12414907810947522</v>
      </c>
      <c r="K138" s="306">
        <f>IF(K$7=0,0,K$7/PPA_fec!K$7)</f>
        <v>0.12414907810947523</v>
      </c>
      <c r="L138" s="306">
        <f>IF(L$7=0,0,L$7/PPA_fec!L$7)</f>
        <v>0.12414907810947523</v>
      </c>
      <c r="M138" s="306">
        <f>IF(M$7=0,0,M$7/PPA_fec!M$7)</f>
        <v>0.12414907810947519</v>
      </c>
      <c r="N138" s="306">
        <f>IF(N$7=0,0,N$7/PPA_fec!N$7)</f>
        <v>0.12414907810947524</v>
      </c>
      <c r="O138" s="306">
        <f>IF(O$7=0,0,O$7/PPA_fec!O$7)</f>
        <v>0.1241490781094752</v>
      </c>
      <c r="P138" s="306">
        <f>IF(P$7=0,0,P$7/PPA_fec!P$7)</f>
        <v>0.12414907810947522</v>
      </c>
      <c r="Q138" s="306">
        <f>IF(Q$7=0,0,Q$7/PPA_fec!Q$7)</f>
        <v>0.12414907810947517</v>
      </c>
      <c r="R138" s="306">
        <f>IF(R$7=0,0,R$7/PPA_fec!R$7)</f>
        <v>0.12670932008782562</v>
      </c>
      <c r="S138" s="306">
        <f>IF(S$7=0,0,S$7/PPA_fec!S$7)</f>
        <v>0.12670932008782568</v>
      </c>
      <c r="T138" s="306">
        <f>IF(T$7=0,0,T$7/PPA_fec!T$7)</f>
        <v>0.12944994732913742</v>
      </c>
      <c r="U138" s="306">
        <f>IF(U$7=0,0,U$7/PPA_fec!U$7)</f>
        <v>0.12944994732913737</v>
      </c>
      <c r="V138" s="306">
        <f>IF(V$7=0,0,V$7/PPA_fec!V$7)</f>
        <v>0.12944994732913737</v>
      </c>
      <c r="W138" s="306">
        <f>IF(W$7=0,0,W$7/PPA_fec!W$7)</f>
        <v>0.13257324214182292</v>
      </c>
      <c r="X138" s="306">
        <f>IF(X$7=0,0,X$7/PPA_fec!X$7)</f>
        <v>0.13257324214182292</v>
      </c>
      <c r="Y138" s="306">
        <f>IF(Y$7=0,0,Y$7/PPA_fec!Y$7)</f>
        <v>0.13257324214182295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0.67189103859513355</v>
      </c>
      <c r="C139" s="306">
        <f>IF(C$8=0,0,C$8/PPA_fec!C$8)</f>
        <v>0.67189103859513333</v>
      </c>
      <c r="D139" s="306">
        <f>IF(D$8=0,0,D$8/PPA_fec!D$8)</f>
        <v>0.67189103859513333</v>
      </c>
      <c r="E139" s="306">
        <f>IF(E$8=0,0,E$8/PPA_fec!E$8)</f>
        <v>0.67423877221635542</v>
      </c>
      <c r="F139" s="306">
        <f>IF(F$8=0,0,F$8/PPA_fec!F$8)</f>
        <v>0.67423877221635531</v>
      </c>
      <c r="G139" s="306">
        <f>IF(G$8=0,0,G$8/PPA_fec!G$8)</f>
        <v>0.67423877221635509</v>
      </c>
      <c r="H139" s="306">
        <f>IF(H$8=0,0,H$8/PPA_fec!H$8)</f>
        <v>0.6828454338557931</v>
      </c>
      <c r="I139" s="306">
        <f>IF(I$8=0,0,I$8/PPA_fec!I$8)</f>
        <v>0.68284543385579299</v>
      </c>
      <c r="J139" s="306">
        <f>IF(J$8=0,0,J$8/PPA_fec!J$8)</f>
        <v>0.68284543385579355</v>
      </c>
      <c r="K139" s="306">
        <f>IF(K$8=0,0,K$8/PPA_fec!K$8)</f>
        <v>0.6828454338557931</v>
      </c>
      <c r="L139" s="306">
        <f>IF(L$8=0,0,L$8/PPA_fec!L$8)</f>
        <v>0.68284543385579322</v>
      </c>
      <c r="M139" s="306">
        <f>IF(M$8=0,0,M$8/PPA_fec!M$8)</f>
        <v>0.68284543385579322</v>
      </c>
      <c r="N139" s="306">
        <f>IF(N$8=0,0,N$8/PPA_fec!N$8)</f>
        <v>0.68284543385579344</v>
      </c>
      <c r="O139" s="306">
        <f>IF(O$8=0,0,O$8/PPA_fec!O$8)</f>
        <v>0.68284543385579322</v>
      </c>
      <c r="P139" s="306">
        <f>IF(P$8=0,0,P$8/PPA_fec!P$8)</f>
        <v>0.6828454338557931</v>
      </c>
      <c r="Q139" s="306">
        <f>IF(Q$8=0,0,Q$8/PPA_fec!Q$8)</f>
        <v>0.68284543385579333</v>
      </c>
      <c r="R139" s="306">
        <f>IF(R$8=0,0,R$8/PPA_fec!R$8)</f>
        <v>0.69117689238594693</v>
      </c>
      <c r="S139" s="306">
        <f>IF(S$8=0,0,S$8/PPA_fec!S$8)</f>
        <v>0.69692729069359349</v>
      </c>
      <c r="T139" s="306">
        <f>IF(T$8=0,0,T$8/PPA_fec!T$8)</f>
        <v>0.703850563539967</v>
      </c>
      <c r="U139" s="306">
        <f>IF(U$8=0,0,U$8/PPA_fec!U$8)</f>
        <v>0.71008150910170398</v>
      </c>
      <c r="V139" s="306">
        <f>IF(V$8=0,0,V$8/PPA_fec!V$8)</f>
        <v>0.71200130353467417</v>
      </c>
      <c r="W139" s="306">
        <f>IF(W$8=0,0,W$8/PPA_fec!W$8)</f>
        <v>0.71741717509693981</v>
      </c>
      <c r="X139" s="306">
        <f>IF(X$8=0,0,X$8/PPA_fec!X$8)</f>
        <v>0.72229145950297902</v>
      </c>
      <c r="Y139" s="306">
        <f>IF(Y$8=0,0,Y$8/PPA_fec!Y$8)</f>
        <v>0.72667831546841355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0.47168604075884152</v>
      </c>
      <c r="C140" s="306">
        <f>IF(C$9=0,0,C$9/PPA_fec!C$9)</f>
        <v>0.47168604075884157</v>
      </c>
      <c r="D140" s="306">
        <f>IF(D$9=0,0,D$9/PPA_fec!D$9)</f>
        <v>0.47168604075884163</v>
      </c>
      <c r="E140" s="306">
        <f>IF(E$9=0,0,E$9/PPA_fec!E$9)</f>
        <v>0.47333421451461311</v>
      </c>
      <c r="F140" s="306">
        <f>IF(F$9=0,0,F$9/PPA_fec!F$9)</f>
        <v>0.47333421451461305</v>
      </c>
      <c r="G140" s="306">
        <f>IF(G$9=0,0,G$9/PPA_fec!G$9)</f>
        <v>0.47333421451461311</v>
      </c>
      <c r="H140" s="306">
        <f>IF(H$9=0,0,H$9/PPA_fec!H$9)</f>
        <v>0.47937632836888594</v>
      </c>
      <c r="I140" s="306">
        <f>IF(I$9=0,0,I$9/PPA_fec!I$9)</f>
        <v>0.47937632836888605</v>
      </c>
      <c r="J140" s="306">
        <f>IF(J$9=0,0,J$9/PPA_fec!J$9)</f>
        <v>0.47937632836888611</v>
      </c>
      <c r="K140" s="306">
        <f>IF(K$9=0,0,K$9/PPA_fec!K$9)</f>
        <v>0.47937632836888605</v>
      </c>
      <c r="L140" s="306">
        <f>IF(L$9=0,0,L$9/PPA_fec!L$9)</f>
        <v>0.47937632836888594</v>
      </c>
      <c r="M140" s="306">
        <f>IF(M$9=0,0,M$9/PPA_fec!M$9)</f>
        <v>0.47937632836888605</v>
      </c>
      <c r="N140" s="306">
        <f>IF(N$9=0,0,N$9/PPA_fec!N$9)</f>
        <v>0.47937632836888611</v>
      </c>
      <c r="O140" s="306">
        <f>IF(O$9=0,0,O$9/PPA_fec!O$9)</f>
        <v>0.47937632836888594</v>
      </c>
      <c r="P140" s="306">
        <f>IF(P$9=0,0,P$9/PPA_fec!P$9)</f>
        <v>0.47937632836888594</v>
      </c>
      <c r="Q140" s="306">
        <f>IF(Q$9=0,0,Q$9/PPA_fec!Q$9)</f>
        <v>0.47937632836888611</v>
      </c>
      <c r="R140" s="306">
        <f>IF(R$9=0,0,R$9/PPA_fec!R$9)</f>
        <v>0.48926218026571011</v>
      </c>
      <c r="S140" s="306">
        <f>IF(S$9=0,0,S$9/PPA_fec!S$9)</f>
        <v>0.48926218026571</v>
      </c>
      <c r="T140" s="306">
        <f>IF(T$9=0,0,T$9/PPA_fec!T$9)</f>
        <v>0.49984455304184361</v>
      </c>
      <c r="U140" s="306">
        <f>IF(U$9=0,0,U$9/PPA_fec!U$9)</f>
        <v>0.49984455304184361</v>
      </c>
      <c r="V140" s="306">
        <f>IF(V$9=0,0,V$9/PPA_fec!V$9)</f>
        <v>0.49984455304184372</v>
      </c>
      <c r="W140" s="306">
        <f>IF(W$9=0,0,W$9/PPA_fec!W$9)</f>
        <v>0.51190451854878438</v>
      </c>
      <c r="X140" s="306">
        <f>IF(X$9=0,0,X$9/PPA_fec!X$9)</f>
        <v>0.5119045185487846</v>
      </c>
      <c r="Y140" s="306">
        <f>IF(Y$9=0,0,Y$9/PPA_fec!Y$9)</f>
        <v>0.51190451854878449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0.79214292979190781</v>
      </c>
      <c r="C141" s="307">
        <f>IF(C$10=0,0,C$10/PPA_fec!C$10)</f>
        <v>0.79237729571512527</v>
      </c>
      <c r="D141" s="307">
        <f>IF(D$10=0,0,D$10/PPA_fec!D$10)</f>
        <v>0.79721108274739427</v>
      </c>
      <c r="E141" s="307">
        <f>IF(E$10=0,0,E$10/PPA_fec!E$10)</f>
        <v>0.80275266729023664</v>
      </c>
      <c r="F141" s="307">
        <f>IF(F$10=0,0,F$10/PPA_fec!F$10)</f>
        <v>0.80421636601350877</v>
      </c>
      <c r="G141" s="307">
        <f>IF(G$10=0,0,G$10/PPA_fec!G$10)</f>
        <v>0.80355725428296831</v>
      </c>
      <c r="H141" s="307">
        <f>IF(H$10=0,0,H$10/PPA_fec!H$10)</f>
        <v>0.8136585282550105</v>
      </c>
      <c r="I141" s="307">
        <f>IF(I$10=0,0,I$10/PPA_fec!I$10)</f>
        <v>0.80276655180378742</v>
      </c>
      <c r="J141" s="307">
        <f>IF(J$10=0,0,J$10/PPA_fec!J$10)</f>
        <v>0.796629108319304</v>
      </c>
      <c r="K141" s="307">
        <f>IF(K$10=0,0,K$10/PPA_fec!K$10)</f>
        <v>0.79774587878545022</v>
      </c>
      <c r="L141" s="307">
        <f>IF(L$10=0,0,L$10/PPA_fec!L$10)</f>
        <v>0.7885138475483332</v>
      </c>
      <c r="M141" s="307">
        <f>IF(M$10=0,0,M$10/PPA_fec!M$10)</f>
        <v>0.78599634806478746</v>
      </c>
      <c r="N141" s="307">
        <f>IF(N$10=0,0,N$10/PPA_fec!N$10)</f>
        <v>0.78128413134140373</v>
      </c>
      <c r="O141" s="307">
        <f>IF(O$10=0,0,O$10/PPA_fec!O$10)</f>
        <v>0.77728804428454812</v>
      </c>
      <c r="P141" s="307">
        <f>IF(P$10=0,0,P$10/PPA_fec!P$10)</f>
        <v>0.77563806992236006</v>
      </c>
      <c r="Q141" s="307">
        <f>IF(Q$10=0,0,Q$10/PPA_fec!Q$10)</f>
        <v>0.77758368479600215</v>
      </c>
      <c r="R141" s="307">
        <f>IF(R$10=0,0,R$10/PPA_fec!R$10)</f>
        <v>0.78507102511634808</v>
      </c>
      <c r="S141" s="307">
        <f>IF(S$10=0,0,S$10/PPA_fec!S$10)</f>
        <v>0.77453508137163862</v>
      </c>
      <c r="T141" s="307">
        <f>IF(T$10=0,0,T$10/PPA_fec!T$10)</f>
        <v>0.79040040684618118</v>
      </c>
      <c r="U141" s="307">
        <f>IF(U$10=0,0,U$10/PPA_fec!U$10)</f>
        <v>0.78137376240820811</v>
      </c>
      <c r="V141" s="307">
        <f>IF(V$10=0,0,V$10/PPA_fec!V$10)</f>
        <v>0.76949541540552058</v>
      </c>
      <c r="W141" s="307">
        <f>IF(W$10=0,0,W$10/PPA_fec!W$10)</f>
        <v>0.78967406968344334</v>
      </c>
      <c r="X141" s="307">
        <f>IF(X$10=0,0,X$10/PPA_fec!X$10)</f>
        <v>0.78914809246005979</v>
      </c>
      <c r="Y141" s="307">
        <f>IF(Y$10=0,0,Y$10/PPA_fec!Y$10)</f>
        <v>0.78897898346671824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0.58464262932892486</v>
      </c>
      <c r="C142" s="308">
        <f>IF(C$16=0,0,C$16/PPA_fec!C$16)</f>
        <v>0.58464262932892508</v>
      </c>
      <c r="D142" s="308">
        <f>IF(D$16=0,0,D$16/PPA_fec!D$16)</f>
        <v>0.58464262932892475</v>
      </c>
      <c r="E142" s="308">
        <f>IF(E$16=0,0,E$16/PPA_fec!E$16)</f>
        <v>0.58668549800618153</v>
      </c>
      <c r="F142" s="308">
        <f>IF(F$16=0,0,F$16/PPA_fec!F$16)</f>
        <v>0.58668549800618142</v>
      </c>
      <c r="G142" s="308">
        <f>IF(G$16=0,0,G$16/PPA_fec!G$16)</f>
        <v>0.58668549800618119</v>
      </c>
      <c r="H142" s="308">
        <f>IF(H$16=0,0,H$16/PPA_fec!H$16)</f>
        <v>0.59417454161829208</v>
      </c>
      <c r="I142" s="308">
        <f>IF(I$16=0,0,I$16/PPA_fec!I$16)</f>
        <v>0.5941745416182922</v>
      </c>
      <c r="J142" s="308">
        <f>IF(J$16=0,0,J$16/PPA_fec!J$16)</f>
        <v>0.59417454161829197</v>
      </c>
      <c r="K142" s="308">
        <f>IF(K$16=0,0,K$16/PPA_fec!K$16)</f>
        <v>0.59417454161829197</v>
      </c>
      <c r="L142" s="308">
        <f>IF(L$16=0,0,L$16/PPA_fec!L$16)</f>
        <v>0.59417454161829186</v>
      </c>
      <c r="M142" s="308">
        <f>IF(M$16=0,0,M$16/PPA_fec!M$16)</f>
        <v>0.59417454161829197</v>
      </c>
      <c r="N142" s="308">
        <f>IF(N$16=0,0,N$16/PPA_fec!N$16)</f>
        <v>0.59417454161829197</v>
      </c>
      <c r="O142" s="308">
        <f>IF(O$16=0,0,O$16/PPA_fec!O$16)</f>
        <v>0.59417454161829186</v>
      </c>
      <c r="P142" s="308">
        <f>IF(P$16=0,0,P$16/PPA_fec!P$16)</f>
        <v>0.59417454161829197</v>
      </c>
      <c r="Q142" s="308">
        <f>IF(Q$16=0,0,Q$16/PPA_fec!Q$16)</f>
        <v>0.59417454161829186</v>
      </c>
      <c r="R142" s="308">
        <f>IF(R$16=0,0,R$16/PPA_fec!R$16)</f>
        <v>0.60315708745646279</v>
      </c>
      <c r="S142" s="308">
        <f>IF(S$16=0,0,S$16/PPA_fec!S$16)</f>
        <v>0.6064277989689173</v>
      </c>
      <c r="T142" s="308">
        <f>IF(T$16=0,0,T$16/PPA_fec!T$16)</f>
        <v>0.61418501907202561</v>
      </c>
      <c r="U142" s="308">
        <f>IF(U$16=0,0,U$16/PPA_fec!U$16)</f>
        <v>0.61954437590730638</v>
      </c>
      <c r="V142" s="308">
        <f>IF(V$16=0,0,V$16/PPA_fec!V$16)</f>
        <v>0.61954437590730649</v>
      </c>
      <c r="W142" s="308">
        <f>IF(W$16=0,0,W$16/PPA_fec!W$16)</f>
        <v>0.62598993831657579</v>
      </c>
      <c r="X142" s="308">
        <f>IF(X$16=0,0,X$16/PPA_fec!X$16)</f>
        <v>0.63179094448491824</v>
      </c>
      <c r="Y142" s="308">
        <f>IF(Y$16=0,0,Y$16/PPA_fec!Y$16)</f>
        <v>0.6344923907611083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0.62360849739473456</v>
      </c>
      <c r="C143" s="308">
        <f>IF(C$17=0,0,C$17/PPA_fec!C$17)</f>
        <v>0.62530195588405535</v>
      </c>
      <c r="D143" s="308">
        <f>IF(D$17=0,0,D$17/PPA_fec!D$17)</f>
        <v>0.62462725578194733</v>
      </c>
      <c r="E143" s="308">
        <f>IF(E$17=0,0,E$17/PPA_fec!E$17)</f>
        <v>0.62709873570468599</v>
      </c>
      <c r="F143" s="308">
        <f>IF(F$17=0,0,F$17/PPA_fec!F$17)</f>
        <v>0.62741418796561932</v>
      </c>
      <c r="G143" s="308">
        <f>IF(G$17=0,0,G$17/PPA_fec!G$17)</f>
        <v>0.62867853495186088</v>
      </c>
      <c r="H143" s="308">
        <f>IF(H$17=0,0,H$17/PPA_fec!H$17)</f>
        <v>0.63528299683406009</v>
      </c>
      <c r="I143" s="308">
        <f>IF(I$17=0,0,I$17/PPA_fec!I$17)</f>
        <v>0.64221847971253321</v>
      </c>
      <c r="J143" s="308">
        <f>IF(J$17=0,0,J$17/PPA_fec!J$17)</f>
        <v>0.64155469367382578</v>
      </c>
      <c r="K143" s="308">
        <f>IF(K$17=0,0,K$17/PPA_fec!K$17)</f>
        <v>0.64137381270572369</v>
      </c>
      <c r="L143" s="308">
        <f>IF(L$17=0,0,L$17/PPA_fec!L$17)</f>
        <v>0.64206101802369375</v>
      </c>
      <c r="M143" s="308">
        <f>IF(M$17=0,0,M$17/PPA_fec!M$17)</f>
        <v>0.64092704629867459</v>
      </c>
      <c r="N143" s="308">
        <f>IF(N$17=0,0,N$17/PPA_fec!N$17)</f>
        <v>0.638955492018627</v>
      </c>
      <c r="O143" s="308">
        <f>IF(O$17=0,0,O$17/PPA_fec!O$17)</f>
        <v>0.63810618659363705</v>
      </c>
      <c r="P143" s="308">
        <f>IF(P$17=0,0,P$17/PPA_fec!P$17)</f>
        <v>0.63409243704684704</v>
      </c>
      <c r="Q143" s="308">
        <f>IF(Q$17=0,0,Q$17/PPA_fec!Q$17)</f>
        <v>0.63316185309285622</v>
      </c>
      <c r="R143" s="308">
        <f>IF(R$17=0,0,R$17/PPA_fec!R$17)</f>
        <v>0.64299800516255923</v>
      </c>
      <c r="S143" s="308">
        <f>IF(S$17=0,0,S$17/PPA_fec!S$17)</f>
        <v>0.64421854924484723</v>
      </c>
      <c r="T143" s="308">
        <f>IF(T$17=0,0,T$17/PPA_fec!T$17)</f>
        <v>0.6544233753673413</v>
      </c>
      <c r="U143" s="308">
        <f>IF(U$17=0,0,U$17/PPA_fec!U$17)</f>
        <v>0.65502988526234496</v>
      </c>
      <c r="V143" s="308">
        <f>IF(V$17=0,0,V$17/PPA_fec!V$17)</f>
        <v>0.65469384102813655</v>
      </c>
      <c r="W143" s="308">
        <f>IF(W$17=0,0,W$17/PPA_fec!W$17)</f>
        <v>0.6671914468523048</v>
      </c>
      <c r="X143" s="308">
        <f>IF(X$17=0,0,X$17/PPA_fec!X$17)</f>
        <v>0.67066681118847782</v>
      </c>
      <c r="Y143" s="308">
        <f>IF(Y$17=0,0,Y$17/PPA_fec!Y$17)</f>
        <v>0.66876468877645878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0.58118112095896635</v>
      </c>
      <c r="C144" s="309">
        <f>IF(C$30=0,0,C$30/PPA_fec!C$30)</f>
        <v>0.58118112095896679</v>
      </c>
      <c r="D144" s="309">
        <f>IF(D$30=0,0,D$30/PPA_fec!D$30)</f>
        <v>0.58118112095896612</v>
      </c>
      <c r="E144" s="309">
        <f>IF(E$30=0,0,E$30/PPA_fec!E$30)</f>
        <v>0.58321189437208976</v>
      </c>
      <c r="F144" s="309">
        <f>IF(F$30=0,0,F$30/PPA_fec!F$30)</f>
        <v>0.58321189437209009</v>
      </c>
      <c r="G144" s="309">
        <f>IF(G$30=0,0,G$30/PPA_fec!G$30)</f>
        <v>0.58321189437208976</v>
      </c>
      <c r="H144" s="309">
        <f>IF(H$30=0,0,H$30/PPA_fec!H$30)</f>
        <v>0.59065659741468701</v>
      </c>
      <c r="I144" s="309">
        <f>IF(I$30=0,0,I$30/PPA_fec!I$30)</f>
        <v>0.59065659741468746</v>
      </c>
      <c r="J144" s="309">
        <f>IF(J$30=0,0,J$30/PPA_fec!J$30)</f>
        <v>0.59065659741468735</v>
      </c>
      <c r="K144" s="309">
        <f>IF(K$30=0,0,K$30/PPA_fec!K$30)</f>
        <v>0.59065659741468701</v>
      </c>
      <c r="L144" s="309">
        <f>IF(L$30=0,0,L$30/PPA_fec!L$30)</f>
        <v>0.59065659741468723</v>
      </c>
      <c r="M144" s="309">
        <f>IF(M$30=0,0,M$30/PPA_fec!M$30)</f>
        <v>0.59065659741468701</v>
      </c>
      <c r="N144" s="309">
        <f>IF(N$30=0,0,N$30/PPA_fec!N$30)</f>
        <v>0.59065659741468735</v>
      </c>
      <c r="O144" s="309">
        <f>IF(O$30=0,0,O$30/PPA_fec!O$30)</f>
        <v>0.59065659741468701</v>
      </c>
      <c r="P144" s="309">
        <f>IF(P$30=0,0,P$30/PPA_fec!P$30)</f>
        <v>0.59065659741468712</v>
      </c>
      <c r="Q144" s="309">
        <f>IF(Q$30=0,0,Q$30/PPA_fec!Q$30)</f>
        <v>0.59065659741468723</v>
      </c>
      <c r="R144" s="309">
        <f>IF(R$30=0,0,R$30/PPA_fec!R$30)</f>
        <v>0.60283730659528389</v>
      </c>
      <c r="S144" s="309">
        <f>IF(S$30=0,0,S$30/PPA_fec!S$30)</f>
        <v>0.60283730659528412</v>
      </c>
      <c r="T144" s="309">
        <f>IF(T$30=0,0,T$30/PPA_fec!T$30)</f>
        <v>0.61587622388557384</v>
      </c>
      <c r="U144" s="309">
        <f>IF(U$30=0,0,U$30/PPA_fec!U$30)</f>
        <v>0.61587622388557373</v>
      </c>
      <c r="V144" s="309">
        <f>IF(V$30=0,0,V$30/PPA_fec!V$30)</f>
        <v>0.61587622388557395</v>
      </c>
      <c r="W144" s="309">
        <f>IF(W$30=0,0,W$30/PPA_fec!W$30)</f>
        <v>0.63073573565059116</v>
      </c>
      <c r="X144" s="309">
        <f>IF(X$30=0,0,X$30/PPA_fec!X$30)</f>
        <v>0.63073573565059127</v>
      </c>
      <c r="Y144" s="309">
        <f>IF(Y$30=0,0,Y$30/PPA_fec!Y$30)</f>
        <v>0.63073573565059138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0.59789024694087223</v>
      </c>
      <c r="C146" s="322">
        <f>IF(C$32=0,0,C$32/PPA_fec!C$32)</f>
        <v>0.59915135165969569</v>
      </c>
      <c r="D146" s="322">
        <f>IF(D$32=0,0,D$32/PPA_fec!D$32)</f>
        <v>0.59804949457518997</v>
      </c>
      <c r="E146" s="322">
        <f>IF(E$32=0,0,E$32/PPA_fec!E$32)</f>
        <v>0.60052213232160223</v>
      </c>
      <c r="F146" s="322">
        <f>IF(F$32=0,0,F$32/PPA_fec!F$32)</f>
        <v>0.60056994988103163</v>
      </c>
      <c r="G146" s="322">
        <f>IF(G$32=0,0,G$32/PPA_fec!G$32)</f>
        <v>0.60162313749133245</v>
      </c>
      <c r="H146" s="322">
        <f>IF(H$32=0,0,H$32/PPA_fec!H$32)</f>
        <v>0.60573766135522089</v>
      </c>
      <c r="I146" s="322">
        <f>IF(I$32=0,0,I$32/PPA_fec!I$32)</f>
        <v>0.62553339883639858</v>
      </c>
      <c r="J146" s="322">
        <f>IF(J$32=0,0,J$32/PPA_fec!J$32)</f>
        <v>0.62588085294967866</v>
      </c>
      <c r="K146" s="322">
        <f>IF(K$32=0,0,K$32/PPA_fec!K$32)</f>
        <v>0.62518007232228523</v>
      </c>
      <c r="L146" s="322">
        <f>IF(L$32=0,0,L$32/PPA_fec!L$32)</f>
        <v>0.62708919122715834</v>
      </c>
      <c r="M146" s="322">
        <f>IF(M$32=0,0,M$32/PPA_fec!M$32)</f>
        <v>0.62647400761013661</v>
      </c>
      <c r="N146" s="322">
        <f>IF(N$32=0,0,N$32/PPA_fec!N$32)</f>
        <v>0.62514450198165505</v>
      </c>
      <c r="O146" s="322">
        <f>IF(O$32=0,0,O$32/PPA_fec!O$32)</f>
        <v>0.62459040652369435</v>
      </c>
      <c r="P146" s="322">
        <f>IF(P$32=0,0,P$32/PPA_fec!P$32)</f>
        <v>0.62104646575116551</v>
      </c>
      <c r="Q146" s="322">
        <f>IF(Q$32=0,0,Q$32/PPA_fec!Q$32)</f>
        <v>0.62024851750587684</v>
      </c>
      <c r="R146" s="322">
        <f>IF(R$32=0,0,R$32/PPA_fec!R$32)</f>
        <v>0.61946122264175563</v>
      </c>
      <c r="S146" s="322">
        <f>IF(S$32=0,0,S$32/PPA_fec!S$32)</f>
        <v>0.6379274036771484</v>
      </c>
      <c r="T146" s="322">
        <f>IF(T$32=0,0,T$32/PPA_fec!T$32)</f>
        <v>0.63680986293684472</v>
      </c>
      <c r="U146" s="322">
        <f>IF(U$32=0,0,U$32/PPA_fec!U$32)</f>
        <v>0.63670259573901244</v>
      </c>
      <c r="V146" s="322">
        <f>IF(V$32=0,0,V$32/PPA_fec!V$32)</f>
        <v>0.63705751153793178</v>
      </c>
      <c r="W146" s="322">
        <f>IF(W$32=0,0,W$32/PPA_fec!W$32)</f>
        <v>0.63781731235300365</v>
      </c>
      <c r="X146" s="322">
        <f>IF(X$32=0,0,X$32/PPA_fec!X$32)</f>
        <v>0.6380391640366283</v>
      </c>
      <c r="Y146" s="322">
        <f>IF(Y$32=0,0,Y$32/PPA_fec!Y$32)</f>
        <v>0.63617072210837322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0.4148713762398395</v>
      </c>
      <c r="C147" s="305">
        <f>IF(C$33=0,0,C$33/PPA_fec!C$33)</f>
        <v>0.41487137623983933</v>
      </c>
      <c r="D147" s="305">
        <f>IF(D$33=0,0,D$33/PPA_fec!D$33)</f>
        <v>0.41487137623983944</v>
      </c>
      <c r="E147" s="305">
        <f>IF(E$33=0,0,E$33/PPA_fec!E$33)</f>
        <v>0.41669486464279532</v>
      </c>
      <c r="F147" s="305">
        <f>IF(F$33=0,0,F$33/PPA_fec!F$33)</f>
        <v>0.41669486464279543</v>
      </c>
      <c r="G147" s="305">
        <f>IF(G$33=0,0,G$33/PPA_fec!G$33)</f>
        <v>0.41669486464279537</v>
      </c>
      <c r="H147" s="305">
        <f>IF(H$33=0,0,H$33/PPA_fec!H$33)</f>
        <v>0.42025363276905281</v>
      </c>
      <c r="I147" s="305">
        <f>IF(I$33=0,0,I$33/PPA_fec!I$33)</f>
        <v>0.42733654563735007</v>
      </c>
      <c r="J147" s="305">
        <f>IF(J$33=0,0,J$33/PPA_fec!J$33)</f>
        <v>0.42733654563735002</v>
      </c>
      <c r="K147" s="305">
        <f>IF(K$33=0,0,K$33/PPA_fec!K$33)</f>
        <v>0.42733654563735007</v>
      </c>
      <c r="L147" s="305">
        <f>IF(L$33=0,0,L$33/PPA_fec!L$33)</f>
        <v>0.42733654563735013</v>
      </c>
      <c r="M147" s="305">
        <f>IF(M$33=0,0,M$33/PPA_fec!M$33)</f>
        <v>0.42733654563734996</v>
      </c>
      <c r="N147" s="305">
        <f>IF(N$33=0,0,N$33/PPA_fec!N$33)</f>
        <v>0.42733654563734991</v>
      </c>
      <c r="O147" s="305">
        <f>IF(O$33=0,0,O$33/PPA_fec!O$33)</f>
        <v>0.42733654563735002</v>
      </c>
      <c r="P147" s="305">
        <f>IF(P$33=0,0,P$33/PPA_fec!P$33)</f>
        <v>0.42733654563735002</v>
      </c>
      <c r="Q147" s="305">
        <f>IF(Q$33=0,0,Q$33/PPA_fec!Q$33)</f>
        <v>0.42733654563734996</v>
      </c>
      <c r="R147" s="305">
        <f>IF(R$33=0,0,R$33/PPA_fec!R$33)</f>
        <v>0.42733654563735007</v>
      </c>
      <c r="S147" s="305">
        <f>IF(S$33=0,0,S$33/PPA_fec!S$33)</f>
        <v>0.43960289107361511</v>
      </c>
      <c r="T147" s="305">
        <f>IF(T$33=0,0,T$33/PPA_fec!T$33)</f>
        <v>0.44008902245394538</v>
      </c>
      <c r="U147" s="305">
        <f>IF(U$33=0,0,U$33/PPA_fec!U$33)</f>
        <v>0.44008902245394577</v>
      </c>
      <c r="V147" s="305">
        <f>IF(V$33=0,0,V$33/PPA_fec!V$33)</f>
        <v>0.44008902245394554</v>
      </c>
      <c r="W147" s="305">
        <f>IF(W$33=0,0,W$33/PPA_fec!W$33)</f>
        <v>0.44008902245394532</v>
      </c>
      <c r="X147" s="305">
        <f>IF(X$33=0,0,X$33/PPA_fec!X$33)</f>
        <v>0.44008902245394566</v>
      </c>
      <c r="Y147" s="305">
        <f>IF(Y$33=0,0,Y$33/PPA_fec!Y$33)</f>
        <v>0.44008902245394549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0.10782801123538589</v>
      </c>
      <c r="C148" s="306">
        <f>IF(C$34=0,0,C$34/PPA_fec!C$34)</f>
        <v>0.10782801123538589</v>
      </c>
      <c r="D148" s="306">
        <f>IF(D$34=0,0,D$34/PPA_fec!D$34)</f>
        <v>0.10782801123538589</v>
      </c>
      <c r="E148" s="306">
        <f>IF(E$34=0,0,E$34/PPA_fec!E$34)</f>
        <v>0.10830194879594648</v>
      </c>
      <c r="F148" s="306">
        <f>IF(F$34=0,0,F$34/PPA_fec!F$34)</f>
        <v>0.10830194879594648</v>
      </c>
      <c r="G148" s="306">
        <f>IF(G$34=0,0,G$34/PPA_fec!G$34)</f>
        <v>0.10830194879594646</v>
      </c>
      <c r="H148" s="306">
        <f>IF(H$34=0,0,H$34/PPA_fec!H$34)</f>
        <v>0.10922689785601465</v>
      </c>
      <c r="I148" s="306">
        <f>IF(I$34=0,0,I$34/PPA_fec!I$34)</f>
        <v>0.11106779711318698</v>
      </c>
      <c r="J148" s="306">
        <f>IF(J$34=0,0,J$34/PPA_fec!J$34)</f>
        <v>0.111067797113187</v>
      </c>
      <c r="K148" s="306">
        <f>IF(K$34=0,0,K$34/PPA_fec!K$34)</f>
        <v>0.11106779711318704</v>
      </c>
      <c r="L148" s="306">
        <f>IF(L$34=0,0,L$34/PPA_fec!L$34)</f>
        <v>0.11106779711318701</v>
      </c>
      <c r="M148" s="306">
        <f>IF(M$34=0,0,M$34/PPA_fec!M$34)</f>
        <v>0.11106779711318704</v>
      </c>
      <c r="N148" s="306">
        <f>IF(N$34=0,0,N$34/PPA_fec!N$34)</f>
        <v>0.11106779711318707</v>
      </c>
      <c r="O148" s="306">
        <f>IF(O$34=0,0,O$34/PPA_fec!O$34)</f>
        <v>0.11106779711318704</v>
      </c>
      <c r="P148" s="306">
        <f>IF(P$34=0,0,P$34/PPA_fec!P$34)</f>
        <v>0.11106779711318698</v>
      </c>
      <c r="Q148" s="306">
        <f>IF(Q$34=0,0,Q$34/PPA_fec!Q$34)</f>
        <v>0.11106779711318701</v>
      </c>
      <c r="R148" s="306">
        <f>IF(R$34=0,0,R$34/PPA_fec!R$34)</f>
        <v>0.11106779711318698</v>
      </c>
      <c r="S148" s="306">
        <f>IF(S$34=0,0,S$34/PPA_fec!S$34)</f>
        <v>0.1143822562256034</v>
      </c>
      <c r="T148" s="306">
        <f>IF(T$34=0,0,T$34/PPA_fec!T$34)</f>
        <v>0.11438225622560344</v>
      </c>
      <c r="U148" s="306">
        <f>IF(U$34=0,0,U$34/PPA_fec!U$34)</f>
        <v>0.11438225622560343</v>
      </c>
      <c r="V148" s="306">
        <f>IF(V$34=0,0,V$34/PPA_fec!V$34)</f>
        <v>0.11438225622560343</v>
      </c>
      <c r="W148" s="306">
        <f>IF(W$34=0,0,W$34/PPA_fec!W$34)</f>
        <v>0.11438225622560338</v>
      </c>
      <c r="X148" s="306">
        <f>IF(X$34=0,0,X$34/PPA_fec!X$34)</f>
        <v>0.11438225622560343</v>
      </c>
      <c r="Y148" s="306">
        <f>IF(Y$34=0,0,Y$34/PPA_fec!Y$34)</f>
        <v>0.11438225622560333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0.59110959617179137</v>
      </c>
      <c r="C149" s="306">
        <f>IF(C$35=0,0,C$35/PPA_fec!C$35)</f>
        <v>0.59110959617179137</v>
      </c>
      <c r="D149" s="306">
        <f>IF(D$35=0,0,D$35/PPA_fec!D$35)</f>
        <v>0.59110959617179137</v>
      </c>
      <c r="E149" s="306">
        <f>IF(E$35=0,0,E$35/PPA_fec!E$35)</f>
        <v>0.59370770622523628</v>
      </c>
      <c r="F149" s="306">
        <f>IF(F$35=0,0,F$35/PPA_fec!F$35)</f>
        <v>0.59370770622523616</v>
      </c>
      <c r="G149" s="306">
        <f>IF(G$35=0,0,G$35/PPA_fec!G$35)</f>
        <v>0.59370770622523628</v>
      </c>
      <c r="H149" s="306">
        <f>IF(H$35=0,0,H$35/PPA_fec!H$35)</f>
        <v>0.59877824642265154</v>
      </c>
      <c r="I149" s="306">
        <f>IF(I$35=0,0,I$35/PPA_fec!I$35)</f>
        <v>0.60886999534793451</v>
      </c>
      <c r="J149" s="306">
        <f>IF(J$35=0,0,J$35/PPA_fec!J$35)</f>
        <v>0.60886999534793462</v>
      </c>
      <c r="K149" s="306">
        <f>IF(K$35=0,0,K$35/PPA_fec!K$35)</f>
        <v>0.60886999534793462</v>
      </c>
      <c r="L149" s="306">
        <f>IF(L$35=0,0,L$35/PPA_fec!L$35)</f>
        <v>0.60886999534793462</v>
      </c>
      <c r="M149" s="306">
        <f>IF(M$35=0,0,M$35/PPA_fec!M$35)</f>
        <v>0.60886999534793462</v>
      </c>
      <c r="N149" s="306">
        <f>IF(N$35=0,0,N$35/PPA_fec!N$35)</f>
        <v>0.60886999534793462</v>
      </c>
      <c r="O149" s="306">
        <f>IF(O$35=0,0,O$35/PPA_fec!O$35)</f>
        <v>0.60886999534793462</v>
      </c>
      <c r="P149" s="306">
        <f>IF(P$35=0,0,P$35/PPA_fec!P$35)</f>
        <v>0.60886999534793462</v>
      </c>
      <c r="Q149" s="306">
        <f>IF(Q$35=0,0,Q$35/PPA_fec!Q$35)</f>
        <v>0.60886999534793462</v>
      </c>
      <c r="R149" s="306">
        <f>IF(R$35=0,0,R$35/PPA_fec!R$35)</f>
        <v>0.60886999534793462</v>
      </c>
      <c r="S149" s="306">
        <f>IF(S$35=0,0,S$35/PPA_fec!S$35)</f>
        <v>0.62459899772887428</v>
      </c>
      <c r="T149" s="306">
        <f>IF(T$35=0,0,T$35/PPA_fec!T$35)</f>
        <v>0.62703975072987761</v>
      </c>
      <c r="U149" s="306">
        <f>IF(U$35=0,0,U$35/PPA_fec!U$35)</f>
        <v>0.62703975072987761</v>
      </c>
      <c r="V149" s="306">
        <f>IF(V$35=0,0,V$35/PPA_fec!V$35)</f>
        <v>0.6270397507298775</v>
      </c>
      <c r="W149" s="306">
        <f>IF(W$35=0,0,W$35/PPA_fec!W$35)</f>
        <v>0.62703975072987761</v>
      </c>
      <c r="X149" s="306">
        <f>IF(X$35=0,0,X$35/PPA_fec!X$35)</f>
        <v>0.62703975072987761</v>
      </c>
      <c r="Y149" s="306">
        <f>IF(Y$35=0,0,Y$35/PPA_fec!Y$35)</f>
        <v>0.62703975072987761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0.41662061953094837</v>
      </c>
      <c r="C150" s="306">
        <f>IF(C$36=0,0,C$36/PPA_fec!C$36)</f>
        <v>0.41662061953094831</v>
      </c>
      <c r="D150" s="306">
        <f>IF(D$36=0,0,D$36/PPA_fec!D$36)</f>
        <v>0.4166206195309482</v>
      </c>
      <c r="E150" s="306">
        <f>IF(E$36=0,0,E$36/PPA_fec!E$36)</f>
        <v>0.41845179640083169</v>
      </c>
      <c r="F150" s="306">
        <f>IF(F$36=0,0,F$36/PPA_fec!F$36)</f>
        <v>0.41845179640083158</v>
      </c>
      <c r="G150" s="306">
        <f>IF(G$36=0,0,G$36/PPA_fec!G$36)</f>
        <v>0.41845179640083163</v>
      </c>
      <c r="H150" s="306">
        <f>IF(H$36=0,0,H$36/PPA_fec!H$36)</f>
        <v>0.42202556954219966</v>
      </c>
      <c r="I150" s="306">
        <f>IF(I$36=0,0,I$36/PPA_fec!I$36)</f>
        <v>0.42913834645638183</v>
      </c>
      <c r="J150" s="306">
        <f>IF(J$36=0,0,J$36/PPA_fec!J$36)</f>
        <v>0.42913834645638194</v>
      </c>
      <c r="K150" s="306">
        <f>IF(K$36=0,0,K$36/PPA_fec!K$36)</f>
        <v>0.42913834645638188</v>
      </c>
      <c r="L150" s="306">
        <f>IF(L$36=0,0,L$36/PPA_fec!L$36)</f>
        <v>0.42913834645638194</v>
      </c>
      <c r="M150" s="306">
        <f>IF(M$36=0,0,M$36/PPA_fec!M$36)</f>
        <v>0.42913834645638199</v>
      </c>
      <c r="N150" s="306">
        <f>IF(N$36=0,0,N$36/PPA_fec!N$36)</f>
        <v>0.42913834645638183</v>
      </c>
      <c r="O150" s="306">
        <f>IF(O$36=0,0,O$36/PPA_fec!O$36)</f>
        <v>0.42913834645638199</v>
      </c>
      <c r="P150" s="306">
        <f>IF(P$36=0,0,P$36/PPA_fec!P$36)</f>
        <v>0.42913834645638188</v>
      </c>
      <c r="Q150" s="306">
        <f>IF(Q$36=0,0,Q$36/PPA_fec!Q$36)</f>
        <v>0.42913834645638199</v>
      </c>
      <c r="R150" s="306">
        <f>IF(R$36=0,0,R$36/PPA_fec!R$36)</f>
        <v>0.42913834645638177</v>
      </c>
      <c r="S150" s="306">
        <f>IF(S$36=0,0,S$36/PPA_fec!S$36)</f>
        <v>0.44194459218978871</v>
      </c>
      <c r="T150" s="306">
        <f>IF(T$36=0,0,T$36/PPA_fec!T$36)</f>
        <v>0.44194459218978865</v>
      </c>
      <c r="U150" s="306">
        <f>IF(U$36=0,0,U$36/PPA_fec!U$36)</f>
        <v>0.44194459218978882</v>
      </c>
      <c r="V150" s="306">
        <f>IF(V$36=0,0,V$36/PPA_fec!V$36)</f>
        <v>0.44194459218978871</v>
      </c>
      <c r="W150" s="306">
        <f>IF(W$36=0,0,W$36/PPA_fec!W$36)</f>
        <v>0.44194459218978877</v>
      </c>
      <c r="X150" s="306">
        <f>IF(X$36=0,0,X$36/PPA_fec!X$36)</f>
        <v>0.44194459218978882</v>
      </c>
      <c r="Y150" s="306">
        <f>IF(Y$36=0,0,Y$36/PPA_fec!Y$36)</f>
        <v>0.44194459218978882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0.69907660953766326</v>
      </c>
      <c r="C151" s="307">
        <f>IF(C$37=0,0,C$37/PPA_fec!C$37)</f>
        <v>0.69928344056377212</v>
      </c>
      <c r="D151" s="307">
        <f>IF(D$37=0,0,D$37/PPA_fec!D$37)</f>
        <v>0.70354932153380578</v>
      </c>
      <c r="E151" s="307">
        <f>IF(E$37=0,0,E$37/PPA_fec!E$37)</f>
        <v>0.70907599011328282</v>
      </c>
      <c r="F151" s="307">
        <f>IF(F$37=0,0,F$37/PPA_fec!F$37)</f>
        <v>0.71036888350837413</v>
      </c>
      <c r="G151" s="307">
        <f>IF(G$37=0,0,G$37/PPA_fec!G$37)</f>
        <v>0.70978668637347619</v>
      </c>
      <c r="H151" s="307">
        <f>IF(H$37=0,0,H$37/PPA_fec!H$37)</f>
        <v>0.71571125210536279</v>
      </c>
      <c r="I151" s="307">
        <f>IF(I$37=0,0,I$37/PPA_fec!I$37)</f>
        <v>0.71803149132010013</v>
      </c>
      <c r="J151" s="307">
        <f>IF(J$37=0,0,J$37/PPA_fec!J$37)</f>
        <v>0.71254187832096028</v>
      </c>
      <c r="K151" s="307">
        <f>IF(K$37=0,0,K$37/PPA_fec!K$37)</f>
        <v>0.71354076942008193</v>
      </c>
      <c r="L151" s="307">
        <f>IF(L$37=0,0,L$37/PPA_fec!L$37)</f>
        <v>0.7052832141666826</v>
      </c>
      <c r="M151" s="307">
        <f>IF(M$37=0,0,M$37/PPA_fec!M$37)</f>
        <v>0.7030314463214653</v>
      </c>
      <c r="N151" s="307">
        <f>IF(N$37=0,0,N$37/PPA_fec!N$37)</f>
        <v>0.69881662198216965</v>
      </c>
      <c r="O151" s="307">
        <f>IF(O$37=0,0,O$37/PPA_fec!O$37)</f>
        <v>0.6952423371014258</v>
      </c>
      <c r="P151" s="307">
        <f>IF(P$37=0,0,P$37/PPA_fec!P$37)</f>
        <v>0.6937665238039491</v>
      </c>
      <c r="Q151" s="307">
        <f>IF(Q$37=0,0,Q$37/PPA_fec!Q$37)</f>
        <v>0.69550677163330421</v>
      </c>
      <c r="R151" s="307">
        <f>IF(R$37=0,0,R$37/PPA_fec!R$37)</f>
        <v>0.68801532278684063</v>
      </c>
      <c r="S151" s="307">
        <f>IF(S$37=0,0,S$37/PPA_fec!S$37)</f>
        <v>0.69903795258489088</v>
      </c>
      <c r="T151" s="307">
        <f>IF(T$37=0,0,T$37/PPA_fec!T$37)</f>
        <v>0.69825410844175717</v>
      </c>
      <c r="U151" s="307">
        <f>IF(U$37=0,0,U$37/PPA_fec!U$37)</f>
        <v>0.69027980641753783</v>
      </c>
      <c r="V151" s="307">
        <f>IF(V$37=0,0,V$37/PPA_fec!V$37)</f>
        <v>0.67978625843314555</v>
      </c>
      <c r="W151" s="307">
        <f>IF(W$37=0,0,W$37/PPA_fec!W$37)</f>
        <v>0.68117738780677017</v>
      </c>
      <c r="X151" s="307">
        <f>IF(X$37=0,0,X$37/PPA_fec!X$37)</f>
        <v>0.68072367683305934</v>
      </c>
      <c r="Y151" s="307">
        <f>IF(Y$37=0,0,Y$37/PPA_fec!Y$37)</f>
        <v>0.68057780244416743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0.55847585264075095</v>
      </c>
      <c r="C152" s="308">
        <f>IF(C$43=0,0,C$43/PPA_fec!C$43)</f>
        <v>0.55874564916663649</v>
      </c>
      <c r="D152" s="308">
        <f>IF(D$43=0,0,D$43/PPA_fec!D$43)</f>
        <v>0.55811724353428704</v>
      </c>
      <c r="E152" s="308">
        <f>IF(E$43=0,0,E$43/PPA_fec!E$43)</f>
        <v>0.56030315185872415</v>
      </c>
      <c r="F152" s="308">
        <f>IF(F$43=0,0,F$43/PPA_fec!F$43)</f>
        <v>0.56019615396641809</v>
      </c>
      <c r="G152" s="308">
        <f>IF(G$43=0,0,G$43/PPA_fec!G$43)</f>
        <v>0.56047599611623322</v>
      </c>
      <c r="H152" s="308">
        <f>IF(H$43=0,0,H$43/PPA_fec!H$43)</f>
        <v>0.56507481076045174</v>
      </c>
      <c r="I152" s="308">
        <f>IF(I$43=0,0,I$43/PPA_fec!I$43)</f>
        <v>0.58006863765156069</v>
      </c>
      <c r="J152" s="308">
        <f>IF(J$43=0,0,J$43/PPA_fec!J$43)</f>
        <v>0.58105378286299403</v>
      </c>
      <c r="K152" s="308">
        <f>IF(K$43=0,0,K$43/PPA_fec!K$43)</f>
        <v>0.5803092510076151</v>
      </c>
      <c r="L152" s="308">
        <f>IF(L$43=0,0,L$43/PPA_fec!L$43)</f>
        <v>0.5822071576664446</v>
      </c>
      <c r="M152" s="308">
        <f>IF(M$43=0,0,M$43/PPA_fec!M$43)</f>
        <v>0.58239976622162626</v>
      </c>
      <c r="N152" s="308">
        <f>IF(N$43=0,0,N$43/PPA_fec!N$43)</f>
        <v>0.5823427627577874</v>
      </c>
      <c r="O152" s="308">
        <f>IF(O$43=0,0,O$43/PPA_fec!O$43)</f>
        <v>0.58230053967336715</v>
      </c>
      <c r="P152" s="308">
        <f>IF(P$43=0,0,P$43/PPA_fec!P$43)</f>
        <v>0.58084527916295414</v>
      </c>
      <c r="Q152" s="308">
        <f>IF(Q$43=0,0,Q$43/PPA_fec!Q$43)</f>
        <v>0.58057764288320834</v>
      </c>
      <c r="R152" s="308">
        <f>IF(R$43=0,0,R$43/PPA_fec!R$43)</f>
        <v>0.58116947370938654</v>
      </c>
      <c r="S152" s="308">
        <f>IF(S$43=0,0,S$43/PPA_fec!S$43)</f>
        <v>0.59857286014426803</v>
      </c>
      <c r="T152" s="308">
        <f>IF(T$43=0,0,T$43/PPA_fec!T$43)</f>
        <v>0.59855548515541235</v>
      </c>
      <c r="U152" s="308">
        <f>IF(U$43=0,0,U$43/PPA_fec!U$43)</f>
        <v>0.59913957898399983</v>
      </c>
      <c r="V152" s="308">
        <f>IF(V$43=0,0,V$43/PPA_fec!V$43)</f>
        <v>0.60016136020240862</v>
      </c>
      <c r="W152" s="308">
        <f>IF(W$43=0,0,W$43/PPA_fec!W$43)</f>
        <v>0.60027691424355467</v>
      </c>
      <c r="X152" s="308">
        <f>IF(X$43=0,0,X$43/PPA_fec!X$43)</f>
        <v>0.60066003253240996</v>
      </c>
      <c r="Y152" s="308">
        <f>IF(Y$43=0,0,Y$43/PPA_fec!Y$43)</f>
        <v>0.60009546611397102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0.61101043308073844</v>
      </c>
      <c r="C153" s="308">
        <f>IF(C$56=0,0,C$56/PPA_fec!C$56)</f>
        <v>0.61250007321818789</v>
      </c>
      <c r="D153" s="308">
        <f>IF(D$56=0,0,D$56/PPA_fec!D$56)</f>
        <v>0.61120523473340405</v>
      </c>
      <c r="E153" s="308">
        <f>IF(E$56=0,0,E$56/PPA_fec!E$56)</f>
        <v>0.61371283456466363</v>
      </c>
      <c r="F153" s="308">
        <f>IF(F$56=0,0,F$56/PPA_fec!F$56)</f>
        <v>0.61377075483084498</v>
      </c>
      <c r="G153" s="308">
        <f>IF(G$56=0,0,G$56/PPA_fec!G$56)</f>
        <v>0.6150191661824852</v>
      </c>
      <c r="H153" s="308">
        <f>IF(H$56=0,0,H$56/PPA_fec!H$56)</f>
        <v>0.6190536680955705</v>
      </c>
      <c r="I153" s="308">
        <f>IF(I$56=0,0,I$56/PPA_fec!I$56)</f>
        <v>0.64033406273868054</v>
      </c>
      <c r="J153" s="308">
        <f>IF(J$56=0,0,J$56/PPA_fec!J$56)</f>
        <v>0.64066112162609357</v>
      </c>
      <c r="K153" s="308">
        <f>IF(K$56=0,0,K$56/PPA_fec!K$56)</f>
        <v>0.63992182713081969</v>
      </c>
      <c r="L153" s="308">
        <f>IF(L$56=0,0,L$56/PPA_fec!L$56)</f>
        <v>0.64202465940245212</v>
      </c>
      <c r="M153" s="308">
        <f>IF(M$56=0,0,M$56/PPA_fec!M$56)</f>
        <v>0.64127761874494982</v>
      </c>
      <c r="N153" s="308">
        <f>IF(N$56=0,0,N$56/PPA_fec!N$56)</f>
        <v>0.63973046932257915</v>
      </c>
      <c r="O153" s="308">
        <f>IF(O$56=0,0,O$56/PPA_fec!O$56)</f>
        <v>0.63910712170119632</v>
      </c>
      <c r="P153" s="308">
        <f>IF(P$56=0,0,P$56/PPA_fec!P$56)</f>
        <v>0.6350710019395267</v>
      </c>
      <c r="Q153" s="308">
        <f>IF(Q$56=0,0,Q$56/PPA_fec!Q$56)</f>
        <v>0.63413472870543863</v>
      </c>
      <c r="R153" s="308">
        <f>IF(R$56=0,0,R$56/PPA_fec!R$56)</f>
        <v>0.63318892628326851</v>
      </c>
      <c r="S153" s="308">
        <f>IF(S$56=0,0,S$56/PPA_fec!S$56)</f>
        <v>0.6522106755456879</v>
      </c>
      <c r="T153" s="308">
        <f>IF(T$56=0,0,T$56/PPA_fec!T$56)</f>
        <v>0.65081222391419657</v>
      </c>
      <c r="U153" s="308">
        <f>IF(U$56=0,0,U$56/PPA_fec!U$56)</f>
        <v>0.65068004663439882</v>
      </c>
      <c r="V153" s="308">
        <f>IF(V$56=0,0,V$56/PPA_fec!V$56)</f>
        <v>0.65106733862083499</v>
      </c>
      <c r="W153" s="308">
        <f>IF(W$56=0,0,W$56/PPA_fec!W$56)</f>
        <v>0.65194572819013119</v>
      </c>
      <c r="X153" s="308">
        <f>IF(X$56=0,0,X$56/PPA_fec!X$56)</f>
        <v>0.65217082180477837</v>
      </c>
      <c r="Y153" s="308">
        <f>IF(Y$56=0,0,Y$56/PPA_fec!Y$56)</f>
        <v>0.65001821793427472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0.59722731550489172</v>
      </c>
      <c r="C154" s="309">
        <f>IF(C$69=0,0,C$69/PPA_fec!C$69)</f>
        <v>0.59867217115132232</v>
      </c>
      <c r="D154" s="309">
        <f>IF(D$69=0,0,D$69/PPA_fec!D$69)</f>
        <v>0.59760537387606061</v>
      </c>
      <c r="E154" s="309">
        <f>IF(E$69=0,0,E$69/PPA_fec!E$69)</f>
        <v>0.60017726875609845</v>
      </c>
      <c r="F154" s="309">
        <f>IF(F$69=0,0,F$69/PPA_fec!F$69)</f>
        <v>0.60029587677689733</v>
      </c>
      <c r="G154" s="309">
        <f>IF(G$69=0,0,G$69/PPA_fec!G$69)</f>
        <v>0.60148985709006375</v>
      </c>
      <c r="H154" s="309">
        <f>IF(H$69=0,0,H$69/PPA_fec!H$69)</f>
        <v>0.60541679313639407</v>
      </c>
      <c r="I154" s="309">
        <f>IF(I$69=0,0,I$69/PPA_fec!I$69)</f>
        <v>0.6245273944950448</v>
      </c>
      <c r="J154" s="309">
        <f>IF(J$69=0,0,J$69/PPA_fec!J$69)</f>
        <v>0.62449619143962576</v>
      </c>
      <c r="K154" s="309">
        <f>IF(K$69=0,0,K$69/PPA_fec!K$69)</f>
        <v>0.6240134641128221</v>
      </c>
      <c r="L154" s="309">
        <f>IF(L$69=0,0,L$69/PPA_fec!L$69)</f>
        <v>0.62548091130097461</v>
      </c>
      <c r="M154" s="309">
        <f>IF(M$69=0,0,M$69/PPA_fec!M$69)</f>
        <v>0.62467381528472676</v>
      </c>
      <c r="N154" s="309">
        <f>IF(N$69=0,0,N$69/PPA_fec!N$69)</f>
        <v>0.62315620502337132</v>
      </c>
      <c r="O154" s="309">
        <f>IF(O$69=0,0,O$69/PPA_fec!O$69)</f>
        <v>0.62255309277397863</v>
      </c>
      <c r="P154" s="309">
        <f>IF(P$69=0,0,P$69/PPA_fec!P$69)</f>
        <v>0.61898535585623149</v>
      </c>
      <c r="Q154" s="309">
        <f>IF(Q$69=0,0,Q$69/PPA_fec!Q$69)</f>
        <v>0.6181389732010798</v>
      </c>
      <c r="R154" s="309">
        <f>IF(R$69=0,0,R$69/PPA_fec!R$69)</f>
        <v>0.61706780869373568</v>
      </c>
      <c r="S154" s="309">
        <f>IF(S$69=0,0,S$69/PPA_fec!S$69)</f>
        <v>0.63548730328194958</v>
      </c>
      <c r="T154" s="309">
        <f>IF(T$69=0,0,T$69/PPA_fec!T$69)</f>
        <v>0.63424618222622731</v>
      </c>
      <c r="U154" s="309">
        <f>IF(U$69=0,0,U$69/PPA_fec!U$69)</f>
        <v>0.63399499903893297</v>
      </c>
      <c r="V154" s="309">
        <f>IF(V$69=0,0,V$69/PPA_fec!V$69)</f>
        <v>0.63416132372379941</v>
      </c>
      <c r="W154" s="309">
        <f>IF(W$69=0,0,W$69/PPA_fec!W$69)</f>
        <v>0.63496968629850892</v>
      </c>
      <c r="X154" s="309">
        <f>IF(X$69=0,0,X$69/PPA_fec!X$69)</f>
        <v>0.63510932430958322</v>
      </c>
      <c r="Y154" s="309">
        <f>IF(Y$69=0,0,Y$69/PPA_fec!Y$69)</f>
        <v>0.63318554552658035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0.61938478524805263</v>
      </c>
      <c r="C156" s="322">
        <f>IF(C$83=0,0,C$83/PPA_fec!C$83)</f>
        <v>0.61919859068733851</v>
      </c>
      <c r="D156" s="322">
        <f>IF(D$83=0,0,D$83/PPA_fec!D$83)</f>
        <v>0.61998502356682272</v>
      </c>
      <c r="E156" s="322">
        <f>IF(E$83=0,0,E$83/PPA_fec!E$83)</f>
        <v>0.62501289722929965</v>
      </c>
      <c r="F156" s="322">
        <f>IF(F$83=0,0,F$83/PPA_fec!F$83)</f>
        <v>0.62795338536418455</v>
      </c>
      <c r="G156" s="322">
        <f>IF(G$83=0,0,G$83/PPA_fec!G$83)</f>
        <v>0.62769371348932679</v>
      </c>
      <c r="H156" s="322">
        <f>IF(H$83=0,0,H$83/PPA_fec!H$83)</f>
        <v>0.63556861655005481</v>
      </c>
      <c r="I156" s="322">
        <f>IF(I$83=0,0,I$83/PPA_fec!I$83)</f>
        <v>0.63450640206029441</v>
      </c>
      <c r="J156" s="322">
        <f>IF(J$83=0,0,J$83/PPA_fec!J$83)</f>
        <v>0.63391073858258162</v>
      </c>
      <c r="K156" s="322">
        <f>IF(K$83=0,0,K$83/PPA_fec!K$83)</f>
        <v>0.63385286914646166</v>
      </c>
      <c r="L156" s="322">
        <f>IF(L$83=0,0,L$83/PPA_fec!L$83)</f>
        <v>0.63286240162318352</v>
      </c>
      <c r="M156" s="322">
        <f>IF(M$83=0,0,M$83/PPA_fec!M$83)</f>
        <v>0.63271886757707185</v>
      </c>
      <c r="N156" s="322">
        <f>IF(N$83=0,0,N$83/PPA_fec!N$83)</f>
        <v>0.63227979813088153</v>
      </c>
      <c r="O156" s="322">
        <f>IF(O$83=0,0,O$83/PPA_fec!O$83)</f>
        <v>0.64296772694702287</v>
      </c>
      <c r="P156" s="322">
        <f>IF(P$83=0,0,P$83/PPA_fec!P$83)</f>
        <v>0.66012479804830415</v>
      </c>
      <c r="Q156" s="322">
        <f>IF(Q$83=0,0,Q$83/PPA_fec!Q$83)</f>
        <v>0.66734227392175294</v>
      </c>
      <c r="R156" s="322">
        <f>IF(R$83=0,0,R$83/PPA_fec!R$83)</f>
        <v>0.68123776793804269</v>
      </c>
      <c r="S156" s="322">
        <f>IF(S$83=0,0,S$83/PPA_fec!S$83)</f>
        <v>0.68524160785588151</v>
      </c>
      <c r="T156" s="322">
        <f>IF(T$83=0,0,T$83/PPA_fec!T$83)</f>
        <v>0.68989856850327691</v>
      </c>
      <c r="U156" s="322">
        <f>IF(U$83=0,0,U$83/PPA_fec!U$83)</f>
        <v>0.69298873178257914</v>
      </c>
      <c r="V156" s="322">
        <f>IF(V$83=0,0,V$83/PPA_fec!V$83)</f>
        <v>0.69529530125448435</v>
      </c>
      <c r="W156" s="322">
        <f>IF(W$83=0,0,W$83/PPA_fec!W$83)</f>
        <v>0.69851897992308765</v>
      </c>
      <c r="X156" s="322">
        <f>IF(X$83=0,0,X$83/PPA_fec!X$83)</f>
        <v>0.7012928258290525</v>
      </c>
      <c r="Y156" s="322">
        <f>IF(Y$83=0,0,Y$83/PPA_fec!Y$83)</f>
        <v>0.70406695886652615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0.45817926986670066</v>
      </c>
      <c r="C157" s="334">
        <f>IF(C$84=0,0,C$84/PPA_fec!C$84)</f>
        <v>0.45817926986670038</v>
      </c>
      <c r="D157" s="334">
        <f>IF(D$84=0,0,D$84/PPA_fec!D$84)</f>
        <v>0.45817926986670043</v>
      </c>
      <c r="E157" s="334">
        <f>IF(E$84=0,0,E$84/PPA_fec!E$84)</f>
        <v>0.46162129311555694</v>
      </c>
      <c r="F157" s="334">
        <f>IF(F$84=0,0,F$84/PPA_fec!F$84)</f>
        <v>0.46365480207749771</v>
      </c>
      <c r="G157" s="334">
        <f>IF(G$84=0,0,G$84/PPA_fec!G$84)</f>
        <v>0.46365480207749737</v>
      </c>
      <c r="H157" s="334">
        <f>IF(H$84=0,0,H$84/PPA_fec!H$84)</f>
        <v>0.46935046134171576</v>
      </c>
      <c r="I157" s="334">
        <f>IF(I$84=0,0,I$84/PPA_fec!I$84)</f>
        <v>0.46935046134171582</v>
      </c>
      <c r="J157" s="334">
        <f>IF(J$84=0,0,J$84/PPA_fec!J$84)</f>
        <v>0.46935046134171587</v>
      </c>
      <c r="K157" s="334">
        <f>IF(K$84=0,0,K$84/PPA_fec!K$84)</f>
        <v>0.46935046134171587</v>
      </c>
      <c r="L157" s="334">
        <f>IF(L$84=0,0,L$84/PPA_fec!L$84)</f>
        <v>0.46935046134171582</v>
      </c>
      <c r="M157" s="334">
        <f>IF(M$84=0,0,M$84/PPA_fec!M$84)</f>
        <v>0.46935046134171587</v>
      </c>
      <c r="N157" s="334">
        <f>IF(N$84=0,0,N$84/PPA_fec!N$84)</f>
        <v>0.46935046134171599</v>
      </c>
      <c r="O157" s="334">
        <f>IF(O$84=0,0,O$84/PPA_fec!O$84)</f>
        <v>0.47741541520754416</v>
      </c>
      <c r="P157" s="334">
        <f>IF(P$84=0,0,P$84/PPA_fec!P$84)</f>
        <v>0.4846738736867901</v>
      </c>
      <c r="Q157" s="334">
        <f>IF(Q$84=0,0,Q$84/PPA_fec!Q$84)</f>
        <v>0.49120648631811092</v>
      </c>
      <c r="R157" s="334">
        <f>IF(R$84=0,0,R$84/PPA_fec!R$84)</f>
        <v>0.49708583768629977</v>
      </c>
      <c r="S157" s="334">
        <f>IF(S$84=0,0,S$84/PPA_fec!S$84)</f>
        <v>0.50237725391766974</v>
      </c>
      <c r="T157" s="334">
        <f>IF(T$84=0,0,T$84/PPA_fec!T$84)</f>
        <v>0.50713952852590283</v>
      </c>
      <c r="U157" s="334">
        <f>IF(U$84=0,0,U$84/PPA_fec!U$84)</f>
        <v>0.5114255756733127</v>
      </c>
      <c r="V157" s="334">
        <f>IF(V$84=0,0,V$84/PPA_fec!V$84)</f>
        <v>0.51528301810598132</v>
      </c>
      <c r="W157" s="334">
        <f>IF(W$84=0,0,W$84/PPA_fec!W$84)</f>
        <v>0.5187547162953835</v>
      </c>
      <c r="X157" s="334">
        <f>IF(X$84=0,0,X$84/PPA_fec!X$84)</f>
        <v>0.52187924466584479</v>
      </c>
      <c r="Y157" s="334">
        <f>IF(Y$84=0,0,Y$84/PPA_fec!Y$84)</f>
        <v>0.52469132019926035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0.11509669982335305</v>
      </c>
      <c r="C158" s="335">
        <f>IF(C$85=0,0,C$85/PPA_fec!C$85)</f>
        <v>0.11509669982335298</v>
      </c>
      <c r="D158" s="335">
        <f>IF(D$85=0,0,D$85/PPA_fec!D$85)</f>
        <v>0.11509669982335302</v>
      </c>
      <c r="E158" s="335">
        <f>IF(E$85=0,0,E$85/PPA_fec!E$85)</f>
        <v>0.11596135159333347</v>
      </c>
      <c r="F158" s="335">
        <f>IF(F$85=0,0,F$85/PPA_fec!F$85)</f>
        <v>0.11647217821944579</v>
      </c>
      <c r="G158" s="335">
        <f>IF(G$85=0,0,G$85/PPA_fec!G$85)</f>
        <v>0.11647217821944579</v>
      </c>
      <c r="H158" s="335">
        <f>IF(H$85=0,0,H$85/PPA_fec!H$85)</f>
        <v>0.11790295352453663</v>
      </c>
      <c r="I158" s="335">
        <f>IF(I$85=0,0,I$85/PPA_fec!I$85)</f>
        <v>0.11790295352453666</v>
      </c>
      <c r="J158" s="335">
        <f>IF(J$85=0,0,J$85/PPA_fec!J$85)</f>
        <v>0.11790295352453661</v>
      </c>
      <c r="K158" s="335">
        <f>IF(K$85=0,0,K$85/PPA_fec!K$85)</f>
        <v>0.11790295352453664</v>
      </c>
      <c r="L158" s="335">
        <f>IF(L$85=0,0,L$85/PPA_fec!L$85)</f>
        <v>0.1179029535245367</v>
      </c>
      <c r="M158" s="335">
        <f>IF(M$85=0,0,M$85/PPA_fec!M$85)</f>
        <v>0.11790295352453666</v>
      </c>
      <c r="N158" s="335">
        <f>IF(N$85=0,0,N$85/PPA_fec!N$85)</f>
        <v>0.1179029535245366</v>
      </c>
      <c r="O158" s="335">
        <f>IF(O$85=0,0,O$85/PPA_fec!O$85)</f>
        <v>0.12004640245669043</v>
      </c>
      <c r="P158" s="335">
        <f>IF(P$85=0,0,P$85/PPA_fec!P$85)</f>
        <v>0.12481714836627886</v>
      </c>
      <c r="Q158" s="335">
        <f>IF(Q$85=0,0,Q$85/PPA_fec!Q$85)</f>
        <v>0.12669028073727276</v>
      </c>
      <c r="R158" s="335">
        <f>IF(R$85=0,0,R$85/PPA_fec!R$85)</f>
        <v>0.13079663881880293</v>
      </c>
      <c r="S158" s="335">
        <f>IF(S$85=0,0,S$85/PPA_fec!S$85)</f>
        <v>0.1324234083369677</v>
      </c>
      <c r="T158" s="335">
        <f>IF(T$85=0,0,T$85/PPA_fec!T$85)</f>
        <v>0.13242340833696772</v>
      </c>
      <c r="U158" s="335">
        <f>IF(U$85=0,0,U$85/PPA_fec!U$85)</f>
        <v>0.13242340833696772</v>
      </c>
      <c r="V158" s="335">
        <f>IF(V$85=0,0,V$85/PPA_fec!V$85)</f>
        <v>0.13242340833696772</v>
      </c>
      <c r="W158" s="335">
        <f>IF(W$85=0,0,W$85/PPA_fec!W$85)</f>
        <v>0.13242340833696772</v>
      </c>
      <c r="X158" s="335">
        <f>IF(X$85=0,0,X$85/PPA_fec!X$85)</f>
        <v>0.13242340833696772</v>
      </c>
      <c r="Y158" s="335">
        <f>IF(Y$85=0,0,Y$85/PPA_fec!Y$85)</f>
        <v>0.13242340833696772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0.64563937957033901</v>
      </c>
      <c r="C159" s="335">
        <f>IF(C$86=0,0,C$86/PPA_fec!C$86)</f>
        <v>0.64563937957033901</v>
      </c>
      <c r="D159" s="335">
        <f>IF(D$86=0,0,D$86/PPA_fec!D$86)</f>
        <v>0.64563937957033912</v>
      </c>
      <c r="E159" s="335">
        <f>IF(E$86=0,0,E$86/PPA_fec!E$86)</f>
        <v>0.65048967704343252</v>
      </c>
      <c r="F159" s="335">
        <f>IF(F$86=0,0,F$86/PPA_fec!F$86)</f>
        <v>0.65335517871687143</v>
      </c>
      <c r="G159" s="335">
        <f>IF(G$86=0,0,G$86/PPA_fec!G$86)</f>
        <v>0.65335517871687165</v>
      </c>
      <c r="H159" s="335">
        <f>IF(H$86=0,0,H$86/PPA_fec!H$86)</f>
        <v>0.66138116800849478</v>
      </c>
      <c r="I159" s="335">
        <f>IF(I$86=0,0,I$86/PPA_fec!I$86)</f>
        <v>0.66138116800849489</v>
      </c>
      <c r="J159" s="335">
        <f>IF(J$86=0,0,J$86/PPA_fec!J$86)</f>
        <v>0.661381168008495</v>
      </c>
      <c r="K159" s="335">
        <f>IF(K$86=0,0,K$86/PPA_fec!K$86)</f>
        <v>0.66138116800849511</v>
      </c>
      <c r="L159" s="335">
        <f>IF(L$86=0,0,L$86/PPA_fec!L$86)</f>
        <v>0.661381168008495</v>
      </c>
      <c r="M159" s="335">
        <f>IF(M$86=0,0,M$86/PPA_fec!M$86)</f>
        <v>0.661381168008495</v>
      </c>
      <c r="N159" s="335">
        <f>IF(N$86=0,0,N$86/PPA_fec!N$86)</f>
        <v>0.661381168008495</v>
      </c>
      <c r="O159" s="335">
        <f>IF(O$86=0,0,O$86/PPA_fec!O$86)</f>
        <v>0.67185905312337857</v>
      </c>
      <c r="P159" s="335">
        <f>IF(P$86=0,0,P$86/PPA_fec!P$86)</f>
        <v>0.68128914972677368</v>
      </c>
      <c r="Q159" s="335">
        <f>IF(Q$86=0,0,Q$86/PPA_fec!Q$86)</f>
        <v>0.68977623666982946</v>
      </c>
      <c r="R159" s="335">
        <f>IF(R$86=0,0,R$86/PPA_fec!R$86)</f>
        <v>0.69741461491857915</v>
      </c>
      <c r="S159" s="335">
        <f>IF(S$86=0,0,S$86/PPA_fec!S$86)</f>
        <v>0.70428915534245473</v>
      </c>
      <c r="T159" s="335">
        <f>IF(T$86=0,0,T$86/PPA_fec!T$86)</f>
        <v>0.71047624172394219</v>
      </c>
      <c r="U159" s="335">
        <f>IF(U$86=0,0,U$86/PPA_fec!U$86)</f>
        <v>0.71604461946728115</v>
      </c>
      <c r="V159" s="335">
        <f>IF(V$86=0,0,V$86/PPA_fec!V$86)</f>
        <v>0.72105615943628587</v>
      </c>
      <c r="W159" s="335">
        <f>IF(W$86=0,0,W$86/PPA_fec!W$86)</f>
        <v>0.72556654540839027</v>
      </c>
      <c r="X159" s="335">
        <f>IF(X$86=0,0,X$86/PPA_fec!X$86)</f>
        <v>0.72962589278328427</v>
      </c>
      <c r="Y159" s="335">
        <f>IF(Y$86=0,0,Y$86/PPA_fec!Y$86)</f>
        <v>0.73327930542068898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0.45833332444921898</v>
      </c>
      <c r="C160" s="335">
        <f>IF(C$87=0,0,C$87/PPA_fec!C$87)</f>
        <v>0.45833332444921909</v>
      </c>
      <c r="D160" s="335">
        <f>IF(D$87=0,0,D$87/PPA_fec!D$87)</f>
        <v>0.45833332444921887</v>
      </c>
      <c r="E160" s="335">
        <f>IF(E$87=0,0,E$87/PPA_fec!E$87)</f>
        <v>0.46177650501681383</v>
      </c>
      <c r="F160" s="335">
        <f>IF(F$87=0,0,F$87/PPA_fec!F$87)</f>
        <v>0.46381069770976296</v>
      </c>
      <c r="G160" s="335">
        <f>IF(G$87=0,0,G$87/PPA_fec!G$87)</f>
        <v>0.46381069770976291</v>
      </c>
      <c r="H160" s="335">
        <f>IF(H$87=0,0,H$87/PPA_fec!H$87)</f>
        <v>0.4695082720375115</v>
      </c>
      <c r="I160" s="335">
        <f>IF(I$87=0,0,I$87/PPA_fec!I$87)</f>
        <v>0.46950827203751172</v>
      </c>
      <c r="J160" s="335">
        <f>IF(J$87=0,0,J$87/PPA_fec!J$87)</f>
        <v>0.46950827203751172</v>
      </c>
      <c r="K160" s="335">
        <f>IF(K$87=0,0,K$87/PPA_fec!K$87)</f>
        <v>0.46950827203751166</v>
      </c>
      <c r="L160" s="335">
        <f>IF(L$87=0,0,L$87/PPA_fec!L$87)</f>
        <v>0.46950827203751166</v>
      </c>
      <c r="M160" s="335">
        <f>IF(M$87=0,0,M$87/PPA_fec!M$87)</f>
        <v>0.46950827203751172</v>
      </c>
      <c r="N160" s="335">
        <f>IF(N$87=0,0,N$87/PPA_fec!N$87)</f>
        <v>0.46950827203751172</v>
      </c>
      <c r="O160" s="335">
        <f>IF(O$87=0,0,O$87/PPA_fec!O$87)</f>
        <v>0.47804382584895</v>
      </c>
      <c r="P160" s="335">
        <f>IF(P$87=0,0,P$87/PPA_fec!P$87)</f>
        <v>0.49539166118928352</v>
      </c>
      <c r="Q160" s="335">
        <f>IF(Q$87=0,0,Q$87/PPA_fec!Q$87)</f>
        <v>0.50450080354030646</v>
      </c>
      <c r="R160" s="335">
        <f>IF(R$87=0,0,R$87/PPA_fec!R$87)</f>
        <v>0.51920294111150467</v>
      </c>
      <c r="S160" s="335">
        <f>IF(S$87=0,0,S$87/PPA_fec!S$87)</f>
        <v>0.52733102748497795</v>
      </c>
      <c r="T160" s="335">
        <f>IF(T$87=0,0,T$87/PPA_fec!T$87)</f>
        <v>0.52733102748497818</v>
      </c>
      <c r="U160" s="335">
        <f>IF(U$87=0,0,U$87/PPA_fec!U$87)</f>
        <v>0.52733102748497807</v>
      </c>
      <c r="V160" s="335">
        <f>IF(V$87=0,0,V$87/PPA_fec!V$87)</f>
        <v>0.52733102748497807</v>
      </c>
      <c r="W160" s="335">
        <f>IF(W$87=0,0,W$87/PPA_fec!W$87)</f>
        <v>0.52733102748497829</v>
      </c>
      <c r="X160" s="335">
        <f>IF(X$87=0,0,X$87/PPA_fec!X$87)</f>
        <v>0.52733102748497818</v>
      </c>
      <c r="Y160" s="335">
        <f>IF(Y$87=0,0,Y$87/PPA_fec!Y$87)</f>
        <v>0.52733102748497784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0.77405241132410674</v>
      </c>
      <c r="C161" s="336">
        <f>IF(C$88=0,0,C$88/PPA_fec!C$88)</f>
        <v>0.77428142492907115</v>
      </c>
      <c r="D161" s="336">
        <f>IF(D$88=0,0,D$88/PPA_fec!D$88)</f>
        <v>0.77900482062880649</v>
      </c>
      <c r="E161" s="336">
        <f>IF(E$88=0,0,E$88/PPA_fec!E$88)</f>
        <v>0.78756081161277958</v>
      </c>
      <c r="F161" s="336">
        <f>IF(F$88=0,0,F$88/PPA_fec!F$88)</f>
        <v>0.79247245602073768</v>
      </c>
      <c r="G161" s="336">
        <f>IF(G$88=0,0,G$88/PPA_fec!G$88)</f>
        <v>0.79182296924831308</v>
      </c>
      <c r="H161" s="336">
        <f>IF(H$88=0,0,H$88/PPA_fec!H$88)</f>
        <v>0.80139614812739113</v>
      </c>
      <c r="I161" s="336">
        <f>IF(I$88=0,0,I$88/PPA_fec!I$88)</f>
        <v>0.79066832107170437</v>
      </c>
      <c r="J161" s="336">
        <f>IF(J$88=0,0,J$88/PPA_fec!J$88)</f>
        <v>0.7846233729798272</v>
      </c>
      <c r="K161" s="336">
        <f>IF(K$88=0,0,K$88/PPA_fec!K$88)</f>
        <v>0.78572331296550113</v>
      </c>
      <c r="L161" s="336">
        <f>IF(L$88=0,0,L$88/PPA_fec!L$88)</f>
        <v>0.77663041463543159</v>
      </c>
      <c r="M161" s="336">
        <f>IF(M$88=0,0,M$88/PPA_fec!M$88)</f>
        <v>0.77415085555878382</v>
      </c>
      <c r="N161" s="336">
        <f>IF(N$88=0,0,N$88/PPA_fec!N$88)</f>
        <v>0.76950965510414138</v>
      </c>
      <c r="O161" s="336">
        <f>IF(O$88=0,0,O$88/PPA_fec!O$88)</f>
        <v>0.77949174951707922</v>
      </c>
      <c r="P161" s="336">
        <f>IF(P$88=0,0,P$88/PPA_fec!P$88)</f>
        <v>0.82088590916060578</v>
      </c>
      <c r="Q161" s="336">
        <f>IF(Q$88=0,0,Q$88/PPA_fec!Q$88)</f>
        <v>0.82294502396731628</v>
      </c>
      <c r="R161" s="336">
        <f>IF(R$88=0,0,R$88/PPA_fec!R$88)</f>
        <v>0.85092059373039441</v>
      </c>
      <c r="S161" s="336">
        <f>IF(S$88=0,0,S$88/PPA_fec!S$88)</f>
        <v>0.83950092440120239</v>
      </c>
      <c r="T161" s="336">
        <f>IF(T$88=0,0,T$88/PPA_fec!T$88)</f>
        <v>0.83855957653830904</v>
      </c>
      <c r="U161" s="336">
        <f>IF(U$88=0,0,U$88/PPA_fec!U$88)</f>
        <v>0.82898293782215338</v>
      </c>
      <c r="V161" s="336">
        <f>IF(V$88=0,0,V$88/PPA_fec!V$88)</f>
        <v>0.81638084204098704</v>
      </c>
      <c r="W161" s="336">
        <f>IF(W$88=0,0,W$88/PPA_fec!W$88)</f>
        <v>0.81805150153923134</v>
      </c>
      <c r="X161" s="336">
        <f>IF(X$88=0,0,X$88/PPA_fec!X$88)</f>
        <v>0.81750662299518007</v>
      </c>
      <c r="Y161" s="336">
        <f>IF(Y$88=0,0,Y$88/PPA_fec!Y$88)</f>
        <v>0.81733143696433785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0.60136029170004446</v>
      </c>
      <c r="C162" s="337">
        <f>IF(C$94=0,0,C$94/PPA_fec!C$94)</f>
        <v>0.60136029170004457</v>
      </c>
      <c r="D162" s="337">
        <f>IF(D$94=0,0,D$94/PPA_fec!D$94)</f>
        <v>0.60136029170004446</v>
      </c>
      <c r="E162" s="337">
        <f>IF(E$94=0,0,E$94/PPA_fec!E$94)</f>
        <v>0.60587794721416832</v>
      </c>
      <c r="F162" s="337">
        <f>IF(F$94=0,0,F$94/PPA_fec!F$94)</f>
        <v>0.60854692772671548</v>
      </c>
      <c r="G162" s="337">
        <f>IF(G$94=0,0,G$94/PPA_fec!G$94)</f>
        <v>0.60854692772671548</v>
      </c>
      <c r="H162" s="337">
        <f>IF(H$94=0,0,H$94/PPA_fec!H$94)</f>
        <v>0.61602248051100195</v>
      </c>
      <c r="I162" s="337">
        <f>IF(I$94=0,0,I$94/PPA_fec!I$94)</f>
        <v>0.61602248051100184</v>
      </c>
      <c r="J162" s="337">
        <f>IF(J$94=0,0,J$94/PPA_fec!J$94)</f>
        <v>0.61602248051100172</v>
      </c>
      <c r="K162" s="337">
        <f>IF(K$94=0,0,K$94/PPA_fec!K$94)</f>
        <v>0.61602248051100195</v>
      </c>
      <c r="L162" s="337">
        <f>IF(L$94=0,0,L$94/PPA_fec!L$94)</f>
        <v>0.61602248051100195</v>
      </c>
      <c r="M162" s="337">
        <f>IF(M$94=0,0,M$94/PPA_fec!M$94)</f>
        <v>0.61602248051100217</v>
      </c>
      <c r="N162" s="337">
        <f>IF(N$94=0,0,N$94/PPA_fec!N$94)</f>
        <v>0.61602248051100228</v>
      </c>
      <c r="O162" s="337">
        <f>IF(O$94=0,0,O$94/PPA_fec!O$94)</f>
        <v>0.62709523245990184</v>
      </c>
      <c r="P162" s="337">
        <f>IF(P$94=0,0,P$94/PPA_fec!P$94)</f>
        <v>0.63706070921391156</v>
      </c>
      <c r="Q162" s="337">
        <f>IF(Q$94=0,0,Q$94/PPA_fec!Q$94)</f>
        <v>0.64602963829252047</v>
      </c>
      <c r="R162" s="337">
        <f>IF(R$94=0,0,R$94/PPA_fec!R$94)</f>
        <v>0.65410167446326861</v>
      </c>
      <c r="S162" s="337">
        <f>IF(S$94=0,0,S$94/PPA_fec!S$94)</f>
        <v>0.66136650701694188</v>
      </c>
      <c r="T162" s="337">
        <f>IF(T$94=0,0,T$94/PPA_fec!T$94)</f>
        <v>0.66790485631524754</v>
      </c>
      <c r="U162" s="337">
        <f>IF(U$94=0,0,U$94/PPA_fec!U$94)</f>
        <v>0.67378937068372269</v>
      </c>
      <c r="V162" s="337">
        <f>IF(V$94=0,0,V$94/PPA_fec!V$94)</f>
        <v>0.67908543361535023</v>
      </c>
      <c r="W162" s="337">
        <f>IF(W$94=0,0,W$94/PPA_fec!W$94)</f>
        <v>0.68385189025381532</v>
      </c>
      <c r="X162" s="337">
        <f>IF(X$94=0,0,X$94/PPA_fec!X$94)</f>
        <v>0.6881417012284341</v>
      </c>
      <c r="Y162" s="337">
        <f>IF(Y$94=0,0,Y$94/PPA_fec!Y$94)</f>
        <v>0.69188933816219889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FI: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1649.661173822959</v>
      </c>
      <c r="C5" s="223">
        <v>1611.339214520046</v>
      </c>
      <c r="D5" s="223">
        <v>1507.278388405414</v>
      </c>
      <c r="E5" s="223">
        <v>1474.044448448361</v>
      </c>
      <c r="F5" s="223">
        <v>1421.9314365244361</v>
      </c>
      <c r="G5" s="223">
        <v>1317.304866654958</v>
      </c>
      <c r="H5" s="223">
        <v>1541.843266067513</v>
      </c>
      <c r="I5" s="223">
        <v>1531.5910198488441</v>
      </c>
      <c r="J5" s="223">
        <v>1399.5706729308561</v>
      </c>
      <c r="K5" s="223">
        <v>1099.88535674436</v>
      </c>
      <c r="L5" s="223">
        <v>1346.5289903769039</v>
      </c>
      <c r="M5" s="223">
        <v>1278.9744001801789</v>
      </c>
      <c r="N5" s="223">
        <v>1238.0544395004811</v>
      </c>
      <c r="O5" s="223">
        <v>1244.599422948211</v>
      </c>
      <c r="P5" s="223">
        <v>1240.175899848957</v>
      </c>
      <c r="Q5" s="223">
        <v>1171.2823469999671</v>
      </c>
      <c r="R5" s="223">
        <v>1207.869196081791</v>
      </c>
      <c r="S5" s="223">
        <v>1275.3679122903959</v>
      </c>
      <c r="T5" s="223">
        <v>1228.719646929789</v>
      </c>
      <c r="U5" s="223">
        <v>1247.884061652501</v>
      </c>
      <c r="V5" s="223">
        <v>1114.868937625766</v>
      </c>
      <c r="W5" s="223">
        <v>1130.627706096785</v>
      </c>
      <c r="X5" s="223">
        <v>956.37910207343589</v>
      </c>
      <c r="Y5" s="223">
        <v>742.68289785540685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22.23467820596322</v>
      </c>
      <c r="C10" s="260">
        <v>21.222741053534168</v>
      </c>
      <c r="D10" s="260">
        <v>19.1774352866925</v>
      </c>
      <c r="E10" s="260">
        <v>17.69153137113625</v>
      </c>
      <c r="F10" s="260">
        <v>17.503341730015659</v>
      </c>
      <c r="G10" s="260">
        <v>16.058400229411049</v>
      </c>
      <c r="H10" s="260">
        <v>18.458940618387579</v>
      </c>
      <c r="I10" s="260">
        <v>25.393227485309659</v>
      </c>
      <c r="J10" s="260">
        <v>26.113225376054078</v>
      </c>
      <c r="K10" s="260">
        <v>20.04654895562749</v>
      </c>
      <c r="L10" s="260">
        <v>27.469620137844711</v>
      </c>
      <c r="M10" s="260">
        <v>28.348086612299721</v>
      </c>
      <c r="N10" s="260">
        <v>29.905696678262171</v>
      </c>
      <c r="O10" s="260">
        <v>32.17935683130537</v>
      </c>
      <c r="P10" s="260">
        <v>32.089617981957922</v>
      </c>
      <c r="Q10" s="260">
        <v>30.91152270061102</v>
      </c>
      <c r="R10" s="260">
        <v>33.891298383391998</v>
      </c>
      <c r="S10" s="260">
        <v>37.847039382182047</v>
      </c>
      <c r="T10" s="260">
        <v>36.942250823106299</v>
      </c>
      <c r="U10" s="260">
        <v>41.351965617716488</v>
      </c>
      <c r="V10" s="260">
        <v>43.600943655471703</v>
      </c>
      <c r="W10" s="260">
        <v>43.936425202167563</v>
      </c>
      <c r="X10" s="260">
        <v>36.803310563466873</v>
      </c>
      <c r="Y10" s="260">
        <v>32.731372034101248</v>
      </c>
      <c r="DA10" s="68" t="s">
        <v>2030</v>
      </c>
    </row>
    <row r="11" spans="1:105" ht="12" customHeight="1" x14ac:dyDescent="0.25">
      <c r="A11" s="37" t="s">
        <v>159</v>
      </c>
      <c r="B11" s="226">
        <v>0.38997789052595139</v>
      </c>
      <c r="C11" s="226">
        <v>0.40435588556960211</v>
      </c>
      <c r="D11" s="226">
        <v>0.31229963807028688</v>
      </c>
      <c r="E11" s="226">
        <v>0.29895752429418282</v>
      </c>
      <c r="F11" s="226">
        <v>0.24601812217464339</v>
      </c>
      <c r="G11" s="226">
        <v>0.23326866235533231</v>
      </c>
      <c r="H11" s="226">
        <v>0.29392466432107578</v>
      </c>
      <c r="I11" s="226">
        <v>0.343081684367466</v>
      </c>
      <c r="J11" s="226">
        <v>0.26223161148452617</v>
      </c>
      <c r="K11" s="226">
        <v>0.29448871665187681</v>
      </c>
      <c r="L11" s="226">
        <v>0.35115128357611358</v>
      </c>
      <c r="M11" s="226">
        <v>0.23157577408456201</v>
      </c>
      <c r="N11" s="226">
        <v>0.25753596332374762</v>
      </c>
      <c r="O11" s="226">
        <v>0.35780261345305481</v>
      </c>
      <c r="P11" s="226">
        <v>0.28401512294067482</v>
      </c>
      <c r="Q11" s="226">
        <v>0.30552138687175362</v>
      </c>
      <c r="R11" s="226">
        <v>0.58588597576425194</v>
      </c>
      <c r="S11" s="226">
        <v>1.204269114155722</v>
      </c>
      <c r="T11" s="226">
        <v>1.309215393470057</v>
      </c>
      <c r="U11" s="226">
        <v>1.6002962727190511</v>
      </c>
      <c r="V11" s="226">
        <v>0.94915819369306587</v>
      </c>
      <c r="W11" s="226">
        <v>0.28344500585044069</v>
      </c>
      <c r="X11" s="226">
        <v>1.972397740318341</v>
      </c>
      <c r="Y11" s="226">
        <v>2.2918487487324279</v>
      </c>
      <c r="DA11" s="69" t="s">
        <v>2031</v>
      </c>
    </row>
    <row r="12" spans="1:105" ht="12" customHeight="1" x14ac:dyDescent="0.25">
      <c r="A12" s="37" t="s">
        <v>35</v>
      </c>
      <c r="B12" s="226">
        <v>21.844700315437269</v>
      </c>
      <c r="C12" s="226">
        <v>20.818385167964571</v>
      </c>
      <c r="D12" s="226">
        <v>18.865135648622221</v>
      </c>
      <c r="E12" s="226">
        <v>17.392573846842069</v>
      </c>
      <c r="F12" s="226">
        <v>17.25732360784102</v>
      </c>
      <c r="G12" s="226">
        <v>15.82513156705571</v>
      </c>
      <c r="H12" s="226">
        <v>18.165015954066501</v>
      </c>
      <c r="I12" s="226">
        <v>25.05014580094219</v>
      </c>
      <c r="J12" s="226">
        <v>25.850993764569559</v>
      </c>
      <c r="K12" s="226">
        <v>19.752060238975609</v>
      </c>
      <c r="L12" s="226">
        <v>27.118468854268599</v>
      </c>
      <c r="M12" s="226">
        <v>28.116510838215159</v>
      </c>
      <c r="N12" s="226">
        <v>29.64816071493842</v>
      </c>
      <c r="O12" s="226">
        <v>31.821554217852309</v>
      </c>
      <c r="P12" s="226">
        <v>31.805602859017249</v>
      </c>
      <c r="Q12" s="226">
        <v>30.606001313739259</v>
      </c>
      <c r="R12" s="226">
        <v>33.305412407627749</v>
      </c>
      <c r="S12" s="226">
        <v>36.642770268026332</v>
      </c>
      <c r="T12" s="226">
        <v>35.633035429636237</v>
      </c>
      <c r="U12" s="226">
        <v>39.751669344997453</v>
      </c>
      <c r="V12" s="226">
        <v>42.65178546177863</v>
      </c>
      <c r="W12" s="226">
        <v>43.652980196317117</v>
      </c>
      <c r="X12" s="226">
        <v>34.83091282314853</v>
      </c>
      <c r="Y12" s="226">
        <v>30.439523285368821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1627.4264956169959</v>
      </c>
      <c r="C17" s="294">
        <f t="shared" si="0"/>
        <v>1590.1164734665131</v>
      </c>
      <c r="D17" s="294">
        <f t="shared" si="0"/>
        <v>1488.100953118721</v>
      </c>
      <c r="E17" s="294">
        <f t="shared" si="0"/>
        <v>1456.3529170772249</v>
      </c>
      <c r="F17" s="294">
        <f t="shared" si="0"/>
        <v>1404.4280947944201</v>
      </c>
      <c r="G17" s="294">
        <f t="shared" si="0"/>
        <v>1301.2464664255469</v>
      </c>
      <c r="H17" s="294">
        <f t="shared" si="0"/>
        <v>1523.3843254491251</v>
      </c>
      <c r="I17" s="294">
        <f t="shared" si="0"/>
        <v>1506.1977923635341</v>
      </c>
      <c r="J17" s="294">
        <f t="shared" si="0"/>
        <v>1373.457447554802</v>
      </c>
      <c r="K17" s="294">
        <f t="shared" si="0"/>
        <v>1079.838807788733</v>
      </c>
      <c r="L17" s="294">
        <f t="shared" si="0"/>
        <v>1319.059370239059</v>
      </c>
      <c r="M17" s="294">
        <f t="shared" si="0"/>
        <v>1250.6263135678789</v>
      </c>
      <c r="N17" s="294">
        <f t="shared" si="0"/>
        <v>1208.148742822219</v>
      </c>
      <c r="O17" s="294">
        <f t="shared" si="0"/>
        <v>1212.4200661169059</v>
      </c>
      <c r="P17" s="294">
        <f t="shared" si="0"/>
        <v>1208.0862818669989</v>
      </c>
      <c r="Q17" s="294">
        <f t="shared" si="0"/>
        <v>1140.3708242993559</v>
      </c>
      <c r="R17" s="294">
        <f t="shared" si="0"/>
        <v>1173.9778976983989</v>
      </c>
      <c r="S17" s="294">
        <f t="shared" si="0"/>
        <v>1237.520872908214</v>
      </c>
      <c r="T17" s="294">
        <f t="shared" si="0"/>
        <v>1191.777396106683</v>
      </c>
      <c r="U17" s="294">
        <f t="shared" si="0"/>
        <v>1206.532096034784</v>
      </c>
      <c r="V17" s="294">
        <f t="shared" si="0"/>
        <v>1071.2679939702939</v>
      </c>
      <c r="W17" s="294">
        <f t="shared" si="0"/>
        <v>1086.691280894617</v>
      </c>
      <c r="X17" s="294">
        <f t="shared" si="0"/>
        <v>919.57579150996901</v>
      </c>
      <c r="Y17" s="294">
        <f t="shared" si="0"/>
        <v>709.95152582130549</v>
      </c>
      <c r="DA17" s="70"/>
    </row>
    <row r="18" spans="1:105" ht="12" customHeight="1" x14ac:dyDescent="0.25">
      <c r="A18" s="60" t="s">
        <v>1856</v>
      </c>
      <c r="B18" s="329">
        <v>1627.4264956169959</v>
      </c>
      <c r="C18" s="329">
        <v>1590.1164734665131</v>
      </c>
      <c r="D18" s="329">
        <v>1488.100953118721</v>
      </c>
      <c r="E18" s="329">
        <v>1456.3529170772249</v>
      </c>
      <c r="F18" s="329">
        <v>1404.4280947944201</v>
      </c>
      <c r="G18" s="329">
        <v>1301.2464664255469</v>
      </c>
      <c r="H18" s="329">
        <v>1523.3843254491251</v>
      </c>
      <c r="I18" s="329">
        <v>1506.1977923635341</v>
      </c>
      <c r="J18" s="329">
        <v>1373.457447554802</v>
      </c>
      <c r="K18" s="329">
        <v>1079.838807788733</v>
      </c>
      <c r="L18" s="329">
        <v>1319.059370239059</v>
      </c>
      <c r="M18" s="329">
        <v>1250.6263135678789</v>
      </c>
      <c r="N18" s="329">
        <v>1208.148742822219</v>
      </c>
      <c r="O18" s="329">
        <v>1212.4200661169059</v>
      </c>
      <c r="P18" s="329">
        <v>1208.0862818669989</v>
      </c>
      <c r="Q18" s="329">
        <v>1140.3708242993559</v>
      </c>
      <c r="R18" s="329">
        <v>1173.9778976983989</v>
      </c>
      <c r="S18" s="329">
        <v>1237.520872908214</v>
      </c>
      <c r="T18" s="329">
        <v>1191.777396106683</v>
      </c>
      <c r="U18" s="329">
        <v>1206.532096034784</v>
      </c>
      <c r="V18" s="329">
        <v>1071.2679939702939</v>
      </c>
      <c r="W18" s="329">
        <v>1086.691280894617</v>
      </c>
      <c r="X18" s="329">
        <v>919.57579150996901</v>
      </c>
      <c r="Y18" s="329">
        <v>709.95152582130549</v>
      </c>
      <c r="DA18" s="72" t="s">
        <v>2037</v>
      </c>
    </row>
    <row r="19" spans="1:105" ht="12" customHeight="1" x14ac:dyDescent="0.25">
      <c r="A19" s="64" t="s">
        <v>28</v>
      </c>
      <c r="B19" s="229">
        <v>601.24363989330766</v>
      </c>
      <c r="C19" s="229">
        <v>534.48151042514633</v>
      </c>
      <c r="D19" s="229">
        <v>481.98403088105317</v>
      </c>
      <c r="E19" s="229">
        <v>460.73752195345162</v>
      </c>
      <c r="F19" s="229">
        <v>371.7208247977224</v>
      </c>
      <c r="G19" s="229">
        <v>357.21681961060631</v>
      </c>
      <c r="H19" s="229">
        <v>504.4424805909207</v>
      </c>
      <c r="I19" s="229">
        <v>532.30258953183761</v>
      </c>
      <c r="J19" s="229">
        <v>488.34643478370401</v>
      </c>
      <c r="K19" s="229">
        <v>393.01433519619212</v>
      </c>
      <c r="L19" s="229">
        <v>484.11450960841961</v>
      </c>
      <c r="M19" s="229">
        <v>448.02175859486408</v>
      </c>
      <c r="N19" s="229">
        <v>427.61382021591891</v>
      </c>
      <c r="O19" s="229">
        <v>390.156763079727</v>
      </c>
      <c r="P19" s="229">
        <v>417.08778939226607</v>
      </c>
      <c r="Q19" s="229">
        <v>447.83749399427239</v>
      </c>
      <c r="R19" s="229">
        <v>460.00392396110232</v>
      </c>
      <c r="S19" s="229">
        <v>450.85118830744727</v>
      </c>
      <c r="T19" s="229">
        <v>454.47926634701031</v>
      </c>
      <c r="U19" s="229">
        <v>454.45037782565328</v>
      </c>
      <c r="V19" s="229">
        <v>378.0612811147501</v>
      </c>
      <c r="W19" s="229">
        <v>354.06435263708721</v>
      </c>
      <c r="X19" s="229">
        <v>238.59138045611039</v>
      </c>
      <c r="Y19" s="229">
        <v>132.8240426714155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36.686529023468367</v>
      </c>
      <c r="C21" s="229">
        <v>37.893456519825158</v>
      </c>
      <c r="D21" s="229">
        <v>44.928724057842892</v>
      </c>
      <c r="E21" s="229">
        <v>52.748732269893686</v>
      </c>
      <c r="F21" s="229">
        <v>58.612662519266458</v>
      </c>
      <c r="G21" s="229">
        <v>58.418855529283491</v>
      </c>
      <c r="H21" s="229">
        <v>71.027456441597792</v>
      </c>
      <c r="I21" s="229">
        <v>74.874352056976846</v>
      </c>
      <c r="J21" s="229">
        <v>71.069421399352194</v>
      </c>
      <c r="K21" s="229">
        <v>45.974191221358488</v>
      </c>
      <c r="L21" s="229">
        <v>64.985249595350126</v>
      </c>
      <c r="M21" s="229">
        <v>69.390502795502073</v>
      </c>
      <c r="N21" s="229">
        <v>59.870114841416303</v>
      </c>
      <c r="O21" s="229">
        <v>62.741719969713699</v>
      </c>
      <c r="P21" s="229">
        <v>60.041574227214063</v>
      </c>
      <c r="Q21" s="229">
        <v>52.778139681018729</v>
      </c>
      <c r="R21" s="229">
        <v>53.536138593354814</v>
      </c>
      <c r="S21" s="229">
        <v>57.15362269178128</v>
      </c>
      <c r="T21" s="229">
        <v>55.35896869171701</v>
      </c>
      <c r="U21" s="229">
        <v>47.685537950488893</v>
      </c>
      <c r="V21" s="229">
        <v>32.451742077219087</v>
      </c>
      <c r="W21" s="229">
        <v>29.763356234533621</v>
      </c>
      <c r="X21" s="229">
        <v>25.67598129929565</v>
      </c>
      <c r="Y21" s="229">
        <v>26.574964742323839</v>
      </c>
      <c r="DA21" s="73" t="s">
        <v>2040</v>
      </c>
    </row>
    <row r="22" spans="1:105" ht="12" customHeight="1" x14ac:dyDescent="0.25">
      <c r="A22" s="64" t="s">
        <v>159</v>
      </c>
      <c r="B22" s="229">
        <v>11.065295294662461</v>
      </c>
      <c r="C22" s="229">
        <v>12.449444991559449</v>
      </c>
      <c r="D22" s="229">
        <v>9.7982673479907518</v>
      </c>
      <c r="E22" s="229">
        <v>9.7916986452377621</v>
      </c>
      <c r="F22" s="229">
        <v>8.25776156703777</v>
      </c>
      <c r="G22" s="229">
        <v>8.2428378971849376</v>
      </c>
      <c r="H22" s="229">
        <v>9.7179294499431581</v>
      </c>
      <c r="I22" s="229">
        <v>8.532546760534423</v>
      </c>
      <c r="J22" s="229">
        <v>5.675282578964298</v>
      </c>
      <c r="K22" s="229">
        <v>6.842785973515511</v>
      </c>
      <c r="L22" s="229">
        <v>7.1556670690236794</v>
      </c>
      <c r="M22" s="229">
        <v>4.3782865027218607</v>
      </c>
      <c r="N22" s="229">
        <v>4.4921404514888303</v>
      </c>
      <c r="O22" s="229">
        <v>6.1680842537652527</v>
      </c>
      <c r="P22" s="229">
        <v>4.6148614877177776</v>
      </c>
      <c r="Q22" s="229">
        <v>4.6367825429497644</v>
      </c>
      <c r="R22" s="229">
        <v>7.654268952502898</v>
      </c>
      <c r="S22" s="229">
        <v>16.062188268471139</v>
      </c>
      <c r="T22" s="229">
        <v>15.7983327767387</v>
      </c>
      <c r="U22" s="229">
        <v>18.0223593870287</v>
      </c>
      <c r="V22" s="229">
        <v>10.127890699906679</v>
      </c>
      <c r="W22" s="229">
        <v>3.1933220961174098</v>
      </c>
      <c r="X22" s="229">
        <v>21.163880761430221</v>
      </c>
      <c r="Y22" s="229">
        <v>21.487162737820359</v>
      </c>
      <c r="DA22" s="73" t="s">
        <v>2041</v>
      </c>
    </row>
    <row r="23" spans="1:105" ht="12" customHeight="1" x14ac:dyDescent="0.25">
      <c r="A23" s="64" t="s">
        <v>32</v>
      </c>
      <c r="B23" s="229">
        <v>340.28080689675897</v>
      </c>
      <c r="C23" s="229">
        <v>325.09637725401433</v>
      </c>
      <c r="D23" s="229">
        <v>302.81420382619132</v>
      </c>
      <c r="E23" s="229">
        <v>303.63111916737051</v>
      </c>
      <c r="F23" s="229">
        <v>322.63849655730462</v>
      </c>
      <c r="G23" s="229">
        <v>271.99016922723263</v>
      </c>
      <c r="H23" s="229">
        <v>299.97853224060299</v>
      </c>
      <c r="I23" s="229">
        <v>224.3153903941969</v>
      </c>
      <c r="J23" s="229">
        <v>212.4124981172389</v>
      </c>
      <c r="K23" s="229">
        <v>139.90600560850521</v>
      </c>
      <c r="L23" s="229">
        <v>175.81953978937179</v>
      </c>
      <c r="M23" s="229">
        <v>172.4514593472326</v>
      </c>
      <c r="N23" s="229">
        <v>158.98401348608741</v>
      </c>
      <c r="O23" s="229">
        <v>147.0070023307504</v>
      </c>
      <c r="P23" s="229">
        <v>144.5105726618032</v>
      </c>
      <c r="Q23" s="229">
        <v>127.3686455185788</v>
      </c>
      <c r="R23" s="229">
        <v>175.17167194169579</v>
      </c>
      <c r="S23" s="229">
        <v>169.92338548520169</v>
      </c>
      <c r="T23" s="229">
        <v>147.2824226176256</v>
      </c>
      <c r="U23" s="229">
        <v>151.35588925089499</v>
      </c>
      <c r="V23" s="229">
        <v>151.73105334944131</v>
      </c>
      <c r="W23" s="229">
        <v>153.97154838101221</v>
      </c>
      <c r="X23" s="229">
        <v>207.02625317774539</v>
      </c>
      <c r="Y23" s="229">
        <v>191.51988247909421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2.947650557352838</v>
      </c>
      <c r="T24" s="229">
        <v>37.292202521983938</v>
      </c>
      <c r="U24" s="229">
        <v>36.147848211576537</v>
      </c>
      <c r="V24" s="229">
        <v>1.765771402091165</v>
      </c>
      <c r="W24" s="229">
        <v>0</v>
      </c>
      <c r="X24" s="229">
        <v>8.669627713701141</v>
      </c>
      <c r="Y24" s="229">
        <v>1.808556645013472</v>
      </c>
      <c r="DA24" s="73" t="s">
        <v>2043</v>
      </c>
    </row>
    <row r="25" spans="1:105" ht="12" customHeight="1" x14ac:dyDescent="0.25">
      <c r="A25" s="64" t="s">
        <v>35</v>
      </c>
      <c r="B25" s="229">
        <v>619.82503492113801</v>
      </c>
      <c r="C25" s="229">
        <v>640.96344386474846</v>
      </c>
      <c r="D25" s="229">
        <v>591.88554871046483</v>
      </c>
      <c r="E25" s="229">
        <v>569.65564648487816</v>
      </c>
      <c r="F25" s="229">
        <v>579.25352156618908</v>
      </c>
      <c r="G25" s="229">
        <v>559.20067827268861</v>
      </c>
      <c r="H25" s="229">
        <v>600.58363562806426</v>
      </c>
      <c r="I25" s="229">
        <v>623.00481239275678</v>
      </c>
      <c r="J25" s="229">
        <v>559.47371764381444</v>
      </c>
      <c r="K25" s="229">
        <v>458.96196733089459</v>
      </c>
      <c r="L25" s="229">
        <v>552.61291534129487</v>
      </c>
      <c r="M25" s="229">
        <v>531.58470653168774</v>
      </c>
      <c r="N25" s="229">
        <v>517.14603405657965</v>
      </c>
      <c r="O25" s="229">
        <v>548.56510299700381</v>
      </c>
      <c r="P25" s="229">
        <v>516.79801486621636</v>
      </c>
      <c r="Q25" s="229">
        <v>464.49570700794732</v>
      </c>
      <c r="R25" s="229">
        <v>435.11637876204747</v>
      </c>
      <c r="S25" s="229">
        <v>488.73052360559763</v>
      </c>
      <c r="T25" s="229">
        <v>429.98467201843857</v>
      </c>
      <c r="U25" s="229">
        <v>447.67889757851771</v>
      </c>
      <c r="V25" s="229">
        <v>455.11130197591899</v>
      </c>
      <c r="W25" s="229">
        <v>491.79919682842552</v>
      </c>
      <c r="X25" s="229">
        <v>373.73663066654638</v>
      </c>
      <c r="Y25" s="229">
        <v>285.38488452003548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18.325189587660809</v>
      </c>
      <c r="C27" s="229">
        <v>39.232240411218662</v>
      </c>
      <c r="D27" s="229">
        <v>56.690178295178377</v>
      </c>
      <c r="E27" s="229">
        <v>59.788198556392892</v>
      </c>
      <c r="F27" s="229">
        <v>63.944827786899893</v>
      </c>
      <c r="G27" s="229">
        <v>46.177105888551303</v>
      </c>
      <c r="H27" s="229">
        <v>37.634291097996012</v>
      </c>
      <c r="I27" s="229">
        <v>43.168101227231709</v>
      </c>
      <c r="J27" s="229">
        <v>36.480093031727883</v>
      </c>
      <c r="K27" s="229">
        <v>35.139522458267052</v>
      </c>
      <c r="L27" s="229">
        <v>34.371488835599301</v>
      </c>
      <c r="M27" s="229">
        <v>24.79959979587095</v>
      </c>
      <c r="N27" s="229">
        <v>40.04261977072786</v>
      </c>
      <c r="O27" s="229">
        <v>57.781393485945458</v>
      </c>
      <c r="P27" s="229">
        <v>65.033469231781979</v>
      </c>
      <c r="Q27" s="229">
        <v>43.254055554589101</v>
      </c>
      <c r="R27" s="229">
        <v>42.495515487695577</v>
      </c>
      <c r="S27" s="229">
        <v>51.852313992361857</v>
      </c>
      <c r="T27" s="229">
        <v>51.581531133168568</v>
      </c>
      <c r="U27" s="229">
        <v>51.191185830624079</v>
      </c>
      <c r="V27" s="229">
        <v>42.018953350966939</v>
      </c>
      <c r="W27" s="229">
        <v>53.899504717441417</v>
      </c>
      <c r="X27" s="229">
        <v>44.712037435139749</v>
      </c>
      <c r="Y27" s="229">
        <v>50.352032025602782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2014.3679664193171</v>
      </c>
      <c r="C32" s="223">
        <v>1977.466650676113</v>
      </c>
      <c r="D32" s="223">
        <v>1812.496557875201</v>
      </c>
      <c r="E32" s="223">
        <v>1779.510184248192</v>
      </c>
      <c r="F32" s="223">
        <v>1755.49380605079</v>
      </c>
      <c r="G32" s="223">
        <v>1636.1224586941009</v>
      </c>
      <c r="H32" s="223">
        <v>1870.1473115692229</v>
      </c>
      <c r="I32" s="223">
        <v>1741.367346813005</v>
      </c>
      <c r="J32" s="223">
        <v>1578.764830552353</v>
      </c>
      <c r="K32" s="223">
        <v>1335.3985021254609</v>
      </c>
      <c r="L32" s="223">
        <v>1485.3465733036271</v>
      </c>
      <c r="M32" s="223">
        <v>1346.8394170368649</v>
      </c>
      <c r="N32" s="223">
        <v>1226.5809043065101</v>
      </c>
      <c r="O32" s="223">
        <v>1182.241817696912</v>
      </c>
      <c r="P32" s="223">
        <v>1166.4855044538499</v>
      </c>
      <c r="Q32" s="223">
        <v>1091.1756463179061</v>
      </c>
      <c r="R32" s="223">
        <v>1091.901551231548</v>
      </c>
      <c r="S32" s="223">
        <v>1064.1113879934319</v>
      </c>
      <c r="T32" s="223">
        <v>1033.4931933075841</v>
      </c>
      <c r="U32" s="223">
        <v>961.7190256329327</v>
      </c>
      <c r="V32" s="223">
        <v>784.84431414458538</v>
      </c>
      <c r="W32" s="223">
        <v>859.10803702407759</v>
      </c>
      <c r="X32" s="223">
        <v>669.82708522418591</v>
      </c>
      <c r="Y32" s="223">
        <v>477.03314866670831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20.834512248280209</v>
      </c>
      <c r="C37" s="260">
        <v>19.984837328674669</v>
      </c>
      <c r="D37" s="260">
        <v>17.693158094755589</v>
      </c>
      <c r="E37" s="260">
        <v>16.383723264063349</v>
      </c>
      <c r="F37" s="260">
        <v>16.577932940617909</v>
      </c>
      <c r="G37" s="260">
        <v>15.30059586507398</v>
      </c>
      <c r="H37" s="260">
        <v>17.174992853960081</v>
      </c>
      <c r="I37" s="260">
        <v>22.17132447121244</v>
      </c>
      <c r="J37" s="260">
        <v>22.63196829749047</v>
      </c>
      <c r="K37" s="260">
        <v>18.69812212640263</v>
      </c>
      <c r="L37" s="260">
        <v>23.29070434588823</v>
      </c>
      <c r="M37" s="260">
        <v>22.954963920346501</v>
      </c>
      <c r="N37" s="260">
        <v>22.793635922705519</v>
      </c>
      <c r="O37" s="260">
        <v>23.525120297371611</v>
      </c>
      <c r="P37" s="260">
        <v>23.2295297065209</v>
      </c>
      <c r="Q37" s="260">
        <v>22.165947000392691</v>
      </c>
      <c r="R37" s="260">
        <v>23.591520691563911</v>
      </c>
      <c r="S37" s="260">
        <v>24.325054818181421</v>
      </c>
      <c r="T37" s="260">
        <v>23.93804074014021</v>
      </c>
      <c r="U37" s="260">
        <v>24.569510658043541</v>
      </c>
      <c r="V37" s="260">
        <v>23.697182734388491</v>
      </c>
      <c r="W37" s="260">
        <v>25.773204217832721</v>
      </c>
      <c r="X37" s="260">
        <v>19.897388586463929</v>
      </c>
      <c r="Y37" s="260">
        <v>16.25032817058641</v>
      </c>
      <c r="DA37" s="68" t="s">
        <v>2055</v>
      </c>
    </row>
    <row r="38" spans="1:105" ht="12" customHeight="1" x14ac:dyDescent="0.25">
      <c r="A38" s="37" t="s">
        <v>159</v>
      </c>
      <c r="B38" s="226">
        <v>0.3654201361251242</v>
      </c>
      <c r="C38" s="226">
        <v>0.38077016421283522</v>
      </c>
      <c r="D38" s="226">
        <v>0.2881285629026113</v>
      </c>
      <c r="E38" s="226">
        <v>0.27685773735429919</v>
      </c>
      <c r="F38" s="226">
        <v>0.2330110440907408</v>
      </c>
      <c r="G38" s="226">
        <v>0.22226059132269099</v>
      </c>
      <c r="H38" s="226">
        <v>0.27348015867651992</v>
      </c>
      <c r="I38" s="226">
        <v>0.29955134094875069</v>
      </c>
      <c r="J38" s="226">
        <v>0.22727248098428629</v>
      </c>
      <c r="K38" s="226">
        <v>0.2746799960927247</v>
      </c>
      <c r="L38" s="226">
        <v>0.29773111842864081</v>
      </c>
      <c r="M38" s="226">
        <v>0.18751930638701361</v>
      </c>
      <c r="N38" s="226">
        <v>0.19628972527069261</v>
      </c>
      <c r="O38" s="226">
        <v>0.26157606469027778</v>
      </c>
      <c r="P38" s="226">
        <v>0.20559726635452591</v>
      </c>
      <c r="Q38" s="226">
        <v>0.2190824093163129</v>
      </c>
      <c r="R38" s="226">
        <v>0.40783156088563222</v>
      </c>
      <c r="S38" s="226">
        <v>0.7740080253535494</v>
      </c>
      <c r="T38" s="226">
        <v>0.84835251583811544</v>
      </c>
      <c r="U38" s="226">
        <v>0.95082532937086772</v>
      </c>
      <c r="V38" s="226">
        <v>0.51586899901796079</v>
      </c>
      <c r="W38" s="226">
        <v>0.16626946745653309</v>
      </c>
      <c r="X38" s="226">
        <v>1.0663596205156289</v>
      </c>
      <c r="Y38" s="226">
        <v>1.137847024727463</v>
      </c>
      <c r="DA38" s="69" t="s">
        <v>2056</v>
      </c>
    </row>
    <row r="39" spans="1:105" ht="12" customHeight="1" x14ac:dyDescent="0.25">
      <c r="A39" s="37" t="s">
        <v>35</v>
      </c>
      <c r="B39" s="226">
        <v>20.469092112155082</v>
      </c>
      <c r="C39" s="226">
        <v>19.604067164461831</v>
      </c>
      <c r="D39" s="226">
        <v>17.405029531852971</v>
      </c>
      <c r="E39" s="226">
        <v>16.106865526709051</v>
      </c>
      <c r="F39" s="226">
        <v>16.344921896527168</v>
      </c>
      <c r="G39" s="226">
        <v>15.078335273751289</v>
      </c>
      <c r="H39" s="226">
        <v>16.901512695283561</v>
      </c>
      <c r="I39" s="226">
        <v>21.871773130263691</v>
      </c>
      <c r="J39" s="226">
        <v>22.40469581650618</v>
      </c>
      <c r="K39" s="226">
        <v>18.423442130309901</v>
      </c>
      <c r="L39" s="226">
        <v>22.99297322745959</v>
      </c>
      <c r="M39" s="226">
        <v>22.76744461395948</v>
      </c>
      <c r="N39" s="226">
        <v>22.597346197434831</v>
      </c>
      <c r="O39" s="226">
        <v>23.26354423268133</v>
      </c>
      <c r="P39" s="226">
        <v>23.023932440166369</v>
      </c>
      <c r="Q39" s="226">
        <v>21.94686459107637</v>
      </c>
      <c r="R39" s="226">
        <v>23.183689130678282</v>
      </c>
      <c r="S39" s="226">
        <v>23.551046792827879</v>
      </c>
      <c r="T39" s="226">
        <v>23.08968822430209</v>
      </c>
      <c r="U39" s="226">
        <v>23.618685328672679</v>
      </c>
      <c r="V39" s="226">
        <v>23.18131373537053</v>
      </c>
      <c r="W39" s="226">
        <v>25.60693475037619</v>
      </c>
      <c r="X39" s="226">
        <v>18.831028965948299</v>
      </c>
      <c r="Y39" s="226">
        <v>15.112481145858951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57.783578381769182</v>
      </c>
      <c r="C43" s="261">
        <f t="shared" si="1"/>
        <v>56.738603285433001</v>
      </c>
      <c r="D43" s="261">
        <f t="shared" si="1"/>
        <v>52.023286950157839</v>
      </c>
      <c r="E43" s="261">
        <f t="shared" si="1"/>
        <v>51.105114811134193</v>
      </c>
      <c r="F43" s="261">
        <f t="shared" si="1"/>
        <v>50.403358640874593</v>
      </c>
      <c r="G43" s="261">
        <f t="shared" si="1"/>
        <v>46.980343850116732</v>
      </c>
      <c r="H43" s="261">
        <f t="shared" si="1"/>
        <v>53.709342571456887</v>
      </c>
      <c r="I43" s="261">
        <f t="shared" si="1"/>
        <v>49.831768763530206</v>
      </c>
      <c r="J43" s="261">
        <f t="shared" si="1"/>
        <v>45.105300355213423</v>
      </c>
      <c r="K43" s="261">
        <f t="shared" si="1"/>
        <v>38.16522840576981</v>
      </c>
      <c r="L43" s="261">
        <f t="shared" si="1"/>
        <v>42.378430984282303</v>
      </c>
      <c r="M43" s="261">
        <f t="shared" si="1"/>
        <v>38.373462409174458</v>
      </c>
      <c r="N43" s="261">
        <f t="shared" si="1"/>
        <v>34.892384590834901</v>
      </c>
      <c r="O43" s="261">
        <f t="shared" si="1"/>
        <v>33.585991228972183</v>
      </c>
      <c r="P43" s="261">
        <f t="shared" si="1"/>
        <v>33.137854340502301</v>
      </c>
      <c r="Q43" s="261">
        <f t="shared" si="1"/>
        <v>30.985788386014899</v>
      </c>
      <c r="R43" s="261">
        <f t="shared" si="1"/>
        <v>30.965508131593751</v>
      </c>
      <c r="S43" s="261">
        <f t="shared" si="1"/>
        <v>30.13873429493481</v>
      </c>
      <c r="T43" s="261">
        <f t="shared" si="1"/>
        <v>29.262468190360689</v>
      </c>
      <c r="U43" s="261">
        <f t="shared" si="1"/>
        <v>27.163754057243171</v>
      </c>
      <c r="V43" s="261">
        <f t="shared" si="1"/>
        <v>22.062235693049189</v>
      </c>
      <c r="W43" s="261">
        <f t="shared" si="1"/>
        <v>24.154632834963621</v>
      </c>
      <c r="X43" s="261">
        <f t="shared" si="1"/>
        <v>18.83854193152818</v>
      </c>
      <c r="Y43" s="261">
        <f t="shared" si="1"/>
        <v>13.35602378249629</v>
      </c>
      <c r="DA43" s="70"/>
    </row>
    <row r="44" spans="1:105" ht="12" customHeight="1" x14ac:dyDescent="0.25">
      <c r="A44" s="60" t="s">
        <v>1884</v>
      </c>
      <c r="B44" s="262">
        <v>57.783578381769182</v>
      </c>
      <c r="C44" s="262">
        <v>56.738603285433001</v>
      </c>
      <c r="D44" s="262">
        <v>52.023286950157839</v>
      </c>
      <c r="E44" s="262">
        <v>51.105114811134193</v>
      </c>
      <c r="F44" s="262">
        <v>50.403358640874593</v>
      </c>
      <c r="G44" s="262">
        <v>46.980343850116732</v>
      </c>
      <c r="H44" s="262">
        <v>53.709342571456887</v>
      </c>
      <c r="I44" s="262">
        <v>49.831768763530206</v>
      </c>
      <c r="J44" s="262">
        <v>45.105300355213423</v>
      </c>
      <c r="K44" s="262">
        <v>38.16522840576981</v>
      </c>
      <c r="L44" s="262">
        <v>42.378430984282303</v>
      </c>
      <c r="M44" s="262">
        <v>38.373462409174458</v>
      </c>
      <c r="N44" s="262">
        <v>34.892384590834901</v>
      </c>
      <c r="O44" s="262">
        <v>33.585991228972183</v>
      </c>
      <c r="P44" s="262">
        <v>33.137854340502301</v>
      </c>
      <c r="Q44" s="262">
        <v>30.985788386014899</v>
      </c>
      <c r="R44" s="262">
        <v>30.965508131593751</v>
      </c>
      <c r="S44" s="262">
        <v>30.13873429493481</v>
      </c>
      <c r="T44" s="262">
        <v>29.262468190360689</v>
      </c>
      <c r="U44" s="262">
        <v>27.163754057243171</v>
      </c>
      <c r="V44" s="262">
        <v>22.062235693049189</v>
      </c>
      <c r="W44" s="262">
        <v>24.154632834963621</v>
      </c>
      <c r="X44" s="262">
        <v>18.83854193152818</v>
      </c>
      <c r="Y44" s="262">
        <v>13.35602378249629</v>
      </c>
      <c r="DA44" s="72" t="s">
        <v>2061</v>
      </c>
    </row>
    <row r="45" spans="1:105" ht="12" customHeight="1" x14ac:dyDescent="0.25">
      <c r="A45" s="64" t="s">
        <v>28</v>
      </c>
      <c r="B45" s="229">
        <v>21.347820676314861</v>
      </c>
      <c r="C45" s="229">
        <v>19.071391869364248</v>
      </c>
      <c r="D45" s="229">
        <v>16.84992774943699</v>
      </c>
      <c r="E45" s="229">
        <v>16.16781460120497</v>
      </c>
      <c r="F45" s="229">
        <v>13.340646001035649</v>
      </c>
      <c r="G45" s="229">
        <v>12.896994879418269</v>
      </c>
      <c r="H45" s="229">
        <v>17.784923702471211</v>
      </c>
      <c r="I45" s="229">
        <v>17.610953679698849</v>
      </c>
      <c r="J45" s="229">
        <v>16.037637465603179</v>
      </c>
      <c r="K45" s="229">
        <v>13.89048232135684</v>
      </c>
      <c r="L45" s="229">
        <v>15.55351775425534</v>
      </c>
      <c r="M45" s="229">
        <v>13.7468290291168</v>
      </c>
      <c r="N45" s="229">
        <v>12.34985837627573</v>
      </c>
      <c r="O45" s="229">
        <v>10.80797158421195</v>
      </c>
      <c r="P45" s="229">
        <v>11.44073450674663</v>
      </c>
      <c r="Q45" s="229">
        <v>12.168496005459909</v>
      </c>
      <c r="R45" s="229">
        <v>12.13332489130214</v>
      </c>
      <c r="S45" s="229">
        <v>10.98008483608146</v>
      </c>
      <c r="T45" s="229">
        <v>11.15911840424549</v>
      </c>
      <c r="U45" s="229">
        <v>10.23145454235922</v>
      </c>
      <c r="V45" s="229">
        <v>7.7859855211925897</v>
      </c>
      <c r="W45" s="229">
        <v>7.8700313403244184</v>
      </c>
      <c r="X45" s="229">
        <v>4.8878121485159864</v>
      </c>
      <c r="Y45" s="229">
        <v>2.498763659609688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1.3025958045367441</v>
      </c>
      <c r="C47" s="229">
        <v>1.3521159188452641</v>
      </c>
      <c r="D47" s="229">
        <v>1.5706863832504689</v>
      </c>
      <c r="E47" s="229">
        <v>1.851014261161914</v>
      </c>
      <c r="F47" s="229">
        <v>2.1035431153829078</v>
      </c>
      <c r="G47" s="229">
        <v>2.109160709296777</v>
      </c>
      <c r="H47" s="229">
        <v>2.5041861900977058</v>
      </c>
      <c r="I47" s="229">
        <v>2.4771789050145441</v>
      </c>
      <c r="J47" s="229">
        <v>2.3339693588585719</v>
      </c>
      <c r="K47" s="229">
        <v>1.6248865072063321</v>
      </c>
      <c r="L47" s="229">
        <v>2.0878309021631001</v>
      </c>
      <c r="M47" s="229">
        <v>2.1291362749120579</v>
      </c>
      <c r="N47" s="229">
        <v>1.7291008950307301</v>
      </c>
      <c r="O47" s="229">
        <v>1.7380468333408841</v>
      </c>
      <c r="P47" s="229">
        <v>1.6469427481959611</v>
      </c>
      <c r="Q47" s="229">
        <v>1.434070595911952</v>
      </c>
      <c r="R47" s="229">
        <v>1.4120996129456509</v>
      </c>
      <c r="S47" s="229">
        <v>1.391926298788426</v>
      </c>
      <c r="T47" s="229">
        <v>1.359263957920823</v>
      </c>
      <c r="U47" s="229">
        <v>1.073587871579565</v>
      </c>
      <c r="V47" s="229">
        <v>0.66832761399338736</v>
      </c>
      <c r="W47" s="229">
        <v>0.66157054392626824</v>
      </c>
      <c r="X47" s="229">
        <v>0.52600128755637332</v>
      </c>
      <c r="Y47" s="229">
        <v>0.49994379645409021</v>
      </c>
      <c r="DA47" s="73" t="s">
        <v>2064</v>
      </c>
    </row>
    <row r="48" spans="1:105" ht="12" customHeight="1" x14ac:dyDescent="0.25">
      <c r="A48" s="64" t="s">
        <v>159</v>
      </c>
      <c r="B48" s="229">
        <v>0.39288555255710078</v>
      </c>
      <c r="C48" s="229">
        <v>0.44422162293559092</v>
      </c>
      <c r="D48" s="229">
        <v>0.34254267009949152</v>
      </c>
      <c r="E48" s="229">
        <v>0.3436020744650099</v>
      </c>
      <c r="F48" s="229">
        <v>0.29636185674223592</v>
      </c>
      <c r="G48" s="229">
        <v>0.29760031531480718</v>
      </c>
      <c r="H48" s="229">
        <v>0.34262109251935952</v>
      </c>
      <c r="I48" s="229">
        <v>0.28229486146553601</v>
      </c>
      <c r="J48" s="229">
        <v>0.18638023753894339</v>
      </c>
      <c r="K48" s="229">
        <v>0.24184766071318289</v>
      </c>
      <c r="L48" s="229">
        <v>0.22989559823691849</v>
      </c>
      <c r="M48" s="229">
        <v>0.1343406985012828</v>
      </c>
      <c r="N48" s="229">
        <v>0.12973691625358061</v>
      </c>
      <c r="O48" s="229">
        <v>0.1708658817484022</v>
      </c>
      <c r="P48" s="229">
        <v>0.12658583254935221</v>
      </c>
      <c r="Q48" s="229">
        <v>0.1259891603734101</v>
      </c>
      <c r="R48" s="229">
        <v>0.20189334735757131</v>
      </c>
      <c r="S48" s="229">
        <v>0.3911804923993194</v>
      </c>
      <c r="T48" s="229">
        <v>0.38790650993238501</v>
      </c>
      <c r="U48" s="229">
        <v>0.40575376281277281</v>
      </c>
      <c r="V48" s="229">
        <v>0.20857891111510041</v>
      </c>
      <c r="W48" s="229">
        <v>7.0980161626025357E-2</v>
      </c>
      <c r="X48" s="229">
        <v>0.43356584507666829</v>
      </c>
      <c r="Y48" s="229">
        <v>0.40422908622205028</v>
      </c>
      <c r="DA48" s="73" t="s">
        <v>2065</v>
      </c>
    </row>
    <row r="49" spans="1:105" ht="12" customHeight="1" x14ac:dyDescent="0.25">
      <c r="A49" s="64" t="s">
        <v>32</v>
      </c>
      <c r="B49" s="229">
        <v>12.082046550235111</v>
      </c>
      <c r="C49" s="229">
        <v>11.60010268828615</v>
      </c>
      <c r="D49" s="229">
        <v>10.58623757025221</v>
      </c>
      <c r="E49" s="229">
        <v>10.65476851340617</v>
      </c>
      <c r="F49" s="229">
        <v>11.5791359583353</v>
      </c>
      <c r="G49" s="229">
        <v>9.8199626310977166</v>
      </c>
      <c r="H49" s="229">
        <v>10.57622130084825</v>
      </c>
      <c r="I49" s="229">
        <v>7.4213577532098203</v>
      </c>
      <c r="J49" s="229">
        <v>6.9757745635559498</v>
      </c>
      <c r="K49" s="229">
        <v>4.9447608484470944</v>
      </c>
      <c r="L49" s="229">
        <v>5.6486890588569896</v>
      </c>
      <c r="M49" s="229">
        <v>5.2913964154402313</v>
      </c>
      <c r="N49" s="229">
        <v>4.5915963372130433</v>
      </c>
      <c r="O49" s="229">
        <v>4.0723310582373662</v>
      </c>
      <c r="P49" s="229">
        <v>3.9639307054532171</v>
      </c>
      <c r="Q49" s="229">
        <v>3.4608197727934948</v>
      </c>
      <c r="R49" s="229">
        <v>4.6204275587895101</v>
      </c>
      <c r="S49" s="229">
        <v>4.1383348578186911</v>
      </c>
      <c r="T49" s="229">
        <v>3.6163189710821908</v>
      </c>
      <c r="U49" s="229">
        <v>3.4076127475088049</v>
      </c>
      <c r="V49" s="229">
        <v>3.124826168420765</v>
      </c>
      <c r="W49" s="229">
        <v>3.4224312677952291</v>
      </c>
      <c r="X49" s="229">
        <v>4.2411650974544441</v>
      </c>
      <c r="Y49" s="229">
        <v>3.6029841646618408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7.1787441236122712E-2</v>
      </c>
      <c r="T50" s="229">
        <v>0.91565916052191898</v>
      </c>
      <c r="U50" s="229">
        <v>0.81382937241771813</v>
      </c>
      <c r="V50" s="229">
        <v>3.6365190664009943E-2</v>
      </c>
      <c r="W50" s="229">
        <v>0</v>
      </c>
      <c r="X50" s="229">
        <v>0.1776070517766857</v>
      </c>
      <c r="Y50" s="229">
        <v>3.4023626521328801E-2</v>
      </c>
      <c r="DA50" s="73" t="s">
        <v>2067</v>
      </c>
    </row>
    <row r="51" spans="1:105" ht="12" customHeight="1" x14ac:dyDescent="0.25">
      <c r="A51" s="64" t="s">
        <v>35</v>
      </c>
      <c r="B51" s="229">
        <v>22.0075736660351</v>
      </c>
      <c r="C51" s="229">
        <v>22.870884723698669</v>
      </c>
      <c r="D51" s="229">
        <v>20.692031463109721</v>
      </c>
      <c r="E51" s="229">
        <v>19.989878054315628</v>
      </c>
      <c r="F51" s="229">
        <v>20.78876312693243</v>
      </c>
      <c r="G51" s="229">
        <v>20.189442065218909</v>
      </c>
      <c r="H51" s="229">
        <v>21.17453336619355</v>
      </c>
      <c r="I51" s="229">
        <v>20.61178943902561</v>
      </c>
      <c r="J51" s="229">
        <v>18.37350703518262</v>
      </c>
      <c r="K51" s="229">
        <v>16.221299129464221</v>
      </c>
      <c r="L51" s="229">
        <v>17.75421851525136</v>
      </c>
      <c r="M51" s="229">
        <v>16.310824050383768</v>
      </c>
      <c r="N51" s="229">
        <v>14.935626442631211</v>
      </c>
      <c r="O51" s="229">
        <v>15.196138081734031</v>
      </c>
      <c r="P51" s="229">
        <v>14.17578992258005</v>
      </c>
      <c r="Q51" s="229">
        <v>12.621127598913761</v>
      </c>
      <c r="R51" s="229">
        <v>11.47687685701835</v>
      </c>
      <c r="S51" s="229">
        <v>11.90260278855593</v>
      </c>
      <c r="T51" s="229">
        <v>10.557687054970719</v>
      </c>
      <c r="U51" s="229">
        <v>10.07900205092432</v>
      </c>
      <c r="V51" s="229">
        <v>9.3727926786559372</v>
      </c>
      <c r="W51" s="229">
        <v>10.93155824176768</v>
      </c>
      <c r="X51" s="229">
        <v>7.6564142435707758</v>
      </c>
      <c r="Y51" s="229">
        <v>5.3688275412960076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0.65065613209027084</v>
      </c>
      <c r="C53" s="229">
        <v>1.39988646230307</v>
      </c>
      <c r="D53" s="229">
        <v>1.981861114008967</v>
      </c>
      <c r="E53" s="229">
        <v>2.098037306580494</v>
      </c>
      <c r="F53" s="229">
        <v>2.2949085824460558</v>
      </c>
      <c r="G53" s="229">
        <v>1.6671832497702439</v>
      </c>
      <c r="H53" s="229">
        <v>1.326856919326824</v>
      </c>
      <c r="I53" s="229">
        <v>1.428194125115859</v>
      </c>
      <c r="J53" s="229">
        <v>1.198031694474146</v>
      </c>
      <c r="K53" s="229">
        <v>1.241951938582136</v>
      </c>
      <c r="L53" s="229">
        <v>1.104279155518592</v>
      </c>
      <c r="M53" s="229">
        <v>0.76093594082032157</v>
      </c>
      <c r="N53" s="229">
        <v>1.1564656234306101</v>
      </c>
      <c r="O53" s="229">
        <v>1.6006377896995569</v>
      </c>
      <c r="P53" s="229">
        <v>1.783870624977087</v>
      </c>
      <c r="Q53" s="229">
        <v>1.1752852525623729</v>
      </c>
      <c r="R53" s="229">
        <v>1.120885864180525</v>
      </c>
      <c r="S53" s="229">
        <v>1.2628175800548569</v>
      </c>
      <c r="T53" s="229">
        <v>1.266514131687164</v>
      </c>
      <c r="U53" s="229">
        <v>1.1525137096407709</v>
      </c>
      <c r="V53" s="229">
        <v>0.86535960900739595</v>
      </c>
      <c r="W53" s="229">
        <v>1.1980612795240071</v>
      </c>
      <c r="X53" s="229">
        <v>0.91597625757724876</v>
      </c>
      <c r="Y53" s="229">
        <v>0.9472519077312811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1733.5073514530759</v>
      </c>
      <c r="C56" s="261">
        <f t="shared" si="2"/>
        <v>1702.1580985629901</v>
      </c>
      <c r="D56" s="261">
        <f t="shared" si="2"/>
        <v>1560.6986085047349</v>
      </c>
      <c r="E56" s="261">
        <f t="shared" si="2"/>
        <v>1533.1534443340249</v>
      </c>
      <c r="F56" s="261">
        <f t="shared" si="2"/>
        <v>1512.100759226237</v>
      </c>
      <c r="G56" s="261">
        <f t="shared" si="2"/>
        <v>1409.410315503502</v>
      </c>
      <c r="H56" s="261">
        <f t="shared" si="2"/>
        <v>1611.2802771437071</v>
      </c>
      <c r="I56" s="261">
        <f t="shared" si="2"/>
        <v>1494.953062905907</v>
      </c>
      <c r="J56" s="261">
        <f t="shared" si="2"/>
        <v>1353.159010656402</v>
      </c>
      <c r="K56" s="261">
        <f t="shared" si="2"/>
        <v>1144.9568521730939</v>
      </c>
      <c r="L56" s="261">
        <f t="shared" si="2"/>
        <v>1271.3529295284691</v>
      </c>
      <c r="M56" s="261">
        <f t="shared" si="2"/>
        <v>1151.2038722752341</v>
      </c>
      <c r="N56" s="261">
        <f t="shared" si="2"/>
        <v>1046.771537725047</v>
      </c>
      <c r="O56" s="261">
        <f t="shared" si="2"/>
        <v>1007.579736869166</v>
      </c>
      <c r="P56" s="261">
        <f t="shared" si="2"/>
        <v>994.13563021506889</v>
      </c>
      <c r="Q56" s="261">
        <f t="shared" si="2"/>
        <v>929.57365158044672</v>
      </c>
      <c r="R56" s="261">
        <f t="shared" si="2"/>
        <v>928.96524394781261</v>
      </c>
      <c r="S56" s="261">
        <f t="shared" si="2"/>
        <v>904.1620288480442</v>
      </c>
      <c r="T56" s="261">
        <f t="shared" si="2"/>
        <v>877.87404571082095</v>
      </c>
      <c r="U56" s="261">
        <f t="shared" si="2"/>
        <v>814.91262171729511</v>
      </c>
      <c r="V56" s="261">
        <f t="shared" si="2"/>
        <v>661.86707079147573</v>
      </c>
      <c r="W56" s="261">
        <f t="shared" si="2"/>
        <v>724.63898504890892</v>
      </c>
      <c r="X56" s="261">
        <f t="shared" si="2"/>
        <v>565.15625794584537</v>
      </c>
      <c r="Y56" s="261">
        <f t="shared" si="2"/>
        <v>400.68071347488859</v>
      </c>
      <c r="DA56" s="70"/>
    </row>
    <row r="57" spans="1:105" ht="12" customHeight="1" x14ac:dyDescent="0.25">
      <c r="A57" s="60" t="s">
        <v>1899</v>
      </c>
      <c r="B57" s="262">
        <v>1733.5073514530759</v>
      </c>
      <c r="C57" s="262">
        <v>1702.1580985629901</v>
      </c>
      <c r="D57" s="262">
        <v>1560.6986085047349</v>
      </c>
      <c r="E57" s="262">
        <v>1533.1534443340249</v>
      </c>
      <c r="F57" s="262">
        <v>1512.100759226237</v>
      </c>
      <c r="G57" s="262">
        <v>1409.410315503502</v>
      </c>
      <c r="H57" s="262">
        <v>1611.2802771437071</v>
      </c>
      <c r="I57" s="262">
        <v>1494.953062905907</v>
      </c>
      <c r="J57" s="262">
        <v>1353.159010656402</v>
      </c>
      <c r="K57" s="262">
        <v>1144.9568521730939</v>
      </c>
      <c r="L57" s="262">
        <v>1271.3529295284691</v>
      </c>
      <c r="M57" s="262">
        <v>1151.2038722752341</v>
      </c>
      <c r="N57" s="262">
        <v>1046.771537725047</v>
      </c>
      <c r="O57" s="262">
        <v>1007.579736869166</v>
      </c>
      <c r="P57" s="262">
        <v>994.13563021506889</v>
      </c>
      <c r="Q57" s="262">
        <v>929.57365158044672</v>
      </c>
      <c r="R57" s="262">
        <v>928.96524394781261</v>
      </c>
      <c r="S57" s="262">
        <v>904.1620288480442</v>
      </c>
      <c r="T57" s="262">
        <v>877.87404571082095</v>
      </c>
      <c r="U57" s="262">
        <v>814.91262171729511</v>
      </c>
      <c r="V57" s="262">
        <v>661.86707079147573</v>
      </c>
      <c r="W57" s="262">
        <v>724.63898504890892</v>
      </c>
      <c r="X57" s="262">
        <v>565.15625794584537</v>
      </c>
      <c r="Y57" s="262">
        <v>400.68071347488859</v>
      </c>
      <c r="DA57" s="72" t="s">
        <v>2073</v>
      </c>
    </row>
    <row r="58" spans="1:105" ht="12" customHeight="1" x14ac:dyDescent="0.25">
      <c r="A58" s="64" t="s">
        <v>28</v>
      </c>
      <c r="B58" s="229">
        <v>640.43462028944589</v>
      </c>
      <c r="C58" s="229">
        <v>572.14175608092762</v>
      </c>
      <c r="D58" s="229">
        <v>505.49783248310951</v>
      </c>
      <c r="E58" s="229">
        <v>485.03443803614891</v>
      </c>
      <c r="F58" s="229">
        <v>400.2193800310697</v>
      </c>
      <c r="G58" s="229">
        <v>386.90984638254821</v>
      </c>
      <c r="H58" s="229">
        <v>533.54771107413626</v>
      </c>
      <c r="I58" s="229">
        <v>528.32861039096554</v>
      </c>
      <c r="J58" s="229">
        <v>481.12912396809548</v>
      </c>
      <c r="K58" s="229">
        <v>416.71446964070532</v>
      </c>
      <c r="L58" s="229">
        <v>466.60553262766018</v>
      </c>
      <c r="M58" s="229">
        <v>412.40487087350391</v>
      </c>
      <c r="N58" s="229">
        <v>370.49575128827189</v>
      </c>
      <c r="O58" s="229">
        <v>324.23914752635852</v>
      </c>
      <c r="P58" s="229">
        <v>343.22203520239879</v>
      </c>
      <c r="Q58" s="229">
        <v>365.05488016379718</v>
      </c>
      <c r="R58" s="229">
        <v>363.99974673906428</v>
      </c>
      <c r="S58" s="229">
        <v>329.40254508244391</v>
      </c>
      <c r="T58" s="229">
        <v>334.77355212736478</v>
      </c>
      <c r="U58" s="229">
        <v>306.94363627077661</v>
      </c>
      <c r="V58" s="229">
        <v>233.5795656357777</v>
      </c>
      <c r="W58" s="229">
        <v>236.1009402097327</v>
      </c>
      <c r="X58" s="229">
        <v>146.63436445547961</v>
      </c>
      <c r="Y58" s="229">
        <v>74.962909788290645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39.077874136102317</v>
      </c>
      <c r="C60" s="229">
        <v>40.563477565357928</v>
      </c>
      <c r="D60" s="229">
        <v>47.12059149751407</v>
      </c>
      <c r="E60" s="229">
        <v>55.530427834857392</v>
      </c>
      <c r="F60" s="229">
        <v>63.106293461487219</v>
      </c>
      <c r="G60" s="229">
        <v>63.274821278903289</v>
      </c>
      <c r="H60" s="229">
        <v>75.12558570293119</v>
      </c>
      <c r="I60" s="229">
        <v>74.315367150436316</v>
      </c>
      <c r="J60" s="229">
        <v>70.019080765757167</v>
      </c>
      <c r="K60" s="229">
        <v>48.746595216189966</v>
      </c>
      <c r="L60" s="229">
        <v>62.634927064892977</v>
      </c>
      <c r="M60" s="229">
        <v>63.87408824736174</v>
      </c>
      <c r="N60" s="229">
        <v>51.873026850921903</v>
      </c>
      <c r="O60" s="229">
        <v>52.141405000226513</v>
      </c>
      <c r="P60" s="229">
        <v>49.408282445878832</v>
      </c>
      <c r="Q60" s="229">
        <v>43.022117877358561</v>
      </c>
      <c r="R60" s="229">
        <v>42.362988388369551</v>
      </c>
      <c r="S60" s="229">
        <v>41.757788963652793</v>
      </c>
      <c r="T60" s="229">
        <v>40.777918737624702</v>
      </c>
      <c r="U60" s="229">
        <v>32.207636147386957</v>
      </c>
      <c r="V60" s="229">
        <v>20.049828419801621</v>
      </c>
      <c r="W60" s="229">
        <v>19.847116317788061</v>
      </c>
      <c r="X60" s="229">
        <v>15.7800386266912</v>
      </c>
      <c r="Y60" s="229">
        <v>14.99831389362271</v>
      </c>
      <c r="DA60" s="73" t="s">
        <v>2076</v>
      </c>
    </row>
    <row r="61" spans="1:105" ht="12" customHeight="1" x14ac:dyDescent="0.25">
      <c r="A61" s="64" t="s">
        <v>159</v>
      </c>
      <c r="B61" s="229">
        <v>11.78656657671303</v>
      </c>
      <c r="C61" s="229">
        <v>13.32664868806773</v>
      </c>
      <c r="D61" s="229">
        <v>10.276280102984741</v>
      </c>
      <c r="E61" s="229">
        <v>10.308062233950301</v>
      </c>
      <c r="F61" s="229">
        <v>8.8908557022670767</v>
      </c>
      <c r="G61" s="229">
        <v>8.9280094594442172</v>
      </c>
      <c r="H61" s="229">
        <v>10.278632775580791</v>
      </c>
      <c r="I61" s="229">
        <v>8.468845843966081</v>
      </c>
      <c r="J61" s="229">
        <v>5.5914071261683027</v>
      </c>
      <c r="K61" s="229">
        <v>7.2554298213954862</v>
      </c>
      <c r="L61" s="229">
        <v>6.8968679471075562</v>
      </c>
      <c r="M61" s="229">
        <v>4.0302209550384829</v>
      </c>
      <c r="N61" s="229">
        <v>3.8921074876074209</v>
      </c>
      <c r="O61" s="229">
        <v>5.1259764524520683</v>
      </c>
      <c r="P61" s="229">
        <v>3.7975749764805649</v>
      </c>
      <c r="Q61" s="229">
        <v>3.7796748112023009</v>
      </c>
      <c r="R61" s="229">
        <v>6.0568004207271402</v>
      </c>
      <c r="S61" s="229">
        <v>11.735414771979579</v>
      </c>
      <c r="T61" s="229">
        <v>11.63719529797155</v>
      </c>
      <c r="U61" s="229">
        <v>12.17261288438319</v>
      </c>
      <c r="V61" s="229">
        <v>6.2573673334530131</v>
      </c>
      <c r="W61" s="229">
        <v>2.1294048487807622</v>
      </c>
      <c r="X61" s="229">
        <v>13.006975352300049</v>
      </c>
      <c r="Y61" s="229">
        <v>12.126872586661509</v>
      </c>
      <c r="DA61" s="73" t="s">
        <v>2077</v>
      </c>
    </row>
    <row r="62" spans="1:105" ht="12" customHeight="1" x14ac:dyDescent="0.25">
      <c r="A62" s="64" t="s">
        <v>32</v>
      </c>
      <c r="B62" s="229">
        <v>362.46139650705322</v>
      </c>
      <c r="C62" s="229">
        <v>348.00308064858461</v>
      </c>
      <c r="D62" s="229">
        <v>317.58712710756652</v>
      </c>
      <c r="E62" s="229">
        <v>319.64305540218498</v>
      </c>
      <c r="F62" s="229">
        <v>347.37407875005891</v>
      </c>
      <c r="G62" s="229">
        <v>294.5988789329316</v>
      </c>
      <c r="H62" s="229">
        <v>317.28663902544753</v>
      </c>
      <c r="I62" s="229">
        <v>222.64073259629461</v>
      </c>
      <c r="J62" s="229">
        <v>209.27323690667851</v>
      </c>
      <c r="K62" s="229">
        <v>148.34282545341279</v>
      </c>
      <c r="L62" s="229">
        <v>169.46067176570969</v>
      </c>
      <c r="M62" s="229">
        <v>158.74189246320699</v>
      </c>
      <c r="N62" s="229">
        <v>137.74789011639129</v>
      </c>
      <c r="O62" s="229">
        <v>122.169931747121</v>
      </c>
      <c r="P62" s="229">
        <v>118.9179211635965</v>
      </c>
      <c r="Q62" s="229">
        <v>103.82459318380479</v>
      </c>
      <c r="R62" s="229">
        <v>138.61282676368529</v>
      </c>
      <c r="S62" s="229">
        <v>124.15004573456081</v>
      </c>
      <c r="T62" s="229">
        <v>108.4895691324657</v>
      </c>
      <c r="U62" s="229">
        <v>102.2283824252642</v>
      </c>
      <c r="V62" s="229">
        <v>93.744785052622944</v>
      </c>
      <c r="W62" s="229">
        <v>102.67293803385689</v>
      </c>
      <c r="X62" s="229">
        <v>127.2349529236333</v>
      </c>
      <c r="Y62" s="229">
        <v>108.0895249398552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2.1536232370836812</v>
      </c>
      <c r="T63" s="229">
        <v>27.46977481565758</v>
      </c>
      <c r="U63" s="229">
        <v>24.41488117253154</v>
      </c>
      <c r="V63" s="229">
        <v>1.0909557199202979</v>
      </c>
      <c r="W63" s="229">
        <v>0</v>
      </c>
      <c r="X63" s="229">
        <v>5.3282115533005703</v>
      </c>
      <c r="Y63" s="229">
        <v>1.0207087956398639</v>
      </c>
      <c r="DA63" s="73" t="s">
        <v>2079</v>
      </c>
    </row>
    <row r="64" spans="1:105" ht="12" customHeight="1" x14ac:dyDescent="0.25">
      <c r="A64" s="64" t="s">
        <v>35</v>
      </c>
      <c r="B64" s="229">
        <v>660.22720998105331</v>
      </c>
      <c r="C64" s="229">
        <v>686.1265417109604</v>
      </c>
      <c r="D64" s="229">
        <v>620.76094389329148</v>
      </c>
      <c r="E64" s="229">
        <v>599.69634162946886</v>
      </c>
      <c r="F64" s="229">
        <v>623.66289380797286</v>
      </c>
      <c r="G64" s="229">
        <v>605.68326195656743</v>
      </c>
      <c r="H64" s="229">
        <v>635.23600098580664</v>
      </c>
      <c r="I64" s="229">
        <v>618.35368317076836</v>
      </c>
      <c r="J64" s="229">
        <v>551.20521105547857</v>
      </c>
      <c r="K64" s="229">
        <v>486.63897388392672</v>
      </c>
      <c r="L64" s="229">
        <v>532.62655545754058</v>
      </c>
      <c r="M64" s="229">
        <v>489.32472151151302</v>
      </c>
      <c r="N64" s="229">
        <v>448.06879327893631</v>
      </c>
      <c r="O64" s="229">
        <v>455.88414245202091</v>
      </c>
      <c r="P64" s="229">
        <v>425.27369767740157</v>
      </c>
      <c r="Q64" s="229">
        <v>378.63382796741263</v>
      </c>
      <c r="R64" s="229">
        <v>344.30630571055048</v>
      </c>
      <c r="S64" s="229">
        <v>357.07808365667768</v>
      </c>
      <c r="T64" s="229">
        <v>316.73061164912161</v>
      </c>
      <c r="U64" s="229">
        <v>302.3700615277296</v>
      </c>
      <c r="V64" s="229">
        <v>281.18378035967822</v>
      </c>
      <c r="W64" s="229">
        <v>327.94674725303031</v>
      </c>
      <c r="X64" s="229">
        <v>229.69242730712321</v>
      </c>
      <c r="Y64" s="229">
        <v>161.0648262388803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19.519683962708129</v>
      </c>
      <c r="C66" s="229">
        <v>41.996593869092102</v>
      </c>
      <c r="D66" s="229">
        <v>59.455833420269009</v>
      </c>
      <c r="E66" s="229">
        <v>62.941119197414807</v>
      </c>
      <c r="F66" s="229">
        <v>68.847257473381688</v>
      </c>
      <c r="G66" s="229">
        <v>50.015497493107318</v>
      </c>
      <c r="H66" s="229">
        <v>39.805707579804753</v>
      </c>
      <c r="I66" s="229">
        <v>42.845823753475763</v>
      </c>
      <c r="J66" s="229">
        <v>35.940950834224367</v>
      </c>
      <c r="K66" s="229">
        <v>37.258558157464101</v>
      </c>
      <c r="L66" s="229">
        <v>33.128374665557757</v>
      </c>
      <c r="M66" s="229">
        <v>22.828078224609641</v>
      </c>
      <c r="N66" s="229">
        <v>34.693968702918319</v>
      </c>
      <c r="O66" s="229">
        <v>48.01913369098672</v>
      </c>
      <c r="P66" s="229">
        <v>53.516118749312618</v>
      </c>
      <c r="Q66" s="229">
        <v>35.258557576871183</v>
      </c>
      <c r="R66" s="229">
        <v>33.626575925415743</v>
      </c>
      <c r="S66" s="229">
        <v>37.884527401645698</v>
      </c>
      <c r="T66" s="229">
        <v>37.995423950614928</v>
      </c>
      <c r="U66" s="229">
        <v>34.575411289223133</v>
      </c>
      <c r="V66" s="229">
        <v>25.96078827022188</v>
      </c>
      <c r="W66" s="229">
        <v>35.941838385720217</v>
      </c>
      <c r="X66" s="229">
        <v>27.479287727317459</v>
      </c>
      <c r="Y66" s="229">
        <v>28.417557231938432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202.24252433619171</v>
      </c>
      <c r="C69" s="261">
        <f t="shared" si="3"/>
        <v>198.585111499015</v>
      </c>
      <c r="D69" s="261">
        <f t="shared" si="3"/>
        <v>182.081504325552</v>
      </c>
      <c r="E69" s="261">
        <f t="shared" si="3"/>
        <v>178.8679018389692</v>
      </c>
      <c r="F69" s="261">
        <f t="shared" si="3"/>
        <v>176.41175524306061</v>
      </c>
      <c r="G69" s="261">
        <f t="shared" si="3"/>
        <v>164.43120347540821</v>
      </c>
      <c r="H69" s="261">
        <f t="shared" si="3"/>
        <v>187.98269900009871</v>
      </c>
      <c r="I69" s="261">
        <f t="shared" si="3"/>
        <v>174.4111906723553</v>
      </c>
      <c r="J69" s="261">
        <f t="shared" si="3"/>
        <v>157.86855124324649</v>
      </c>
      <c r="K69" s="261">
        <f t="shared" si="3"/>
        <v>133.57829942019401</v>
      </c>
      <c r="L69" s="261">
        <f t="shared" si="3"/>
        <v>148.3245084449876</v>
      </c>
      <c r="M69" s="261">
        <f t="shared" si="3"/>
        <v>134.30711843211029</v>
      </c>
      <c r="N69" s="261">
        <f t="shared" si="3"/>
        <v>122.1233460679219</v>
      </c>
      <c r="O69" s="261">
        <f t="shared" si="3"/>
        <v>117.5509693014024</v>
      </c>
      <c r="P69" s="261">
        <f t="shared" si="3"/>
        <v>115.9824901917578</v>
      </c>
      <c r="Q69" s="261">
        <f t="shared" si="3"/>
        <v>108.4502593510518</v>
      </c>
      <c r="R69" s="261">
        <f t="shared" si="3"/>
        <v>108.37927846057789</v>
      </c>
      <c r="S69" s="261">
        <f t="shared" si="3"/>
        <v>105.4855700322716</v>
      </c>
      <c r="T69" s="261">
        <f t="shared" si="3"/>
        <v>102.4186386662622</v>
      </c>
      <c r="U69" s="261">
        <f t="shared" si="3"/>
        <v>95.073139200350866</v>
      </c>
      <c r="V69" s="261">
        <f t="shared" si="3"/>
        <v>77.217824925671948</v>
      </c>
      <c r="W69" s="261">
        <f t="shared" si="3"/>
        <v>84.541214922372475</v>
      </c>
      <c r="X69" s="261">
        <f t="shared" si="3"/>
        <v>65.934896760348479</v>
      </c>
      <c r="Y69" s="261">
        <f t="shared" si="3"/>
        <v>46.746083238736887</v>
      </c>
      <c r="DA69" s="70"/>
    </row>
    <row r="70" spans="1:105" ht="12" customHeight="1" x14ac:dyDescent="0.25">
      <c r="A70" s="60" t="s">
        <v>1914</v>
      </c>
      <c r="B70" s="262">
        <v>202.24252433619171</v>
      </c>
      <c r="C70" s="262">
        <v>198.585111499015</v>
      </c>
      <c r="D70" s="262">
        <v>182.081504325552</v>
      </c>
      <c r="E70" s="262">
        <v>178.8679018389692</v>
      </c>
      <c r="F70" s="262">
        <v>176.41175524306061</v>
      </c>
      <c r="G70" s="262">
        <v>164.43120347540821</v>
      </c>
      <c r="H70" s="262">
        <v>187.98269900009871</v>
      </c>
      <c r="I70" s="262">
        <v>174.4111906723553</v>
      </c>
      <c r="J70" s="262">
        <v>157.86855124324649</v>
      </c>
      <c r="K70" s="262">
        <v>133.57829942019401</v>
      </c>
      <c r="L70" s="262">
        <v>148.3245084449876</v>
      </c>
      <c r="M70" s="262">
        <v>134.30711843211029</v>
      </c>
      <c r="N70" s="262">
        <v>122.1233460679219</v>
      </c>
      <c r="O70" s="262">
        <v>117.5509693014024</v>
      </c>
      <c r="P70" s="262">
        <v>115.9824901917578</v>
      </c>
      <c r="Q70" s="262">
        <v>108.4502593510518</v>
      </c>
      <c r="R70" s="262">
        <v>108.37927846057789</v>
      </c>
      <c r="S70" s="262">
        <v>105.4855700322716</v>
      </c>
      <c r="T70" s="262">
        <v>102.4186386662622</v>
      </c>
      <c r="U70" s="262">
        <v>95.073139200350866</v>
      </c>
      <c r="V70" s="262">
        <v>77.217824925671948</v>
      </c>
      <c r="W70" s="262">
        <v>84.541214922372475</v>
      </c>
      <c r="X70" s="262">
        <v>65.934896760348479</v>
      </c>
      <c r="Y70" s="262">
        <v>46.746083238736887</v>
      </c>
      <c r="DA70" s="72" t="s">
        <v>2085</v>
      </c>
    </row>
    <row r="71" spans="1:105" ht="12" customHeight="1" x14ac:dyDescent="0.25">
      <c r="A71" s="64" t="s">
        <v>28</v>
      </c>
      <c r="B71" s="229">
        <v>74.717372367101845</v>
      </c>
      <c r="C71" s="229">
        <v>66.749871542774727</v>
      </c>
      <c r="D71" s="229">
        <v>58.974747123029303</v>
      </c>
      <c r="E71" s="229">
        <v>56.587351104217241</v>
      </c>
      <c r="F71" s="229">
        <v>46.692261003624701</v>
      </c>
      <c r="G71" s="229">
        <v>45.139482077963848</v>
      </c>
      <c r="H71" s="229">
        <v>62.247232958649072</v>
      </c>
      <c r="I71" s="229">
        <v>61.638337878945833</v>
      </c>
      <c r="J71" s="229">
        <v>56.131731129611012</v>
      </c>
      <c r="K71" s="229">
        <v>48.616688124748833</v>
      </c>
      <c r="L71" s="229">
        <v>54.43731213989355</v>
      </c>
      <c r="M71" s="229">
        <v>48.113901601908672</v>
      </c>
      <c r="N71" s="229">
        <v>43.224504316964953</v>
      </c>
      <c r="O71" s="229">
        <v>37.82790054474173</v>
      </c>
      <c r="P71" s="229">
        <v>40.0425707736131</v>
      </c>
      <c r="Q71" s="229">
        <v>42.589736019109573</v>
      </c>
      <c r="R71" s="229">
        <v>42.466637119557397</v>
      </c>
      <c r="S71" s="229">
        <v>38.430296926285038</v>
      </c>
      <c r="T71" s="229">
        <v>39.056914414859122</v>
      </c>
      <c r="U71" s="229">
        <v>35.81009089825718</v>
      </c>
      <c r="V71" s="229">
        <v>27.250949324173991</v>
      </c>
      <c r="W71" s="229">
        <v>27.545109691135401</v>
      </c>
      <c r="X71" s="229">
        <v>17.107342519805901</v>
      </c>
      <c r="Y71" s="229">
        <v>8.745672808633886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4.5590853158785922</v>
      </c>
      <c r="C73" s="229">
        <v>4.7324057159584134</v>
      </c>
      <c r="D73" s="229">
        <v>5.4974023413766293</v>
      </c>
      <c r="E73" s="229">
        <v>6.4785499140666802</v>
      </c>
      <c r="F73" s="229">
        <v>7.3624009038401592</v>
      </c>
      <c r="G73" s="229">
        <v>7.3820624825387009</v>
      </c>
      <c r="H73" s="229">
        <v>8.7646516653419511</v>
      </c>
      <c r="I73" s="229">
        <v>8.6701261675508832</v>
      </c>
      <c r="J73" s="229">
        <v>8.1688927560049844</v>
      </c>
      <c r="K73" s="229">
        <v>5.687102775222149</v>
      </c>
      <c r="L73" s="229">
        <v>7.3074081575708272</v>
      </c>
      <c r="M73" s="229">
        <v>7.4519769621921848</v>
      </c>
      <c r="N73" s="229">
        <v>6.0518531326075413</v>
      </c>
      <c r="O73" s="229">
        <v>6.0831639166930787</v>
      </c>
      <c r="P73" s="229">
        <v>5.7642996186858513</v>
      </c>
      <c r="Q73" s="229">
        <v>5.0192470856918199</v>
      </c>
      <c r="R73" s="229">
        <v>4.9423486453097683</v>
      </c>
      <c r="S73" s="229">
        <v>4.8717420457594809</v>
      </c>
      <c r="T73" s="229">
        <v>4.7574238527228703</v>
      </c>
      <c r="U73" s="229">
        <v>3.7575575505284688</v>
      </c>
      <c r="V73" s="229">
        <v>2.33914664897685</v>
      </c>
      <c r="W73" s="229">
        <v>2.3154969037419328</v>
      </c>
      <c r="X73" s="229">
        <v>1.841004506447302</v>
      </c>
      <c r="Y73" s="229">
        <v>1.749803287589311</v>
      </c>
      <c r="DA73" s="73" t="s">
        <v>2088</v>
      </c>
    </row>
    <row r="74" spans="1:105" ht="12" customHeight="1" x14ac:dyDescent="0.25">
      <c r="A74" s="64" t="s">
        <v>159</v>
      </c>
      <c r="B74" s="229">
        <v>1.3750994339498499</v>
      </c>
      <c r="C74" s="229">
        <v>1.554775680274564</v>
      </c>
      <c r="D74" s="229">
        <v>1.1988993453482171</v>
      </c>
      <c r="E74" s="229">
        <v>1.202607260627532</v>
      </c>
      <c r="F74" s="229">
        <v>1.0372664985978231</v>
      </c>
      <c r="G74" s="229">
        <v>1.0416011036018229</v>
      </c>
      <c r="H74" s="229">
        <v>1.1991738238177549</v>
      </c>
      <c r="I74" s="229">
        <v>0.98803201512937378</v>
      </c>
      <c r="J74" s="229">
        <v>0.65233083138630055</v>
      </c>
      <c r="K74" s="229">
        <v>0.84646681249613798</v>
      </c>
      <c r="L74" s="229">
        <v>0.80463459382921276</v>
      </c>
      <c r="M74" s="229">
        <v>0.47019244475448851</v>
      </c>
      <c r="N74" s="229">
        <v>0.45407920688753128</v>
      </c>
      <c r="O74" s="229">
        <v>0.5980305861194064</v>
      </c>
      <c r="P74" s="229">
        <v>0.44305041392273159</v>
      </c>
      <c r="Q74" s="229">
        <v>0.44096206130693399</v>
      </c>
      <c r="R74" s="229">
        <v>0.70662671575149782</v>
      </c>
      <c r="S74" s="229">
        <v>1.369131723397615</v>
      </c>
      <c r="T74" s="229">
        <v>1.3576727847633441</v>
      </c>
      <c r="U74" s="229">
        <v>1.420138169844702</v>
      </c>
      <c r="V74" s="229">
        <v>0.73002618890284965</v>
      </c>
      <c r="W74" s="229">
        <v>0.24843056569108821</v>
      </c>
      <c r="X74" s="229">
        <v>1.517480457768335</v>
      </c>
      <c r="Y74" s="229">
        <v>1.414801801777172</v>
      </c>
      <c r="DA74" s="73" t="s">
        <v>2089</v>
      </c>
    </row>
    <row r="75" spans="1:105" ht="12" customHeight="1" x14ac:dyDescent="0.25">
      <c r="A75" s="64" t="s">
        <v>32</v>
      </c>
      <c r="B75" s="229">
        <v>42.287162925822777</v>
      </c>
      <c r="C75" s="229">
        <v>40.60035940900142</v>
      </c>
      <c r="D75" s="229">
        <v>37.051831495882659</v>
      </c>
      <c r="E75" s="229">
        <v>37.291689796921503</v>
      </c>
      <c r="F75" s="229">
        <v>40.52697585417345</v>
      </c>
      <c r="G75" s="229">
        <v>34.369869208841948</v>
      </c>
      <c r="H75" s="229">
        <v>37.016774552968783</v>
      </c>
      <c r="I75" s="229">
        <v>25.974752136234301</v>
      </c>
      <c r="J75" s="229">
        <v>24.41521097244576</v>
      </c>
      <c r="K75" s="229">
        <v>17.30666296956479</v>
      </c>
      <c r="L75" s="229">
        <v>19.770411705999411</v>
      </c>
      <c r="M75" s="229">
        <v>18.51988745404077</v>
      </c>
      <c r="N75" s="229">
        <v>16.07058718024561</v>
      </c>
      <c r="O75" s="229">
        <v>14.253158703830749</v>
      </c>
      <c r="P75" s="229">
        <v>13.87375746908622</v>
      </c>
      <c r="Q75" s="229">
        <v>12.1128692047772</v>
      </c>
      <c r="R75" s="229">
        <v>16.171496455763251</v>
      </c>
      <c r="S75" s="229">
        <v>14.484172002365391</v>
      </c>
      <c r="T75" s="229">
        <v>12.657116398787631</v>
      </c>
      <c r="U75" s="229">
        <v>11.92664461628079</v>
      </c>
      <c r="V75" s="229">
        <v>10.936891589472649</v>
      </c>
      <c r="W75" s="229">
        <v>11.97850943728327</v>
      </c>
      <c r="X75" s="229">
        <v>14.84407784109052</v>
      </c>
      <c r="Y75" s="229">
        <v>12.610444576316411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0.25125604432642901</v>
      </c>
      <c r="T76" s="229">
        <v>3.2048070618267088</v>
      </c>
      <c r="U76" s="229">
        <v>2.848402803462005</v>
      </c>
      <c r="V76" s="229">
        <v>0.12727816732403449</v>
      </c>
      <c r="W76" s="229">
        <v>0</v>
      </c>
      <c r="X76" s="229">
        <v>0.62162468121839842</v>
      </c>
      <c r="Y76" s="229">
        <v>0.1190826928246505</v>
      </c>
      <c r="DA76" s="73" t="s">
        <v>2091</v>
      </c>
    </row>
    <row r="77" spans="1:105" ht="12" customHeight="1" x14ac:dyDescent="0.25">
      <c r="A77" s="64" t="s">
        <v>35</v>
      </c>
      <c r="B77" s="229">
        <v>77.0265078311227</v>
      </c>
      <c r="C77" s="229">
        <v>80.048096532945166</v>
      </c>
      <c r="D77" s="229">
        <v>72.422110120883843</v>
      </c>
      <c r="E77" s="229">
        <v>69.964573190104517</v>
      </c>
      <c r="F77" s="229">
        <v>72.760670944263339</v>
      </c>
      <c r="G77" s="229">
        <v>70.663047228266038</v>
      </c>
      <c r="H77" s="229">
        <v>74.110866781677259</v>
      </c>
      <c r="I77" s="229">
        <v>72.14126303658945</v>
      </c>
      <c r="J77" s="229">
        <v>64.307274623139008</v>
      </c>
      <c r="K77" s="229">
        <v>56.774546953124627</v>
      </c>
      <c r="L77" s="229">
        <v>62.139764803379578</v>
      </c>
      <c r="M77" s="229">
        <v>57.087884176343039</v>
      </c>
      <c r="N77" s="229">
        <v>52.274692549209107</v>
      </c>
      <c r="O77" s="229">
        <v>53.186483286068963</v>
      </c>
      <c r="P77" s="229">
        <v>49.615264729030073</v>
      </c>
      <c r="Q77" s="229">
        <v>44.173946596198022</v>
      </c>
      <c r="R77" s="229">
        <v>40.169068999564118</v>
      </c>
      <c r="S77" s="229">
        <v>41.65910975994565</v>
      </c>
      <c r="T77" s="229">
        <v>36.95190469239742</v>
      </c>
      <c r="U77" s="229">
        <v>35.276507178235043</v>
      </c>
      <c r="V77" s="229">
        <v>32.8047743752957</v>
      </c>
      <c r="W77" s="229">
        <v>38.260453846186763</v>
      </c>
      <c r="X77" s="229">
        <v>26.79744985249765</v>
      </c>
      <c r="Y77" s="229">
        <v>18.790896394535981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2.2772964623159431</v>
      </c>
      <c r="C79" s="229">
        <v>4.8996026180607313</v>
      </c>
      <c r="D79" s="229">
        <v>6.9365138990313664</v>
      </c>
      <c r="E79" s="229">
        <v>7.3431305730317096</v>
      </c>
      <c r="F79" s="229">
        <v>8.0321800385611777</v>
      </c>
      <c r="G79" s="229">
        <v>5.8351413741958416</v>
      </c>
      <c r="H79" s="229">
        <v>4.6439992176438754</v>
      </c>
      <c r="I79" s="229">
        <v>4.9986794379054933</v>
      </c>
      <c r="J79" s="229">
        <v>4.1931109306594996</v>
      </c>
      <c r="K79" s="229">
        <v>4.3468317850374669</v>
      </c>
      <c r="L79" s="229">
        <v>3.8649770443150628</v>
      </c>
      <c r="M79" s="229">
        <v>2.6632757928711182</v>
      </c>
      <c r="N79" s="229">
        <v>4.0476296820071269</v>
      </c>
      <c r="O79" s="229">
        <v>5.6022322639484372</v>
      </c>
      <c r="P79" s="229">
        <v>6.2435471874197903</v>
      </c>
      <c r="Q79" s="229">
        <v>4.1134983839682926</v>
      </c>
      <c r="R79" s="229">
        <v>3.9231005246318271</v>
      </c>
      <c r="S79" s="229">
        <v>4.419861530191989</v>
      </c>
      <c r="T79" s="229">
        <v>4.4327994609050636</v>
      </c>
      <c r="U79" s="229">
        <v>4.0337979837426881</v>
      </c>
      <c r="V79" s="229">
        <v>3.0287586315258781</v>
      </c>
      <c r="W79" s="229">
        <v>4.1932144783340153</v>
      </c>
      <c r="X79" s="229">
        <v>3.2059169015203639</v>
      </c>
      <c r="Y79" s="229">
        <v>3.315381677059476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6.5723548482939522</v>
      </c>
      <c r="C83" s="223">
        <v>6.1136438023811568</v>
      </c>
      <c r="D83" s="223">
        <v>5.382503324173177</v>
      </c>
      <c r="E83" s="223">
        <v>4.8694061515376807</v>
      </c>
      <c r="F83" s="223">
        <v>4.8035513391386511</v>
      </c>
      <c r="G83" s="223">
        <v>4.3516366874381136</v>
      </c>
      <c r="H83" s="223">
        <v>5.0660318237891753</v>
      </c>
      <c r="I83" s="223">
        <v>7.6804124430705469</v>
      </c>
      <c r="J83" s="223">
        <v>8.3844949145800474</v>
      </c>
      <c r="K83" s="223">
        <v>6.442826432218359</v>
      </c>
      <c r="L83" s="223">
        <v>9.0951286304168413</v>
      </c>
      <c r="M83" s="223">
        <v>9.5309380497437939</v>
      </c>
      <c r="N83" s="223">
        <v>10.23087772921482</v>
      </c>
      <c r="O83" s="223">
        <v>10.985163238433509</v>
      </c>
      <c r="P83" s="223">
        <v>14.87736707858676</v>
      </c>
      <c r="Q83" s="223">
        <v>8.378399877359449</v>
      </c>
      <c r="R83" s="223">
        <v>20.64034376253122</v>
      </c>
      <c r="S83" s="223">
        <v>9.8478065843713747</v>
      </c>
      <c r="T83" s="223">
        <v>14.061435762558419</v>
      </c>
      <c r="U83" s="223">
        <v>11.893496789788809</v>
      </c>
      <c r="V83" s="223">
        <v>14.74540241748552</v>
      </c>
      <c r="W83" s="223">
        <v>12.05550789445809</v>
      </c>
      <c r="X83" s="223">
        <v>12.388582905545791</v>
      </c>
      <c r="Y83" s="223">
        <v>11.34409882702781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6.5723548482939522</v>
      </c>
      <c r="C88" s="260">
        <v>6.1136438023811568</v>
      </c>
      <c r="D88" s="260">
        <v>5.382503324173177</v>
      </c>
      <c r="E88" s="260">
        <v>4.8694061515376807</v>
      </c>
      <c r="F88" s="260">
        <v>4.8035513391386511</v>
      </c>
      <c r="G88" s="260">
        <v>4.3516366874381136</v>
      </c>
      <c r="H88" s="260">
        <v>5.0660318237891753</v>
      </c>
      <c r="I88" s="260">
        <v>7.6804124430705469</v>
      </c>
      <c r="J88" s="260">
        <v>8.3844949145800474</v>
      </c>
      <c r="K88" s="260">
        <v>6.442826432218359</v>
      </c>
      <c r="L88" s="260">
        <v>9.0951286304168413</v>
      </c>
      <c r="M88" s="260">
        <v>9.5309380497437939</v>
      </c>
      <c r="N88" s="260">
        <v>10.23087772921482</v>
      </c>
      <c r="O88" s="260">
        <v>10.985163238433509</v>
      </c>
      <c r="P88" s="260">
        <v>14.87736707858676</v>
      </c>
      <c r="Q88" s="260">
        <v>8.378399877359449</v>
      </c>
      <c r="R88" s="260">
        <v>20.64034376253122</v>
      </c>
      <c r="S88" s="260">
        <v>9.8478065843713747</v>
      </c>
      <c r="T88" s="260">
        <v>14.061435762558419</v>
      </c>
      <c r="U88" s="260">
        <v>11.893496789788809</v>
      </c>
      <c r="V88" s="260">
        <v>14.74540241748552</v>
      </c>
      <c r="W88" s="260">
        <v>12.05550789445809</v>
      </c>
      <c r="X88" s="260">
        <v>12.388582905545791</v>
      </c>
      <c r="Y88" s="260">
        <v>11.34409882702781</v>
      </c>
      <c r="DA88" s="68" t="s">
        <v>2102</v>
      </c>
    </row>
    <row r="89" spans="1:105" ht="12" customHeight="1" x14ac:dyDescent="0.25">
      <c r="A89" s="37" t="s">
        <v>159</v>
      </c>
      <c r="B89" s="226">
        <v>0.1152736754624262</v>
      </c>
      <c r="C89" s="226">
        <v>0.1164829673760388</v>
      </c>
      <c r="D89" s="226">
        <v>8.7652692600550072E-2</v>
      </c>
      <c r="E89" s="226">
        <v>8.2284884067278644E-2</v>
      </c>
      <c r="F89" s="226">
        <v>6.7516289086548442E-2</v>
      </c>
      <c r="G89" s="226">
        <v>6.321305077923739E-2</v>
      </c>
      <c r="H89" s="226">
        <v>8.0667235137202087E-2</v>
      </c>
      <c r="I89" s="226">
        <v>0.1037681735860429</v>
      </c>
      <c r="J89" s="226">
        <v>8.4197933471302902E-2</v>
      </c>
      <c r="K89" s="226">
        <v>9.4646699131829923E-2</v>
      </c>
      <c r="L89" s="226">
        <v>0.1162653897954965</v>
      </c>
      <c r="M89" s="226">
        <v>7.7858318510420688E-2</v>
      </c>
      <c r="N89" s="226">
        <v>8.8104249166547938E-2</v>
      </c>
      <c r="O89" s="226">
        <v>0.12214414776917371</v>
      </c>
      <c r="P89" s="226">
        <v>0.13167490003259169</v>
      </c>
      <c r="Q89" s="226">
        <v>8.2809907977984862E-2</v>
      </c>
      <c r="R89" s="226">
        <v>0.35681394700847952</v>
      </c>
      <c r="S89" s="226">
        <v>0.31335104423837928</v>
      </c>
      <c r="T89" s="226">
        <v>0.49833044128208043</v>
      </c>
      <c r="U89" s="226">
        <v>0.46027119383511589</v>
      </c>
      <c r="V89" s="226">
        <v>0.32099579390872962</v>
      </c>
      <c r="W89" s="226">
        <v>7.777313447672414E-2</v>
      </c>
      <c r="X89" s="226">
        <v>0.66394062258357711</v>
      </c>
      <c r="Y89" s="226">
        <v>0.79431313405174753</v>
      </c>
      <c r="DA89" s="69" t="s">
        <v>2103</v>
      </c>
    </row>
    <row r="90" spans="1:105" ht="12" customHeight="1" x14ac:dyDescent="0.25">
      <c r="A90" s="37" t="s">
        <v>35</v>
      </c>
      <c r="B90" s="226">
        <v>6.4570811728315256</v>
      </c>
      <c r="C90" s="226">
        <v>5.9971608350051184</v>
      </c>
      <c r="D90" s="226">
        <v>5.2948506315726274</v>
      </c>
      <c r="E90" s="226">
        <v>4.7871212674704022</v>
      </c>
      <c r="F90" s="226">
        <v>4.7360350500521022</v>
      </c>
      <c r="G90" s="226">
        <v>4.2884236366588766</v>
      </c>
      <c r="H90" s="226">
        <v>4.9853645886519731</v>
      </c>
      <c r="I90" s="226">
        <v>7.576644269484504</v>
      </c>
      <c r="J90" s="226">
        <v>8.3002969811087439</v>
      </c>
      <c r="K90" s="226">
        <v>6.3481797330865293</v>
      </c>
      <c r="L90" s="226">
        <v>8.9788632406213456</v>
      </c>
      <c r="M90" s="226">
        <v>9.4530797312333732</v>
      </c>
      <c r="N90" s="226">
        <v>10.14277348004827</v>
      </c>
      <c r="O90" s="226">
        <v>10.86301909066434</v>
      </c>
      <c r="P90" s="226">
        <v>14.745692178554171</v>
      </c>
      <c r="Q90" s="226">
        <v>8.2955899693814636</v>
      </c>
      <c r="R90" s="226">
        <v>20.283529815522741</v>
      </c>
      <c r="S90" s="226">
        <v>9.5344555401329956</v>
      </c>
      <c r="T90" s="226">
        <v>13.563105321276341</v>
      </c>
      <c r="U90" s="226">
        <v>11.433225595953701</v>
      </c>
      <c r="V90" s="226">
        <v>14.42440662357679</v>
      </c>
      <c r="W90" s="226">
        <v>11.97773475998137</v>
      </c>
      <c r="X90" s="226">
        <v>11.724642282962209</v>
      </c>
      <c r="Y90" s="226">
        <v>10.549785692976061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1.0000000000000009</v>
      </c>
      <c r="D98" s="232">
        <f t="shared" si="4"/>
        <v>0.99999999999999967</v>
      </c>
      <c r="E98" s="232">
        <f t="shared" si="4"/>
        <v>1.0000000000000002</v>
      </c>
      <c r="F98" s="232">
        <f t="shared" si="4"/>
        <v>0.99999999999999978</v>
      </c>
      <c r="G98" s="232">
        <f t="shared" si="4"/>
        <v>1</v>
      </c>
      <c r="H98" s="232">
        <f t="shared" si="4"/>
        <v>0.99999999999999978</v>
      </c>
      <c r="I98" s="232">
        <f t="shared" si="4"/>
        <v>0.99999999999999978</v>
      </c>
      <c r="J98" s="232">
        <f t="shared" si="4"/>
        <v>1</v>
      </c>
      <c r="K98" s="232">
        <f t="shared" si="4"/>
        <v>1.0000000000000004</v>
      </c>
      <c r="L98" s="232">
        <f t="shared" si="4"/>
        <v>0.99999999999999989</v>
      </c>
      <c r="M98" s="232">
        <f t="shared" si="4"/>
        <v>0.99999999999999978</v>
      </c>
      <c r="N98" s="232">
        <f t="shared" si="4"/>
        <v>1</v>
      </c>
      <c r="O98" s="232">
        <f t="shared" si="4"/>
        <v>1.0000000000000002</v>
      </c>
      <c r="P98" s="232">
        <f t="shared" si="4"/>
        <v>0.99999999999999978</v>
      </c>
      <c r="Q98" s="232">
        <f t="shared" si="4"/>
        <v>0.99999999999999989</v>
      </c>
      <c r="R98" s="232">
        <f t="shared" si="4"/>
        <v>1</v>
      </c>
      <c r="S98" s="232">
        <f t="shared" si="4"/>
        <v>1</v>
      </c>
      <c r="T98" s="232">
        <f t="shared" si="4"/>
        <v>1.0000000000000002</v>
      </c>
      <c r="U98" s="232">
        <f t="shared" si="4"/>
        <v>0.99999999999999956</v>
      </c>
      <c r="V98" s="232">
        <f t="shared" si="4"/>
        <v>0.99999999999999967</v>
      </c>
      <c r="W98" s="232">
        <f t="shared" si="4"/>
        <v>0.99999999999999956</v>
      </c>
      <c r="X98" s="232">
        <f t="shared" si="4"/>
        <v>1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1.3478330313391637E-2</v>
      </c>
      <c r="C103" s="268">
        <f t="shared" si="9"/>
        <v>1.3170871075619903E-2</v>
      </c>
      <c r="D103" s="268">
        <f t="shared" si="9"/>
        <v>1.2723220497429655E-2</v>
      </c>
      <c r="E103" s="268">
        <f t="shared" si="9"/>
        <v>1.2002033853021917E-2</v>
      </c>
      <c r="F103" s="268">
        <f t="shared" si="9"/>
        <v>1.2309553949238439E-2</v>
      </c>
      <c r="G103" s="268">
        <f t="shared" si="9"/>
        <v>1.2190344570872393E-2</v>
      </c>
      <c r="H103" s="268">
        <f t="shared" si="9"/>
        <v>1.1971995483994489E-2</v>
      </c>
      <c r="I103" s="268">
        <f t="shared" si="9"/>
        <v>1.657963983610701E-2</v>
      </c>
      <c r="J103" s="268">
        <f t="shared" si="9"/>
        <v>1.8658025551057091E-2</v>
      </c>
      <c r="K103" s="268">
        <f t="shared" si="9"/>
        <v>1.8226034952374397E-2</v>
      </c>
      <c r="L103" s="268">
        <f t="shared" si="9"/>
        <v>2.0400318399498959E-2</v>
      </c>
      <c r="M103" s="268">
        <f t="shared" si="9"/>
        <v>2.2164702130321068E-2</v>
      </c>
      <c r="N103" s="268">
        <f t="shared" si="9"/>
        <v>2.4155397149036716E-2</v>
      </c>
      <c r="O103" s="268">
        <f t="shared" si="9"/>
        <v>2.5855191829575824E-2</v>
      </c>
      <c r="P103" s="268">
        <f t="shared" si="9"/>
        <v>2.5875053680583671E-2</v>
      </c>
      <c r="Q103" s="268">
        <f t="shared" si="9"/>
        <v>2.6391179530525177E-2</v>
      </c>
      <c r="R103" s="268">
        <f t="shared" si="9"/>
        <v>2.8058748822581154E-2</v>
      </c>
      <c r="S103" s="268">
        <f t="shared" si="9"/>
        <v>2.9675389366048622E-2</v>
      </c>
      <c r="T103" s="268">
        <f t="shared" si="9"/>
        <v>3.0065646720481908E-2</v>
      </c>
      <c r="U103" s="268">
        <f t="shared" si="9"/>
        <v>3.3137666301271976E-2</v>
      </c>
      <c r="V103" s="268">
        <f t="shared" si="9"/>
        <v>3.9108582348993087E-2</v>
      </c>
      <c r="W103" s="268">
        <f t="shared" si="9"/>
        <v>3.88602056762321E-2</v>
      </c>
      <c r="X103" s="268">
        <f t="shared" si="9"/>
        <v>3.8481926762804694E-2</v>
      </c>
      <c r="Y103" s="268">
        <f t="shared" si="9"/>
        <v>4.4071799860502144E-2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0.98652166968660848</v>
      </c>
      <c r="C105" s="269">
        <f t="shared" si="11"/>
        <v>0.98682912892438091</v>
      </c>
      <c r="D105" s="269">
        <f t="shared" si="11"/>
        <v>0.98727677950256998</v>
      </c>
      <c r="E105" s="269">
        <f t="shared" si="11"/>
        <v>0.98799796614697821</v>
      </c>
      <c r="F105" s="269">
        <f t="shared" si="11"/>
        <v>0.98769044605076128</v>
      </c>
      <c r="G105" s="269">
        <f t="shared" si="11"/>
        <v>0.98780965542912758</v>
      </c>
      <c r="H105" s="269">
        <f t="shared" si="11"/>
        <v>0.98802800451600525</v>
      </c>
      <c r="I105" s="269">
        <f t="shared" si="11"/>
        <v>0.98342036016389278</v>
      </c>
      <c r="J105" s="269">
        <f t="shared" si="11"/>
        <v>0.98134197444894289</v>
      </c>
      <c r="K105" s="269">
        <f t="shared" si="11"/>
        <v>0.98177396504762604</v>
      </c>
      <c r="L105" s="269">
        <f t="shared" si="11"/>
        <v>0.97959968160050093</v>
      </c>
      <c r="M105" s="269">
        <f t="shared" si="11"/>
        <v>0.97783529786967871</v>
      </c>
      <c r="N105" s="269">
        <f t="shared" si="11"/>
        <v>0.97584460285096331</v>
      </c>
      <c r="O105" s="269">
        <f t="shared" si="11"/>
        <v>0.97414480817042437</v>
      </c>
      <c r="P105" s="269">
        <f t="shared" si="11"/>
        <v>0.97412494631941615</v>
      </c>
      <c r="Q105" s="269">
        <f t="shared" si="11"/>
        <v>0.97360882046947472</v>
      </c>
      <c r="R105" s="269">
        <f t="shared" si="11"/>
        <v>0.97194125117741881</v>
      </c>
      <c r="S105" s="269">
        <f t="shared" si="11"/>
        <v>0.97032461063395148</v>
      </c>
      <c r="T105" s="269">
        <f t="shared" si="11"/>
        <v>0.96993435327951838</v>
      </c>
      <c r="U105" s="269">
        <f t="shared" si="11"/>
        <v>0.96686233369872754</v>
      </c>
      <c r="V105" s="269">
        <f t="shared" si="11"/>
        <v>0.96089141765100661</v>
      </c>
      <c r="W105" s="269">
        <f t="shared" si="11"/>
        <v>0.9611397943237675</v>
      </c>
      <c r="X105" s="269">
        <f t="shared" si="11"/>
        <v>0.96151807323719529</v>
      </c>
      <c r="Y105" s="269">
        <f t="shared" si="11"/>
        <v>0.95592820013949775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0.98652166968660848</v>
      </c>
      <c r="C106" s="318">
        <f t="shared" si="12"/>
        <v>0.98682912892438091</v>
      </c>
      <c r="D106" s="318">
        <f t="shared" si="12"/>
        <v>0.98727677950256998</v>
      </c>
      <c r="E106" s="318">
        <f t="shared" si="12"/>
        <v>0.98799796614697821</v>
      </c>
      <c r="F106" s="318">
        <f t="shared" si="12"/>
        <v>0.98769044605076128</v>
      </c>
      <c r="G106" s="318">
        <f t="shared" si="12"/>
        <v>0.98780965542912758</v>
      </c>
      <c r="H106" s="318">
        <f t="shared" si="12"/>
        <v>0.98802800451600525</v>
      </c>
      <c r="I106" s="318">
        <f t="shared" si="12"/>
        <v>0.98342036016389278</v>
      </c>
      <c r="J106" s="318">
        <f t="shared" si="12"/>
        <v>0.98134197444894289</v>
      </c>
      <c r="K106" s="318">
        <f t="shared" si="12"/>
        <v>0.98177396504762604</v>
      </c>
      <c r="L106" s="318">
        <f t="shared" si="12"/>
        <v>0.97959968160050093</v>
      </c>
      <c r="M106" s="318">
        <f t="shared" si="12"/>
        <v>0.97783529786967871</v>
      </c>
      <c r="N106" s="318">
        <f t="shared" si="12"/>
        <v>0.97584460285096331</v>
      </c>
      <c r="O106" s="318">
        <f t="shared" si="12"/>
        <v>0.97414480817042437</v>
      </c>
      <c r="P106" s="318">
        <f t="shared" si="12"/>
        <v>0.97412494631941615</v>
      </c>
      <c r="Q106" s="318">
        <f t="shared" si="12"/>
        <v>0.97360882046947472</v>
      </c>
      <c r="R106" s="318">
        <f t="shared" si="12"/>
        <v>0.97194125117741881</v>
      </c>
      <c r="S106" s="318">
        <f t="shared" si="12"/>
        <v>0.97032461063395148</v>
      </c>
      <c r="T106" s="318">
        <f t="shared" si="12"/>
        <v>0.96993435327951838</v>
      </c>
      <c r="U106" s="318">
        <f t="shared" si="12"/>
        <v>0.96686233369872754</v>
      </c>
      <c r="V106" s="318">
        <f t="shared" si="12"/>
        <v>0.96089141765100661</v>
      </c>
      <c r="W106" s="318">
        <f t="shared" si="12"/>
        <v>0.9611397943237675</v>
      </c>
      <c r="X106" s="318">
        <f t="shared" si="12"/>
        <v>0.96151807323719529</v>
      </c>
      <c r="Y106" s="318">
        <f t="shared" si="12"/>
        <v>0.95592820013949775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0.99999999999999989</v>
      </c>
      <c r="D110" s="232">
        <f t="shared" si="15"/>
        <v>0.99999999999999956</v>
      </c>
      <c r="E110" s="232">
        <f t="shared" si="15"/>
        <v>0.99999999999999978</v>
      </c>
      <c r="F110" s="232">
        <f t="shared" si="15"/>
        <v>1.0000000000000002</v>
      </c>
      <c r="G110" s="232">
        <f t="shared" si="15"/>
        <v>1</v>
      </c>
      <c r="H110" s="232">
        <f t="shared" si="15"/>
        <v>1</v>
      </c>
      <c r="I110" s="232">
        <f t="shared" si="15"/>
        <v>1</v>
      </c>
      <c r="J110" s="232">
        <f t="shared" si="15"/>
        <v>0.99999999999999956</v>
      </c>
      <c r="K110" s="232">
        <f t="shared" si="15"/>
        <v>0.99999999999999956</v>
      </c>
      <c r="L110" s="232">
        <f t="shared" si="15"/>
        <v>1.0000000000000002</v>
      </c>
      <c r="M110" s="232">
        <f t="shared" si="15"/>
        <v>1.0000000000000004</v>
      </c>
      <c r="N110" s="232">
        <f t="shared" si="15"/>
        <v>0.99999999999999933</v>
      </c>
      <c r="O110" s="232">
        <f t="shared" si="15"/>
        <v>1.0000000000000002</v>
      </c>
      <c r="P110" s="232">
        <f t="shared" si="15"/>
        <v>0.99999999999999989</v>
      </c>
      <c r="Q110" s="232">
        <f t="shared" si="15"/>
        <v>1</v>
      </c>
      <c r="R110" s="232">
        <f t="shared" si="15"/>
        <v>1.0000000000000002</v>
      </c>
      <c r="S110" s="232">
        <f t="shared" si="15"/>
        <v>1</v>
      </c>
      <c r="T110" s="232">
        <f t="shared" si="15"/>
        <v>0.99999999999999989</v>
      </c>
      <c r="U110" s="232">
        <f t="shared" si="15"/>
        <v>1</v>
      </c>
      <c r="V110" s="232">
        <f t="shared" si="15"/>
        <v>0.99999999999999989</v>
      </c>
      <c r="W110" s="232">
        <f t="shared" si="15"/>
        <v>1.0000000000000002</v>
      </c>
      <c r="X110" s="232">
        <f t="shared" si="15"/>
        <v>1</v>
      </c>
      <c r="Y110" s="232">
        <f t="shared" si="15"/>
        <v>0.99999999999999967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1.0342952526848926E-2</v>
      </c>
      <c r="C115" s="300">
        <f t="shared" si="20"/>
        <v>1.0106282865423637E-2</v>
      </c>
      <c r="D115" s="300">
        <f t="shared" si="20"/>
        <v>9.761760935699304E-3</v>
      </c>
      <c r="E115" s="300">
        <f t="shared" si="20"/>
        <v>9.2068724355096332E-3</v>
      </c>
      <c r="F115" s="300">
        <f t="shared" si="20"/>
        <v>9.4434585206040183E-3</v>
      </c>
      <c r="G115" s="300">
        <f t="shared" si="20"/>
        <v>9.3517424589883158E-3</v>
      </c>
      <c r="H115" s="300">
        <f t="shared" si="20"/>
        <v>9.1837646947441308E-3</v>
      </c>
      <c r="I115" s="300">
        <f t="shared" si="20"/>
        <v>1.2732135187781999E-2</v>
      </c>
      <c r="J115" s="300">
        <f t="shared" si="20"/>
        <v>1.4335237180050659E-2</v>
      </c>
      <c r="K115" s="300">
        <f t="shared" si="20"/>
        <v>1.4001904372846105E-2</v>
      </c>
      <c r="L115" s="300">
        <f t="shared" si="20"/>
        <v>1.5680316475963123E-2</v>
      </c>
      <c r="M115" s="300">
        <f t="shared" si="20"/>
        <v>1.7043578937457091E-2</v>
      </c>
      <c r="N115" s="300">
        <f t="shared" si="20"/>
        <v>1.8583067649820203E-2</v>
      </c>
      <c r="O115" s="300">
        <f t="shared" si="20"/>
        <v>1.9898738096745857E-2</v>
      </c>
      <c r="P115" s="300">
        <f t="shared" si="20"/>
        <v>1.9914117764709811E-2</v>
      </c>
      <c r="Q115" s="300">
        <f t="shared" si="20"/>
        <v>2.0313821221349733E-2</v>
      </c>
      <c r="R115" s="300">
        <f t="shared" si="20"/>
        <v>2.1605904547855256E-2</v>
      </c>
      <c r="S115" s="300">
        <f t="shared" si="20"/>
        <v>2.2859500511549422E-2</v>
      </c>
      <c r="T115" s="300">
        <f t="shared" si="20"/>
        <v>2.3162262601390801E-2</v>
      </c>
      <c r="U115" s="300">
        <f t="shared" si="20"/>
        <v>2.5547493605914365E-2</v>
      </c>
      <c r="V115" s="300">
        <f t="shared" si="20"/>
        <v>3.0193482079584711E-2</v>
      </c>
      <c r="W115" s="300">
        <f t="shared" si="20"/>
        <v>2.9999957056751868E-2</v>
      </c>
      <c r="X115" s="300">
        <f t="shared" si="20"/>
        <v>2.9705261291135203E-2</v>
      </c>
      <c r="Y115" s="300">
        <f t="shared" si="20"/>
        <v>3.4065406599112731E-2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2.8685711520960899E-2</v>
      </c>
      <c r="C116" s="301">
        <f t="shared" si="21"/>
        <v>2.8692571511147145E-2</v>
      </c>
      <c r="D116" s="301">
        <f t="shared" si="21"/>
        <v>2.8702557654037703E-2</v>
      </c>
      <c r="E116" s="301">
        <f t="shared" si="21"/>
        <v>2.8718641378680895E-2</v>
      </c>
      <c r="F116" s="301">
        <f t="shared" si="21"/>
        <v>2.8711783810997007E-2</v>
      </c>
      <c r="G116" s="301">
        <f t="shared" si="21"/>
        <v>2.8714442247565562E-2</v>
      </c>
      <c r="H116" s="301">
        <f t="shared" si="21"/>
        <v>2.8719311168268282E-2</v>
      </c>
      <c r="I116" s="301">
        <f t="shared" si="21"/>
        <v>2.8616459849629499E-2</v>
      </c>
      <c r="J116" s="301">
        <f t="shared" si="21"/>
        <v>2.8569993125215933E-2</v>
      </c>
      <c r="K116" s="301">
        <f t="shared" si="21"/>
        <v>2.8579654945714607E-2</v>
      </c>
      <c r="L116" s="301">
        <f t="shared" si="21"/>
        <v>2.8531005319537311E-2</v>
      </c>
      <c r="M116" s="301">
        <f t="shared" si="21"/>
        <v>2.849149046558096E-2</v>
      </c>
      <c r="N116" s="301">
        <f t="shared" si="21"/>
        <v>2.8446867604353027E-2</v>
      </c>
      <c r="O116" s="301">
        <f t="shared" si="21"/>
        <v>2.8408732229079831E-2</v>
      </c>
      <c r="P116" s="301">
        <f t="shared" si="21"/>
        <v>2.8408286441602624E-2</v>
      </c>
      <c r="Q116" s="301">
        <f t="shared" si="21"/>
        <v>2.8396700834163794E-2</v>
      </c>
      <c r="R116" s="301">
        <f t="shared" si="21"/>
        <v>2.8359249143540436E-2</v>
      </c>
      <c r="S116" s="301">
        <f t="shared" si="21"/>
        <v>2.8322913028650754E-2</v>
      </c>
      <c r="T116" s="301">
        <f t="shared" si="21"/>
        <v>2.8314137315901714E-2</v>
      </c>
      <c r="U116" s="301">
        <f t="shared" si="21"/>
        <v>2.8245000185335822E-2</v>
      </c>
      <c r="V116" s="301">
        <f t="shared" si="21"/>
        <v>2.8110333852765665E-2</v>
      </c>
      <c r="W116" s="301">
        <f t="shared" si="21"/>
        <v>2.8115943273717338E-2</v>
      </c>
      <c r="X116" s="301">
        <f t="shared" si="21"/>
        <v>2.8124485179967105E-2</v>
      </c>
      <c r="Y116" s="301">
        <f t="shared" si="21"/>
        <v>2.7998104156547465E-2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2.8685711520960899E-2</v>
      </c>
      <c r="C117" s="302">
        <f t="shared" si="22"/>
        <v>2.8692571511147145E-2</v>
      </c>
      <c r="D117" s="302">
        <f t="shared" si="22"/>
        <v>2.8702557654037703E-2</v>
      </c>
      <c r="E117" s="302">
        <f t="shared" si="22"/>
        <v>2.8718641378680895E-2</v>
      </c>
      <c r="F117" s="302">
        <f t="shared" si="22"/>
        <v>2.8711783810997007E-2</v>
      </c>
      <c r="G117" s="302">
        <f t="shared" si="22"/>
        <v>2.8714442247565562E-2</v>
      </c>
      <c r="H117" s="302">
        <f t="shared" si="22"/>
        <v>2.8719311168268282E-2</v>
      </c>
      <c r="I117" s="302">
        <f t="shared" si="22"/>
        <v>2.8616459849629499E-2</v>
      </c>
      <c r="J117" s="302">
        <f t="shared" si="22"/>
        <v>2.8569993125215933E-2</v>
      </c>
      <c r="K117" s="302">
        <f t="shared" si="22"/>
        <v>2.8579654945714607E-2</v>
      </c>
      <c r="L117" s="302">
        <f t="shared" si="22"/>
        <v>2.8531005319537311E-2</v>
      </c>
      <c r="M117" s="302">
        <f t="shared" si="22"/>
        <v>2.849149046558096E-2</v>
      </c>
      <c r="N117" s="302">
        <f t="shared" si="22"/>
        <v>2.8446867604353027E-2</v>
      </c>
      <c r="O117" s="302">
        <f t="shared" si="22"/>
        <v>2.8408732229079831E-2</v>
      </c>
      <c r="P117" s="302">
        <f t="shared" si="22"/>
        <v>2.8408286441602624E-2</v>
      </c>
      <c r="Q117" s="302">
        <f t="shared" si="22"/>
        <v>2.8396700834163794E-2</v>
      </c>
      <c r="R117" s="302">
        <f t="shared" si="22"/>
        <v>2.8359249143540436E-2</v>
      </c>
      <c r="S117" s="302">
        <f t="shared" si="22"/>
        <v>2.8322913028650754E-2</v>
      </c>
      <c r="T117" s="302">
        <f t="shared" si="22"/>
        <v>2.8314137315901714E-2</v>
      </c>
      <c r="U117" s="302">
        <f t="shared" si="22"/>
        <v>2.8245000185335822E-2</v>
      </c>
      <c r="V117" s="302">
        <f t="shared" si="22"/>
        <v>2.8110333852765665E-2</v>
      </c>
      <c r="W117" s="302">
        <f t="shared" si="22"/>
        <v>2.8115943273717338E-2</v>
      </c>
      <c r="X117" s="302">
        <f t="shared" si="22"/>
        <v>2.8124485179967105E-2</v>
      </c>
      <c r="Y117" s="302">
        <f t="shared" si="22"/>
        <v>2.7998104156547465E-2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0.8605713456288272</v>
      </c>
      <c r="C119" s="301">
        <f t="shared" si="24"/>
        <v>0.8607771453344143</v>
      </c>
      <c r="D119" s="301">
        <f t="shared" si="24"/>
        <v>0.86107672962113091</v>
      </c>
      <c r="E119" s="301">
        <f t="shared" si="24"/>
        <v>0.86155924136042639</v>
      </c>
      <c r="F119" s="301">
        <f t="shared" si="24"/>
        <v>0.86135351432990981</v>
      </c>
      <c r="G119" s="301">
        <f t="shared" si="24"/>
        <v>0.86143326742696691</v>
      </c>
      <c r="H119" s="301">
        <f t="shared" si="24"/>
        <v>0.86157933504804873</v>
      </c>
      <c r="I119" s="301">
        <f t="shared" si="24"/>
        <v>0.85849379548888549</v>
      </c>
      <c r="J119" s="301">
        <f t="shared" si="24"/>
        <v>0.85709979375647749</v>
      </c>
      <c r="K119" s="301">
        <f t="shared" si="24"/>
        <v>0.85738964837143794</v>
      </c>
      <c r="L119" s="301">
        <f t="shared" si="24"/>
        <v>0.8559301595861194</v>
      </c>
      <c r="M119" s="301">
        <f t="shared" si="24"/>
        <v>0.85474471396742913</v>
      </c>
      <c r="N119" s="301">
        <f t="shared" si="24"/>
        <v>0.85340602813059074</v>
      </c>
      <c r="O119" s="301">
        <f t="shared" si="24"/>
        <v>0.8522619668723953</v>
      </c>
      <c r="P119" s="301">
        <f t="shared" si="24"/>
        <v>0.85224859324807856</v>
      </c>
      <c r="Q119" s="301">
        <f t="shared" si="24"/>
        <v>0.85190102502491361</v>
      </c>
      <c r="R119" s="301">
        <f t="shared" si="24"/>
        <v>0.8507774743062132</v>
      </c>
      <c r="S119" s="301">
        <f t="shared" si="24"/>
        <v>0.8496873908595225</v>
      </c>
      <c r="T119" s="301">
        <f t="shared" si="24"/>
        <v>0.84942411947705165</v>
      </c>
      <c r="U119" s="301">
        <f t="shared" si="24"/>
        <v>0.84735000556007467</v>
      </c>
      <c r="V119" s="301">
        <f t="shared" si="24"/>
        <v>0.84331001558297003</v>
      </c>
      <c r="W119" s="301">
        <f t="shared" si="24"/>
        <v>0.84347829821152054</v>
      </c>
      <c r="X119" s="301">
        <f t="shared" si="24"/>
        <v>0.8437345553990131</v>
      </c>
      <c r="Y119" s="301">
        <f t="shared" si="24"/>
        <v>0.83994312469642363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0.8605713456288272</v>
      </c>
      <c r="C120" s="302">
        <f t="shared" si="25"/>
        <v>0.8607771453344143</v>
      </c>
      <c r="D120" s="302">
        <f t="shared" si="25"/>
        <v>0.86107672962113091</v>
      </c>
      <c r="E120" s="302">
        <f t="shared" si="25"/>
        <v>0.86155924136042639</v>
      </c>
      <c r="F120" s="302">
        <f t="shared" si="25"/>
        <v>0.86135351432990981</v>
      </c>
      <c r="G120" s="302">
        <f t="shared" si="25"/>
        <v>0.86143326742696691</v>
      </c>
      <c r="H120" s="302">
        <f t="shared" si="25"/>
        <v>0.86157933504804873</v>
      </c>
      <c r="I120" s="302">
        <f t="shared" si="25"/>
        <v>0.85849379548888549</v>
      </c>
      <c r="J120" s="302">
        <f t="shared" si="25"/>
        <v>0.85709979375647749</v>
      </c>
      <c r="K120" s="302">
        <f t="shared" si="25"/>
        <v>0.85738964837143794</v>
      </c>
      <c r="L120" s="302">
        <f t="shared" si="25"/>
        <v>0.8559301595861194</v>
      </c>
      <c r="M120" s="302">
        <f t="shared" si="25"/>
        <v>0.85474471396742913</v>
      </c>
      <c r="N120" s="302">
        <f t="shared" si="25"/>
        <v>0.85340602813059074</v>
      </c>
      <c r="O120" s="302">
        <f t="shared" si="25"/>
        <v>0.8522619668723953</v>
      </c>
      <c r="P120" s="302">
        <f t="shared" si="25"/>
        <v>0.85224859324807856</v>
      </c>
      <c r="Q120" s="302">
        <f t="shared" si="25"/>
        <v>0.85190102502491361</v>
      </c>
      <c r="R120" s="302">
        <f t="shared" si="25"/>
        <v>0.8507774743062132</v>
      </c>
      <c r="S120" s="302">
        <f t="shared" si="25"/>
        <v>0.8496873908595225</v>
      </c>
      <c r="T120" s="302">
        <f t="shared" si="25"/>
        <v>0.84942411947705165</v>
      </c>
      <c r="U120" s="302">
        <f t="shared" si="25"/>
        <v>0.84735000556007467</v>
      </c>
      <c r="V120" s="302">
        <f t="shared" si="25"/>
        <v>0.84331001558297003</v>
      </c>
      <c r="W120" s="302">
        <f t="shared" si="25"/>
        <v>0.84347829821152054</v>
      </c>
      <c r="X120" s="302">
        <f t="shared" si="25"/>
        <v>0.8437345553990131</v>
      </c>
      <c r="Y120" s="302">
        <f t="shared" si="25"/>
        <v>0.83994312469642363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0.10039999032336293</v>
      </c>
      <c r="C122" s="301">
        <f t="shared" si="27"/>
        <v>0.10042400028901476</v>
      </c>
      <c r="D122" s="301">
        <f t="shared" si="27"/>
        <v>0.10045895178913172</v>
      </c>
      <c r="E122" s="301">
        <f t="shared" si="27"/>
        <v>0.10051524482538288</v>
      </c>
      <c r="F122" s="301">
        <f t="shared" si="27"/>
        <v>0.10049124333848926</v>
      </c>
      <c r="G122" s="301">
        <f t="shared" si="27"/>
        <v>0.10050054786647925</v>
      </c>
      <c r="H122" s="301">
        <f t="shared" si="27"/>
        <v>0.10051758908893878</v>
      </c>
      <c r="I122" s="301">
        <f t="shared" si="27"/>
        <v>0.100157609473703</v>
      </c>
      <c r="J122" s="301">
        <f t="shared" si="27"/>
        <v>9.9994975938255445E-2</v>
      </c>
      <c r="K122" s="301">
        <f t="shared" si="27"/>
        <v>0.10002879231000089</v>
      </c>
      <c r="L122" s="301">
        <f t="shared" si="27"/>
        <v>9.9858518618380285E-2</v>
      </c>
      <c r="M122" s="301">
        <f t="shared" si="27"/>
        <v>9.9720216629533134E-2</v>
      </c>
      <c r="N122" s="301">
        <f t="shared" si="27"/>
        <v>9.9564036615235385E-2</v>
      </c>
      <c r="O122" s="301">
        <f t="shared" si="27"/>
        <v>9.9430562801779199E-2</v>
      </c>
      <c r="P122" s="301">
        <f t="shared" si="27"/>
        <v>9.9429002545608963E-2</v>
      </c>
      <c r="Q122" s="301">
        <f t="shared" si="27"/>
        <v>9.9388452919572962E-2</v>
      </c>
      <c r="R122" s="301">
        <f t="shared" si="27"/>
        <v>9.925737200239132E-2</v>
      </c>
      <c r="S122" s="301">
        <f t="shared" si="27"/>
        <v>9.9130195600277415E-2</v>
      </c>
      <c r="T122" s="301">
        <f t="shared" si="27"/>
        <v>9.9099480605655793E-2</v>
      </c>
      <c r="U122" s="301">
        <f t="shared" si="27"/>
        <v>9.8857500648675142E-2</v>
      </c>
      <c r="V122" s="301">
        <f t="shared" si="27"/>
        <v>9.8386168484679556E-2</v>
      </c>
      <c r="W122" s="301">
        <f t="shared" si="27"/>
        <v>9.840580145801045E-2</v>
      </c>
      <c r="X122" s="301">
        <f t="shared" si="27"/>
        <v>9.8435698129884647E-2</v>
      </c>
      <c r="Y122" s="301">
        <f t="shared" si="27"/>
        <v>9.7993364547915851E-2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0.10039999032336293</v>
      </c>
      <c r="C123" s="302">
        <f t="shared" si="28"/>
        <v>0.10042400028901476</v>
      </c>
      <c r="D123" s="302">
        <f t="shared" si="28"/>
        <v>0.10045895178913172</v>
      </c>
      <c r="E123" s="302">
        <f t="shared" si="28"/>
        <v>0.10051524482538288</v>
      </c>
      <c r="F123" s="302">
        <f t="shared" si="28"/>
        <v>0.10049124333848926</v>
      </c>
      <c r="G123" s="302">
        <f t="shared" si="28"/>
        <v>0.10050054786647925</v>
      </c>
      <c r="H123" s="302">
        <f t="shared" si="28"/>
        <v>0.10051758908893878</v>
      </c>
      <c r="I123" s="302">
        <f t="shared" si="28"/>
        <v>0.100157609473703</v>
      </c>
      <c r="J123" s="302">
        <f t="shared" si="28"/>
        <v>9.9994975938255445E-2</v>
      </c>
      <c r="K123" s="302">
        <f t="shared" si="28"/>
        <v>0.10002879231000089</v>
      </c>
      <c r="L123" s="302">
        <f t="shared" si="28"/>
        <v>9.9858518618380285E-2</v>
      </c>
      <c r="M123" s="302">
        <f t="shared" si="28"/>
        <v>9.9720216629533134E-2</v>
      </c>
      <c r="N123" s="302">
        <f t="shared" si="28"/>
        <v>9.9564036615235385E-2</v>
      </c>
      <c r="O123" s="302">
        <f t="shared" si="28"/>
        <v>9.9430562801779199E-2</v>
      </c>
      <c r="P123" s="302">
        <f t="shared" si="28"/>
        <v>9.9429002545608963E-2</v>
      </c>
      <c r="Q123" s="302">
        <f t="shared" si="28"/>
        <v>9.9388452919572962E-2</v>
      </c>
      <c r="R123" s="302">
        <f t="shared" si="28"/>
        <v>9.925737200239132E-2</v>
      </c>
      <c r="S123" s="302">
        <f t="shared" si="28"/>
        <v>9.9130195600277415E-2</v>
      </c>
      <c r="T123" s="302">
        <f t="shared" si="28"/>
        <v>9.9099480605655793E-2</v>
      </c>
      <c r="U123" s="302">
        <f t="shared" si="28"/>
        <v>9.8857500648675142E-2</v>
      </c>
      <c r="V123" s="302">
        <f t="shared" si="28"/>
        <v>9.8386168484679556E-2</v>
      </c>
      <c r="W123" s="302">
        <f t="shared" si="28"/>
        <v>9.840580145801045E-2</v>
      </c>
      <c r="X123" s="302">
        <f t="shared" si="28"/>
        <v>9.8435698129884647E-2</v>
      </c>
      <c r="Y123" s="302">
        <f t="shared" si="28"/>
        <v>9.7993364547915851E-2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0.4804088092585575</v>
      </c>
      <c r="C136" s="320">
        <f>IF(C$5=0,0,C$5/PPA_fec!C$5)</f>
        <v>0.49677152953718923</v>
      </c>
      <c r="D136" s="320">
        <f>IF(D$5=0,0,D$5/PPA_fec!D$5)</f>
        <v>0.45404272379598393</v>
      </c>
      <c r="E136" s="320">
        <f>IF(E$5=0,0,E$5/PPA_fec!E$5)</f>
        <v>0.44784552241112013</v>
      </c>
      <c r="F136" s="320">
        <f>IF(F$5=0,0,F$5/PPA_fec!F$5)</f>
        <v>0.41962634192641785</v>
      </c>
      <c r="G136" s="320">
        <f>IF(G$5=0,0,G$5/PPA_fec!G$5)</f>
        <v>0.43705895508000625</v>
      </c>
      <c r="H136" s="320">
        <f>IF(H$5=0,0,H$5/PPA_fec!H$5)</f>
        <v>0.44097708764408439</v>
      </c>
      <c r="I136" s="320">
        <f>IF(I$5=0,0,I$5/PPA_fec!I$5)</f>
        <v>0.39971450341466402</v>
      </c>
      <c r="J136" s="320">
        <f>IF(J$5=0,0,J$5/PPA_fec!J$5)</f>
        <v>0.39322155749820464</v>
      </c>
      <c r="K136" s="320">
        <f>IF(K$5=0,0,K$5/PPA_fec!K$5)</f>
        <v>0.4011781578894365</v>
      </c>
      <c r="L136" s="320">
        <f>IF(L$5=0,0,L$5/PPA_fec!L$5)</f>
        <v>0.41340835367186662</v>
      </c>
      <c r="M136" s="320">
        <f>IF(M$5=0,0,M$5/PPA_fec!M$5)</f>
        <v>0.38975250064877431</v>
      </c>
      <c r="N136" s="320">
        <f>IF(N$5=0,0,N$5/PPA_fec!N$5)</f>
        <v>0.37788381945131516</v>
      </c>
      <c r="O136" s="320">
        <f>IF(O$5=0,0,O$5/PPA_fec!O$5)</f>
        <v>0.37346575319004061</v>
      </c>
      <c r="P136" s="320">
        <f>IF(P$5=0,0,P$5/PPA_fec!P$5)</f>
        <v>0.37567938322762623</v>
      </c>
      <c r="Q136" s="320">
        <f>IF(Q$5=0,0,Q$5/PPA_fec!Q$5)</f>
        <v>0.35132843814777009</v>
      </c>
      <c r="R136" s="320">
        <f>IF(R$5=0,0,R$5/PPA_fec!R$5)</f>
        <v>0.35329296613004751</v>
      </c>
      <c r="S136" s="320">
        <f>IF(S$5=0,0,S$5/PPA_fec!S$5)</f>
        <v>0.34671603565436326</v>
      </c>
      <c r="T136" s="320">
        <f>IF(T$5=0,0,T$5/PPA_fec!T$5)</f>
        <v>0.32521957085920467</v>
      </c>
      <c r="U136" s="320">
        <f>IF(U$5=0,0,U$5/PPA_fec!U$5)</f>
        <v>0.31795059757633187</v>
      </c>
      <c r="V136" s="320">
        <f>IF(V$5=0,0,V$5/PPA_fec!V$5)</f>
        <v>0.30449056898725618</v>
      </c>
      <c r="W136" s="320">
        <f>IF(W$5=0,0,W$5/PPA_fec!W$5)</f>
        <v>0.30338459313678695</v>
      </c>
      <c r="X136" s="320">
        <f>IF(X$5=0,0,X$5/PPA_fec!X$5)</f>
        <v>0.29103190359329034</v>
      </c>
      <c r="Y136" s="320">
        <f>IF(Y$5=0,0,Y$5/PPA_fec!Y$5)</f>
        <v>0.2294889174360539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0.5521780772822622</v>
      </c>
      <c r="C141" s="275">
        <f>IF(C$10=0,0,C$10/PPA_fec!C$10)</f>
        <v>0.5487752251190795</v>
      </c>
      <c r="D141" s="275">
        <f>IF(D$10=0,0,D$10/PPA_fec!D$10)</f>
        <v>0.47971547591042596</v>
      </c>
      <c r="E141" s="275">
        <f>IF(E$10=0,0,E$10/PPA_fec!E$10)</f>
        <v>0.44040995278072281</v>
      </c>
      <c r="F141" s="275">
        <f>IF(F$10=0,0,F$10/PPA_fec!F$10)</f>
        <v>0.41961631640578761</v>
      </c>
      <c r="G141" s="275">
        <f>IF(G$10=0,0,G$10/PPA_fec!G$10)</f>
        <v>0.42900171564908457</v>
      </c>
      <c r="H141" s="275">
        <f>IF(H$10=0,0,H$10/PPA_fec!H$10)</f>
        <v>0.4311633564163751</v>
      </c>
      <c r="I141" s="275">
        <f>IF(I$10=0,0,I$10/PPA_fec!I$10)</f>
        <v>0.58457201634879319</v>
      </c>
      <c r="J141" s="275">
        <f>IF(J$10=0,0,J$10/PPA_fec!J$10)</f>
        <v>0.67094185846664178</v>
      </c>
      <c r="K141" s="275">
        <f>IF(K$10=0,0,K$10/PPA_fec!K$10)</f>
        <v>0.65507403888785454</v>
      </c>
      <c r="L141" s="275">
        <f>IF(L$10=0,0,L$10/PPA_fec!L$10)</f>
        <v>0.78508975358352207</v>
      </c>
      <c r="M141" s="275">
        <f>IF(M$10=0,0,M$10/PPA_fec!M$10)</f>
        <v>0.82069204840981225</v>
      </c>
      <c r="N141" s="275">
        <f>IF(N$10=0,0,N$10/PPA_fec!N$10)</f>
        <v>0.88688532674738929</v>
      </c>
      <c r="O141" s="275">
        <f>IF(O$10=0,0,O$10/PPA_fec!O$10)</f>
        <v>0.94199983123397724</v>
      </c>
      <c r="P141" s="275">
        <f>IF(P$10=0,0,P$10/PPA_fec!P$10)</f>
        <v>0.96520692276309539</v>
      </c>
      <c r="Q141" s="275">
        <f>IF(Q$10=0,0,Q$10/PPA_fec!Q$10)</f>
        <v>0.93396101057647463</v>
      </c>
      <c r="R141" s="275">
        <f>IF(R$10=0,0,R$10/PPA_fec!R$10)</f>
        <v>1.0463550065672373</v>
      </c>
      <c r="S141" s="275">
        <f>IF(S$10=0,0,S$10/PPA_fec!S$10)</f>
        <v>1.0647459283430611</v>
      </c>
      <c r="T141" s="275">
        <f>IF(T$10=0,0,T$10/PPA_fec!T$10)</f>
        <v>1.0426600630969987</v>
      </c>
      <c r="U141" s="275">
        <f>IF(U$10=0,0,U$10/PPA_fec!U$10)</f>
        <v>1.1356532659687026</v>
      </c>
      <c r="V141" s="275">
        <f>IF(V$10=0,0,V$10/PPA_fec!V$10)</f>
        <v>1.2864736945503181</v>
      </c>
      <c r="W141" s="275">
        <f>IF(W$10=0,0,W$10/PPA_fec!W$10)</f>
        <v>1.2492966210543215</v>
      </c>
      <c r="X141" s="275">
        <f>IF(X$10=0,0,X$10/PPA_fec!X$10)</f>
        <v>1.2123892459676817</v>
      </c>
      <c r="Y141" s="275">
        <f>IF(Y$10=0,0,Y$10/PPA_fec!Y$10)</f>
        <v>1.1468946734934713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0.57717328771449117</v>
      </c>
      <c r="C143" s="276">
        <f>IF(C$17=0,0,C$17/PPA_fec!C$17)</f>
        <v>0.59897591181939269</v>
      </c>
      <c r="D143" s="276">
        <f>IF(D$17=0,0,D$17/PPA_fec!D$17)</f>
        <v>0.54877151793068535</v>
      </c>
      <c r="E143" s="276">
        <f>IF(E$17=0,0,E$17/PPA_fec!E$17)</f>
        <v>0.54305979472169719</v>
      </c>
      <c r="F143" s="276">
        <f>IF(F$17=0,0,F$17/PPA_fec!F$17)</f>
        <v>0.50950964643407626</v>
      </c>
      <c r="G143" s="276">
        <f>IF(G$17=0,0,G$17/PPA_fec!G$17)</f>
        <v>0.53175427991632873</v>
      </c>
      <c r="H143" s="276">
        <f>IF(H$17=0,0,H$17/PPA_fec!H$17)</f>
        <v>0.53507440552055718</v>
      </c>
      <c r="I143" s="276">
        <f>IF(I$17=0,0,I$17/PPA_fec!I$17)</f>
        <v>0.47570438021382194</v>
      </c>
      <c r="J143" s="276">
        <f>IF(J$17=0,0,J$17/PPA_fec!J$17)</f>
        <v>0.46380165240149357</v>
      </c>
      <c r="K143" s="276">
        <f>IF(K$17=0,0,K$17/PPA_fec!K$17)</f>
        <v>0.4750870882132408</v>
      </c>
      <c r="L143" s="276">
        <f>IF(L$17=0,0,L$17/PPA_fec!L$17)</f>
        <v>0.48463712296615075</v>
      </c>
      <c r="M143" s="276">
        <f>IF(M$17=0,0,M$17/PPA_fec!M$17)</f>
        <v>0.454411473784743</v>
      </c>
      <c r="N143" s="276">
        <f>IF(N$17=0,0,N$17/PPA_fec!N$17)</f>
        <v>0.43775053758927557</v>
      </c>
      <c r="O143" s="276">
        <f>IF(O$17=0,0,O$17/PPA_fec!O$17)</f>
        <v>0.43118001677488049</v>
      </c>
      <c r="P143" s="276">
        <f>IF(P$17=0,0,P$17/PPA_fec!P$17)</f>
        <v>0.43250169175793646</v>
      </c>
      <c r="Q143" s="276">
        <f>IF(Q$17=0,0,Q$17/PPA_fec!Q$17)</f>
        <v>0.4037109256715869</v>
      </c>
      <c r="R143" s="276">
        <f>IF(R$17=0,0,R$17/PPA_fec!R$17)</f>
        <v>0.40210032204291285</v>
      </c>
      <c r="S143" s="276">
        <f>IF(S$17=0,0,S$17/PPA_fec!S$17)</f>
        <v>0.39354286538790889</v>
      </c>
      <c r="T143" s="276">
        <f>IF(T$17=0,0,T$17/PPA_fec!T$17)</f>
        <v>0.36768059898440769</v>
      </c>
      <c r="U143" s="276">
        <f>IF(U$17=0,0,U$17/PPA_fec!U$17)</f>
        <v>0.35677621648678126</v>
      </c>
      <c r="V143" s="276">
        <f>IF(V$17=0,0,V$17/PPA_fec!V$17)</f>
        <v>0.33786544032575516</v>
      </c>
      <c r="W143" s="276">
        <f>IF(W$17=0,0,W$17/PPA_fec!W$17)</f>
        <v>0.33751843655009156</v>
      </c>
      <c r="X143" s="276">
        <f>IF(X$17=0,0,X$17/PPA_fec!X$17)</f>
        <v>0.32333735181670309</v>
      </c>
      <c r="Y143" s="276">
        <f>IF(Y$17=0,0,Y$17/PPA_fec!Y$17)</f>
        <v>0.25243113548794593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0.65304806463214626</v>
      </c>
      <c r="C146" s="320">
        <f>IF(C$32=0,0,C$32/PPA_fec!C$32)</f>
        <v>0.68199367646728759</v>
      </c>
      <c r="D146" s="320">
        <f>IF(D$32=0,0,D$32/PPA_fec!D$32)</f>
        <v>0.6270543981686264</v>
      </c>
      <c r="E146" s="320">
        <f>IF(E$32=0,0,E$32/PPA_fec!E$32)</f>
        <v>0.62336559487542642</v>
      </c>
      <c r="F146" s="320">
        <f>IF(F$32=0,0,F$32/PPA_fec!F$32)</f>
        <v>0.58691382600500142</v>
      </c>
      <c r="G146" s="320">
        <f>IF(G$32=0,0,G$32/PPA_fec!G$32)</f>
        <v>0.61488780256988307</v>
      </c>
      <c r="H146" s="320">
        <f>IF(H$32=0,0,H$32/PPA_fec!H$32)</f>
        <v>0.61494136690696244</v>
      </c>
      <c r="I146" s="320">
        <f>IF(I$32=0,0,I$32/PPA_fec!I$32)</f>
        <v>0.53290838280713271</v>
      </c>
      <c r="J146" s="320">
        <f>IF(J$32=0,0,J$32/PPA_fec!J$32)</f>
        <v>0.51357026544414064</v>
      </c>
      <c r="K146" s="320">
        <f>IF(K$32=0,0,K$32/PPA_fec!K$32)</f>
        <v>0.52948382091756263</v>
      </c>
      <c r="L146" s="320">
        <f>IF(L$32=0,0,L$32/PPA_fec!L$32)</f>
        <v>0.53283725726958908</v>
      </c>
      <c r="M146" s="320">
        <f>IF(M$32=0,0,M$32/PPA_fec!M$32)</f>
        <v>0.49685369370138011</v>
      </c>
      <c r="N146" s="320">
        <f>IF(N$32=0,0,N$32/PPA_fec!N$32)</f>
        <v>0.47544697812605352</v>
      </c>
      <c r="O146" s="320">
        <f>IF(O$32=0,0,O$32/PPA_fec!O$32)</f>
        <v>0.46745707859887031</v>
      </c>
      <c r="P146" s="320">
        <f>IF(P$32=0,0,P$32/PPA_fec!P$32)</f>
        <v>0.46649026623049999</v>
      </c>
      <c r="Q146" s="320">
        <f>IF(Q$32=0,0,Q$32/PPA_fec!Q$32)</f>
        <v>0.43463992743577845</v>
      </c>
      <c r="R146" s="320">
        <f>IF(R$32=0,0,R$32/PPA_fec!R$32)</f>
        <v>0.42736987750377414</v>
      </c>
      <c r="S146" s="320">
        <f>IF(S$32=0,0,S$32/PPA_fec!S$32)</f>
        <v>0.41769329263896721</v>
      </c>
      <c r="T146" s="320">
        <f>IF(T$32=0,0,T$32/PPA_fec!T$32)</f>
        <v>0.38800286125710315</v>
      </c>
      <c r="U146" s="320">
        <f>IF(U$32=0,0,U$32/PPA_fec!U$32)</f>
        <v>0.37439109931691011</v>
      </c>
      <c r="V146" s="320">
        <f>IF(V$32=0,0,V$32/PPA_fec!V$32)</f>
        <v>0.35288213849626004</v>
      </c>
      <c r="W146" s="320">
        <f>IF(W$32=0,0,W$32/PPA_fec!W$32)</f>
        <v>0.35383182059883883</v>
      </c>
      <c r="X146" s="320">
        <f>IF(X$32=0,0,X$32/PPA_fec!X$32)</f>
        <v>0.33794410934764435</v>
      </c>
      <c r="Y146" s="320">
        <f>IF(Y$32=0,0,Y$32/PPA_fec!Y$32)</f>
        <v>0.26329367662176284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0.55217807728226231</v>
      </c>
      <c r="C151" s="275">
        <f>IF(C$37=0,0,C$37/PPA_fec!C$37)</f>
        <v>0.54877522511907939</v>
      </c>
      <c r="D151" s="275">
        <f>IF(D$37=0,0,D$37/PPA_fec!D$37)</f>
        <v>0.47971547591042607</v>
      </c>
      <c r="E151" s="275">
        <f>IF(E$37=0,0,E$37/PPA_fec!E$37)</f>
        <v>0.44040995278072298</v>
      </c>
      <c r="F151" s="275">
        <f>IF(F$37=0,0,F$37/PPA_fec!F$37)</f>
        <v>0.41961631640578778</v>
      </c>
      <c r="G151" s="275">
        <f>IF(G$37=0,0,G$37/PPA_fec!G$37)</f>
        <v>0.42900171564908446</v>
      </c>
      <c r="H151" s="275">
        <f>IF(H$37=0,0,H$37/PPA_fec!H$37)</f>
        <v>0.43116335641637499</v>
      </c>
      <c r="I151" s="275">
        <f>IF(I$37=0,0,I$37/PPA_fec!I$37)</f>
        <v>0.58457201634879319</v>
      </c>
      <c r="J151" s="275">
        <f>IF(J$37=0,0,J$37/PPA_fec!J$37)</f>
        <v>0.67094185846664189</v>
      </c>
      <c r="K151" s="275">
        <f>IF(K$37=0,0,K$37/PPA_fec!K$37)</f>
        <v>0.65507403888785454</v>
      </c>
      <c r="L151" s="275">
        <f>IF(L$37=0,0,L$37/PPA_fec!L$37)</f>
        <v>0.78508975358352229</v>
      </c>
      <c r="M151" s="275">
        <f>IF(M$37=0,0,M$37/PPA_fec!M$37)</f>
        <v>0.8206920484098128</v>
      </c>
      <c r="N151" s="275">
        <f>IF(N$37=0,0,N$37/PPA_fec!N$37)</f>
        <v>0.88688532674738885</v>
      </c>
      <c r="O151" s="275">
        <f>IF(O$37=0,0,O$37/PPA_fec!O$37)</f>
        <v>0.94199983123397724</v>
      </c>
      <c r="P151" s="275">
        <f>IF(P$37=0,0,P$37/PPA_fec!P$37)</f>
        <v>0.9652069227630955</v>
      </c>
      <c r="Q151" s="275">
        <f>IF(Q$37=0,0,Q$37/PPA_fec!Q$37)</f>
        <v>0.93396101057647463</v>
      </c>
      <c r="R151" s="275">
        <f>IF(R$37=0,0,R$37/PPA_fec!R$37)</f>
        <v>1.0463550065672371</v>
      </c>
      <c r="S151" s="275">
        <f>IF(S$37=0,0,S$37/PPA_fec!S$37)</f>
        <v>1.0647459283430605</v>
      </c>
      <c r="T151" s="275">
        <f>IF(T$37=0,0,T$37/PPA_fec!T$37)</f>
        <v>1.0426600630969989</v>
      </c>
      <c r="U151" s="275">
        <f>IF(U$37=0,0,U$37/PPA_fec!U$37)</f>
        <v>1.1356532659687029</v>
      </c>
      <c r="V151" s="275">
        <f>IF(V$37=0,0,V$37/PPA_fec!V$37)</f>
        <v>1.2864736945503177</v>
      </c>
      <c r="W151" s="275">
        <f>IF(W$37=0,0,W$37/PPA_fec!W$37)</f>
        <v>1.249296621054321</v>
      </c>
      <c r="X151" s="275">
        <f>IF(X$37=0,0,X$37/PPA_fec!X$37)</f>
        <v>1.2123892459676817</v>
      </c>
      <c r="Y151" s="275">
        <f>IF(Y$37=0,0,Y$37/PPA_fec!Y$37)</f>
        <v>1.1468946734934715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0.2891947253161431</v>
      </c>
      <c r="C152" s="276">
        <f>IF(C$43=0,0,C$43/PPA_fec!C$43)</f>
        <v>0.29576334368927742</v>
      </c>
      <c r="D152" s="276">
        <f>IF(D$43=0,0,D$43/PPA_fec!D$43)</f>
        <v>0.26865433368786751</v>
      </c>
      <c r="E152" s="276">
        <f>IF(E$43=0,0,E$43/PPA_fec!E$43)</f>
        <v>0.26291165048919918</v>
      </c>
      <c r="F152" s="276">
        <f>IF(F$43=0,0,F$43/PPA_fec!F$43)</f>
        <v>0.24493863559110829</v>
      </c>
      <c r="G152" s="276">
        <f>IF(G$43=0,0,G$43/PPA_fec!G$43)</f>
        <v>0.25352110745678197</v>
      </c>
      <c r="H152" s="276">
        <f>IF(H$43=0,0,H$43/PPA_fec!H$43)</f>
        <v>0.25835930446782746</v>
      </c>
      <c r="I152" s="276">
        <f>IF(I$43=0,0,I$43/PPA_fec!I$43)</f>
        <v>0.24526873980184538</v>
      </c>
      <c r="J152" s="276">
        <f>IF(J$43=0,0,J$43/PPA_fec!J$43)</f>
        <v>0.24688385328176071</v>
      </c>
      <c r="K152" s="276">
        <f>IF(K$43=0,0,K$43/PPA_fec!K$43)</f>
        <v>0.24871908982302235</v>
      </c>
      <c r="L152" s="276">
        <f>IF(L$43=0,0,L$43/PPA_fec!L$43)</f>
        <v>0.26345253807152447</v>
      </c>
      <c r="M152" s="276">
        <f>IF(M$43=0,0,M$43/PPA_fec!M$43)</f>
        <v>0.25144332475557946</v>
      </c>
      <c r="N152" s="276">
        <f>IF(N$43=0,0,N$43/PPA_fec!N$43)</f>
        <v>0.24753895320550545</v>
      </c>
      <c r="O152" s="276">
        <f>IF(O$43=0,0,O$43/PPA_fec!O$43)</f>
        <v>0.24587121078193047</v>
      </c>
      <c r="P152" s="276">
        <f>IF(P$43=0,0,P$43/PPA_fec!P$43)</f>
        <v>0.25013121123539583</v>
      </c>
      <c r="Q152" s="276">
        <f>IF(Q$43=0,0,Q$43/PPA_fec!Q$43)</f>
        <v>0.23498254596327453</v>
      </c>
      <c r="R152" s="276">
        <f>IF(R$43=0,0,R$43/PPA_fec!R$43)</f>
        <v>0.24373958802272136</v>
      </c>
      <c r="S152" s="276">
        <f>IF(S$43=0,0,S$43/PPA_fec!S$43)</f>
        <v>0.24024973055290283</v>
      </c>
      <c r="T152" s="276">
        <f>IF(T$43=0,0,T$43/PPA_fec!T$43)</f>
        <v>0.22865152899108451</v>
      </c>
      <c r="U152" s="276">
        <f>IF(U$43=0,0,U$43/PPA_fec!U$43)</f>
        <v>0.22734897574609067</v>
      </c>
      <c r="V152" s="276">
        <f>IF(V$43=0,0,V$43/PPA_fec!V$43)</f>
        <v>0.22173992939148138</v>
      </c>
      <c r="W152" s="276">
        <f>IF(W$43=0,0,W$43/PPA_fec!W$43)</f>
        <v>0.21868738850142636</v>
      </c>
      <c r="X152" s="276">
        <f>IF(X$43=0,0,X$43/PPA_fec!X$43)</f>
        <v>0.21141503615170856</v>
      </c>
      <c r="Y152" s="276">
        <f>IF(Y$43=0,0,Y$43/PPA_fec!Y$43)</f>
        <v>0.16876399476200998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0.73551062595174299</v>
      </c>
      <c r="C153" s="276">
        <f>IF(C$56=0,0,C$56/PPA_fec!C$56)</f>
        <v>0.76952539339209181</v>
      </c>
      <c r="D153" s="276">
        <f>IF(D$56=0,0,D$56/PPA_fec!D$56)</f>
        <v>0.70846581050270685</v>
      </c>
      <c r="E153" s="276">
        <f>IF(E$56=0,0,E$56/PPA_fec!E$56)</f>
        <v>0.70560013773008501</v>
      </c>
      <c r="F153" s="276">
        <f>IF(F$56=0,0,F$56/PPA_fec!F$56)</f>
        <v>0.66473287705097506</v>
      </c>
      <c r="G153" s="276">
        <f>IF(G$56=0,0,G$56/PPA_fec!G$56)</f>
        <v>0.69716065807456484</v>
      </c>
      <c r="H153" s="276">
        <f>IF(H$56=0,0,H$56/PPA_fec!H$56)</f>
        <v>0.69629795096729652</v>
      </c>
      <c r="I153" s="276">
        <f>IF(I$56=0,0,I$56/PPA_fec!I$56)</f>
        <v>0.59695138238035561</v>
      </c>
      <c r="J153" s="276">
        <f>IF(J$56=0,0,J$56/PPA_fec!J$56)</f>
        <v>0.57255551823873996</v>
      </c>
      <c r="K153" s="276">
        <f>IF(K$56=0,0,K$56/PPA_fec!K$56)</f>
        <v>0.59146132955881292</v>
      </c>
      <c r="L153" s="276">
        <f>IF(L$56=0,0,L$56/PPA_fec!L$56)</f>
        <v>0.59210413073671342</v>
      </c>
      <c r="M153" s="276">
        <f>IF(M$56=0,0,M$56/PPA_fec!M$56)</f>
        <v>0.55047270983515106</v>
      </c>
      <c r="N153" s="276">
        <f>IF(N$56=0,0,N$56/PPA_fec!N$56)</f>
        <v>0.52495533159655317</v>
      </c>
      <c r="O153" s="276">
        <f>IF(O$56=0,0,O$56/PPA_fec!O$56)</f>
        <v>0.51510903478198522</v>
      </c>
      <c r="P153" s="276">
        <f>IF(P$56=0,0,P$56/PPA_fec!P$56)</f>
        <v>0.51342823745288313</v>
      </c>
      <c r="Q153" s="276">
        <f>IF(Q$56=0,0,Q$56/PPA_fec!Q$56)</f>
        <v>0.47789478415217251</v>
      </c>
      <c r="R153" s="276">
        <f>IF(R$56=0,0,R$56/PPA_fec!R$56)</f>
        <v>0.46780756953704344</v>
      </c>
      <c r="S153" s="276">
        <f>IF(S$56=0,0,S$56/PPA_fec!S$56)</f>
        <v>0.45651349123159801</v>
      </c>
      <c r="T153" s="276">
        <f>IF(T$56=0,0,T$56/PPA_fec!T$56)</f>
        <v>0.42332626123282047</v>
      </c>
      <c r="U153" s="276">
        <f>IF(U$56=0,0,U$56/PPA_fec!U$56)</f>
        <v>0.40684752823810205</v>
      </c>
      <c r="V153" s="276">
        <f>IF(V$56=0,0,V$56/PPA_fec!V$56)</f>
        <v>0.38100088887398409</v>
      </c>
      <c r="W153" s="276">
        <f>IF(W$56=0,0,W$56/PPA_fec!W$56)</f>
        <v>0.38244459836779243</v>
      </c>
      <c r="X153" s="276">
        <f>IF(X$56=0,0,X$56/PPA_fec!X$56)</f>
        <v>0.36512489702994527</v>
      </c>
      <c r="Y153" s="276">
        <f>IF(Y$56=0,0,Y$56/PPA_fec!Y$56)</f>
        <v>0.28273353739918505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0.66652464588943106</v>
      </c>
      <c r="C154" s="277">
        <f>IF(C$69=0,0,C$69/PPA_fec!C$69)</f>
        <v>0.69972053260934985</v>
      </c>
      <c r="D154" s="277">
        <f>IF(D$69=0,0,D$69/PPA_fec!D$69)</f>
        <v>0.64552199076867223</v>
      </c>
      <c r="E154" s="277">
        <f>IF(E$69=0,0,E$69/PPA_fec!E$69)</f>
        <v>0.64466237890559541</v>
      </c>
      <c r="F154" s="277">
        <f>IF(F$69=0,0,F$69/PPA_fec!F$69)</f>
        <v>0.60839189550585948</v>
      </c>
      <c r="G154" s="277">
        <f>IF(G$69=0,0,G$69/PPA_fec!G$69)</f>
        <v>0.63941954026310333</v>
      </c>
      <c r="H154" s="277">
        <f>IF(H$69=0,0,H$69/PPA_fec!H$69)</f>
        <v>0.63658243658960389</v>
      </c>
      <c r="I154" s="277">
        <f>IF(I$69=0,0,I$69/PPA_fec!I$69)</f>
        <v>0.53755555610288297</v>
      </c>
      <c r="J154" s="277">
        <f>IF(J$69=0,0,J$69/PPA_fec!J$69)</f>
        <v>0.5122034619830218</v>
      </c>
      <c r="K154" s="277">
        <f>IF(K$69=0,0,K$69/PPA_fec!K$69)</f>
        <v>0.53090295937505227</v>
      </c>
      <c r="L154" s="277">
        <f>IF(L$69=0,0,L$69/PPA_fec!L$69)</f>
        <v>0.52752234056303882</v>
      </c>
      <c r="M154" s="277">
        <f>IF(M$69=0,0,M$69/PPA_fec!M$69)</f>
        <v>0.48881039235084528</v>
      </c>
      <c r="N154" s="277">
        <f>IF(N$69=0,0,N$69/PPA_fec!N$69)</f>
        <v>0.46434158529177511</v>
      </c>
      <c r="O154" s="277">
        <f>IF(O$69=0,0,O$69/PPA_fec!O$69)</f>
        <v>0.45496672677830508</v>
      </c>
      <c r="P154" s="277">
        <f>IF(P$69=0,0,P$69/PPA_fec!P$69)</f>
        <v>0.4524000395166633</v>
      </c>
      <c r="Q154" s="277">
        <f>IF(Q$69=0,0,Q$69/PPA_fec!Q$69)</f>
        <v>0.42064808896556194</v>
      </c>
      <c r="R154" s="277">
        <f>IF(R$69=0,0,R$69/PPA_fec!R$69)</f>
        <v>0.40913252816234968</v>
      </c>
      <c r="S154" s="277">
        <f>IF(S$69=0,0,S$69/PPA_fec!S$69)</f>
        <v>0.39880846859402175</v>
      </c>
      <c r="T154" s="277">
        <f>IF(T$69=0,0,T$69/PPA_fec!T$69)</f>
        <v>0.3688170634167785</v>
      </c>
      <c r="U154" s="277">
        <f>IF(U$69=0,0,U$69/PPA_fec!U$69)</f>
        <v>0.3532319336470322</v>
      </c>
      <c r="V154" s="277">
        <f>IF(V$69=0,0,V$69/PPA_fec!V$69)</f>
        <v>0.32947026860657302</v>
      </c>
      <c r="W154" s="277">
        <f>IF(W$69=0,0,W$69/PPA_fec!W$69)</f>
        <v>0.33127630509482336</v>
      </c>
      <c r="X154" s="277">
        <f>IF(X$69=0,0,X$69/PPA_fec!X$69)</f>
        <v>0.31589878907238217</v>
      </c>
      <c r="Y154" s="277">
        <f>IF(Y$69=0,0,Y$69/PPA_fec!Y$69)</f>
        <v>0.24392520744584678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0.10761331096226238</v>
      </c>
      <c r="C156" s="320">
        <f>IF(C$83=0,0,C$83/PPA_fec!C$83)</f>
        <v>0.10621759123342367</v>
      </c>
      <c r="D156" s="320">
        <f>IF(D$83=0,0,D$83/PPA_fec!D$83)</f>
        <v>9.2505695680164771E-2</v>
      </c>
      <c r="E156" s="320">
        <f>IF(E$83=0,0,E$83/PPA_fec!E$83)</f>
        <v>8.4559997982938201E-2</v>
      </c>
      <c r="F156" s="320">
        <f>IF(F$83=0,0,F$83/PPA_fec!F$83)</f>
        <v>8.0362878743625299E-2</v>
      </c>
      <c r="G156" s="320">
        <f>IF(G$83=0,0,G$83/PPA_fec!G$83)</f>
        <v>8.1843656939020598E-2</v>
      </c>
      <c r="H156" s="320">
        <f>IF(H$83=0,0,H$83/PPA_fec!H$83)</f>
        <v>8.270607747686376E-2</v>
      </c>
      <c r="I156" s="320">
        <f>IF(I$83=0,0,I$83/PPA_fec!I$83)</f>
        <v>0.11546551699012832</v>
      </c>
      <c r="J156" s="320">
        <f>IF(J$83=0,0,J$83/PPA_fec!J$83)</f>
        <v>0.13490650288613176</v>
      </c>
      <c r="K156" s="320">
        <f>IF(K$83=0,0,K$83/PPA_fec!K$83)</f>
        <v>0.13063883364447476</v>
      </c>
      <c r="L156" s="320">
        <f>IF(L$83=0,0,L$83/PPA_fec!L$83)</f>
        <v>0.16058985345720006</v>
      </c>
      <c r="M156" s="320">
        <f>IF(M$83=0,0,M$83/PPA_fec!M$83)</f>
        <v>0.16975969454801856</v>
      </c>
      <c r="N156" s="320">
        <f>IF(N$83=0,0,N$83/PPA_fec!N$83)</f>
        <v>0.18646196963732817</v>
      </c>
      <c r="O156" s="320">
        <f>IF(O$83=0,0,O$83/PPA_fec!O$83)</f>
        <v>0.20002035942712629</v>
      </c>
      <c r="P156" s="320">
        <f>IF(P$83=0,0,P$83/PPA_fec!P$83)</f>
        <v>0.20682879693394549</v>
      </c>
      <c r="Q156" s="320">
        <f>IF(Q$83=0,0,Q$83/PPA_fec!Q$83)</f>
        <v>0.20007234704003038</v>
      </c>
      <c r="R156" s="320">
        <f>IF(R$83=0,0,R$83/PPA_fec!R$83)</f>
        <v>0.23153817020326806</v>
      </c>
      <c r="S156" s="320">
        <f>IF(S$83=0,0,S$83/PPA_fec!S$83)</f>
        <v>0.24182285400261633</v>
      </c>
      <c r="T156" s="320">
        <f>IF(T$83=0,0,T$83/PPA_fec!T$83)</f>
        <v>0.23925069797488355</v>
      </c>
      <c r="U156" s="320">
        <f>IF(U$83=0,0,U$83/PPA_fec!U$83)</f>
        <v>0.2699392441019558</v>
      </c>
      <c r="V156" s="320">
        <f>IF(V$83=0,0,V$83/PPA_fec!V$83)</f>
        <v>0.32206192728639144</v>
      </c>
      <c r="W156" s="320">
        <f>IF(W$83=0,0,W$83/PPA_fec!W$83)</f>
        <v>0.30956148698262587</v>
      </c>
      <c r="X156" s="320">
        <f>IF(X$83=0,0,X$83/PPA_fec!X$83)</f>
        <v>0.30101862288282238</v>
      </c>
      <c r="Y156" s="320">
        <f>IF(Y$83=0,0,Y$83/PPA_fec!Y$83)</f>
        <v>0.28766289686194868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0.55217807728226198</v>
      </c>
      <c r="C161" s="332">
        <f>IF(C$88=0,0,C$88/PPA_fec!C$88)</f>
        <v>0.54877522511907961</v>
      </c>
      <c r="D161" s="332">
        <f>IF(D$88=0,0,D$88/PPA_fec!D$88)</f>
        <v>0.47971547591042574</v>
      </c>
      <c r="E161" s="332">
        <f>IF(E$88=0,0,E$88/PPA_fec!E$88)</f>
        <v>0.44040995278072265</v>
      </c>
      <c r="F161" s="332">
        <f>IF(F$88=0,0,F$88/PPA_fec!F$88)</f>
        <v>0.41961631640578761</v>
      </c>
      <c r="G161" s="332">
        <f>IF(G$88=0,0,G$88/PPA_fec!G$88)</f>
        <v>0.42900171564908457</v>
      </c>
      <c r="H161" s="332">
        <f>IF(H$88=0,0,H$88/PPA_fec!H$88)</f>
        <v>0.43116335641637493</v>
      </c>
      <c r="I161" s="332">
        <f>IF(I$88=0,0,I$88/PPA_fec!I$88)</f>
        <v>0.58457201634879297</v>
      </c>
      <c r="J161" s="332">
        <f>IF(J$88=0,0,J$88/PPA_fec!J$88)</f>
        <v>0.67094185846664178</v>
      </c>
      <c r="K161" s="332">
        <f>IF(K$88=0,0,K$88/PPA_fec!K$88)</f>
        <v>0.65507403888785443</v>
      </c>
      <c r="L161" s="332">
        <f>IF(L$88=0,0,L$88/PPA_fec!L$88)</f>
        <v>0.7850897535835224</v>
      </c>
      <c r="M161" s="332">
        <f>IF(M$88=0,0,M$88/PPA_fec!M$88)</f>
        <v>0.82069204840981258</v>
      </c>
      <c r="N161" s="332">
        <f>IF(N$88=0,0,N$88/PPA_fec!N$88)</f>
        <v>0.88688532674738929</v>
      </c>
      <c r="O161" s="332">
        <f>IF(O$88=0,0,O$88/PPA_fec!O$88)</f>
        <v>0.94199983123397657</v>
      </c>
      <c r="P161" s="332">
        <f>IF(P$88=0,0,P$88/PPA_fec!P$88)</f>
        <v>0.96520692276309539</v>
      </c>
      <c r="Q161" s="332">
        <f>IF(Q$88=0,0,Q$88/PPA_fec!Q$88)</f>
        <v>0.9339610105764744</v>
      </c>
      <c r="R161" s="332">
        <f>IF(R$88=0,0,R$88/PPA_fec!R$88)</f>
        <v>1.0463550065672373</v>
      </c>
      <c r="S161" s="332">
        <f>IF(S$88=0,0,S$88/PPA_fec!S$88)</f>
        <v>1.0647459283430609</v>
      </c>
      <c r="T161" s="332">
        <f>IF(T$88=0,0,T$88/PPA_fec!T$88)</f>
        <v>1.0426600630969982</v>
      </c>
      <c r="U161" s="332">
        <f>IF(U$88=0,0,U$88/PPA_fec!U$88)</f>
        <v>1.1356532659687022</v>
      </c>
      <c r="V161" s="332">
        <f>IF(V$88=0,0,V$88/PPA_fec!V$88)</f>
        <v>1.2864736945503179</v>
      </c>
      <c r="W161" s="332">
        <f>IF(W$88=0,0,W$88/PPA_fec!W$88)</f>
        <v>1.2492966210543208</v>
      </c>
      <c r="X161" s="332">
        <f>IF(X$88=0,0,X$88/PPA_fec!X$88)</f>
        <v>1.2123892459676817</v>
      </c>
      <c r="Y161" s="332">
        <f>IF(Y$88=0,0,Y$88/PPA_fec!Y$88)</f>
        <v>1.146894673493472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FI: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2988.5107842750681</v>
      </c>
      <c r="C3" s="203">
        <v>3476.9016513854408</v>
      </c>
      <c r="D3" s="203">
        <v>3680.3791433518181</v>
      </c>
      <c r="E3" s="203">
        <v>3661.453106667665</v>
      </c>
      <c r="F3" s="203">
        <v>3514.196152516422</v>
      </c>
      <c r="G3" s="203">
        <v>3536.7130743346588</v>
      </c>
      <c r="H3" s="203">
        <v>3397.1622571962071</v>
      </c>
      <c r="I3" s="203">
        <v>3532.1890427453341</v>
      </c>
      <c r="J3" s="203">
        <v>3491.2144360558218</v>
      </c>
      <c r="K3" s="203">
        <v>3786.0287559674248</v>
      </c>
      <c r="L3" s="203">
        <v>3517.092389356746</v>
      </c>
      <c r="M3" s="203">
        <v>3403.8444600249768</v>
      </c>
      <c r="N3" s="203">
        <v>3434.9605310674451</v>
      </c>
      <c r="O3" s="203">
        <v>3356.262141057151</v>
      </c>
      <c r="P3" s="203">
        <v>3246.249831759691</v>
      </c>
      <c r="Q3" s="203">
        <v>3149.0041999999989</v>
      </c>
      <c r="R3" s="203">
        <v>3104.1571530021301</v>
      </c>
      <c r="S3" s="203">
        <v>3240.8702796023249</v>
      </c>
      <c r="T3" s="203">
        <v>3201.2384978715959</v>
      </c>
      <c r="U3" s="203">
        <v>3289.401906221563</v>
      </c>
      <c r="V3" s="203">
        <v>3334.7411688299471</v>
      </c>
      <c r="W3" s="203">
        <v>3217.2662300081761</v>
      </c>
      <c r="X3" s="203">
        <v>2892.405763758552</v>
      </c>
      <c r="Y3" s="203">
        <v>3200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2528.6852340416808</v>
      </c>
      <c r="C5" s="203">
        <v>2386.454070654625</v>
      </c>
      <c r="D5" s="203">
        <v>2286.923408485628</v>
      </c>
      <c r="E5" s="203">
        <v>2200.7824403470081</v>
      </c>
      <c r="F5" s="203">
        <v>2099.6666606063741</v>
      </c>
      <c r="G5" s="203">
        <v>2081.168737245745</v>
      </c>
      <c r="H5" s="203">
        <v>2290.5122887632419</v>
      </c>
      <c r="I5" s="203">
        <v>3357.7859309224432</v>
      </c>
      <c r="J5" s="203">
        <v>3231.558033115944</v>
      </c>
      <c r="K5" s="203">
        <v>4394.2060641010476</v>
      </c>
      <c r="L5" s="203">
        <v>4260.352876156544</v>
      </c>
      <c r="M5" s="203">
        <v>4029.5987385508888</v>
      </c>
      <c r="N5" s="203">
        <v>3813.0805775814788</v>
      </c>
      <c r="O5" s="203">
        <v>3906.7080856202501</v>
      </c>
      <c r="P5" s="203">
        <v>4105.5569876966911</v>
      </c>
      <c r="Q5" s="203">
        <v>4090.617832865958</v>
      </c>
      <c r="R5" s="203">
        <v>4196.0997014218274</v>
      </c>
      <c r="S5" s="203">
        <v>4238.8563583400573</v>
      </c>
      <c r="T5" s="203">
        <v>4334.9164211829457</v>
      </c>
      <c r="U5" s="203">
        <v>4246.1825947771094</v>
      </c>
      <c r="V5" s="203">
        <v>4235.9642727628507</v>
      </c>
      <c r="W5" s="203">
        <v>4354.9319522609276</v>
      </c>
      <c r="X5" s="203">
        <v>4196.0141772706602</v>
      </c>
      <c r="Y5" s="203">
        <v>4662.5744361550296</v>
      </c>
      <c r="DA5" s="112" t="s">
        <v>2111</v>
      </c>
    </row>
    <row r="6" spans="1:105" ht="12" customHeight="1" x14ac:dyDescent="0.25">
      <c r="A6" s="154" t="s">
        <v>2112</v>
      </c>
      <c r="B6" s="338">
        <v>3160.856542552101</v>
      </c>
      <c r="C6" s="338">
        <v>3002.813715424496</v>
      </c>
      <c r="D6" s="338">
        <v>2844.7708882968909</v>
      </c>
      <c r="E6" s="338">
        <v>2844.7708882968909</v>
      </c>
      <c r="F6" s="338">
        <v>2686.7280611692859</v>
      </c>
      <c r="G6" s="338">
        <v>2528.6852340416808</v>
      </c>
      <c r="H6" s="338">
        <v>2528.6852340416808</v>
      </c>
      <c r="I6" s="338">
        <v>3634.9850239349162</v>
      </c>
      <c r="J6" s="338">
        <v>3476.9421968073111</v>
      </c>
      <c r="K6" s="338">
        <v>4741.2848138281524</v>
      </c>
      <c r="L6" s="338">
        <v>4583.2419867005456</v>
      </c>
      <c r="M6" s="338">
        <v>4425.1991595729414</v>
      </c>
      <c r="N6" s="338">
        <v>4425.1991595729414</v>
      </c>
      <c r="O6" s="338">
        <v>4267.1563324453364</v>
      </c>
      <c r="P6" s="338">
        <v>4425.1991595729414</v>
      </c>
      <c r="Q6" s="338">
        <v>4425.1991595729414</v>
      </c>
      <c r="R6" s="338">
        <v>4425.1991595729414</v>
      </c>
      <c r="S6" s="338">
        <v>4583.2419867005456</v>
      </c>
      <c r="T6" s="338">
        <v>4583.2419867005456</v>
      </c>
      <c r="U6" s="338">
        <v>4583.2419867005456</v>
      </c>
      <c r="V6" s="338">
        <v>4583.2419867005456</v>
      </c>
      <c r="W6" s="338">
        <v>4741.2848138281524</v>
      </c>
      <c r="X6" s="338">
        <v>4583.2419867005456</v>
      </c>
      <c r="Y6" s="338">
        <v>5057.3704680833616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1264.34261702084</v>
      </c>
      <c r="J7" s="340">
        <v>0</v>
      </c>
      <c r="K7" s="340">
        <v>1264.34261702084</v>
      </c>
      <c r="L7" s="340">
        <v>0</v>
      </c>
      <c r="M7" s="340">
        <v>0</v>
      </c>
      <c r="N7" s="340">
        <v>0</v>
      </c>
      <c r="O7" s="340">
        <v>0</v>
      </c>
      <c r="P7" s="340">
        <v>316.0856542552101</v>
      </c>
      <c r="Q7" s="340">
        <v>0</v>
      </c>
      <c r="R7" s="340">
        <v>158.04282712760511</v>
      </c>
      <c r="S7" s="340">
        <v>316.0856542552101</v>
      </c>
      <c r="T7" s="340">
        <v>0</v>
      </c>
      <c r="U7" s="340">
        <v>158.04282712760511</v>
      </c>
      <c r="V7" s="340">
        <v>158.04282712760511</v>
      </c>
      <c r="W7" s="340">
        <v>158.04282712760511</v>
      </c>
      <c r="X7" s="340">
        <v>0</v>
      </c>
      <c r="Y7" s="340">
        <v>632.1713085104202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158.04282712760505</v>
      </c>
      <c r="D8" s="342">
        <f t="shared" si="0"/>
        <v>158.04282712760505</v>
      </c>
      <c r="E8" s="342">
        <f t="shared" si="0"/>
        <v>0</v>
      </c>
      <c r="F8" s="342">
        <f t="shared" si="0"/>
        <v>158.04282712760505</v>
      </c>
      <c r="G8" s="342">
        <f t="shared" si="0"/>
        <v>158.04282712760505</v>
      </c>
      <c r="H8" s="342">
        <f t="shared" si="0"/>
        <v>0</v>
      </c>
      <c r="I8" s="342">
        <f t="shared" si="0"/>
        <v>158.0428271276046</v>
      </c>
      <c r="J8" s="342">
        <f t="shared" si="0"/>
        <v>158.04282712760505</v>
      </c>
      <c r="K8" s="342">
        <f t="shared" si="0"/>
        <v>0</v>
      </c>
      <c r="L8" s="342">
        <f t="shared" si="0"/>
        <v>158.04282712760687</v>
      </c>
      <c r="M8" s="342">
        <f t="shared" si="0"/>
        <v>158.04282712760414</v>
      </c>
      <c r="N8" s="342">
        <f t="shared" si="0"/>
        <v>0</v>
      </c>
      <c r="O8" s="342">
        <f t="shared" si="0"/>
        <v>158.04282712760505</v>
      </c>
      <c r="P8" s="342">
        <f t="shared" si="0"/>
        <v>158.04282712760505</v>
      </c>
      <c r="Q8" s="342">
        <f t="shared" si="0"/>
        <v>0</v>
      </c>
      <c r="R8" s="342">
        <f t="shared" si="0"/>
        <v>158.04282712760505</v>
      </c>
      <c r="S8" s="342">
        <f t="shared" si="0"/>
        <v>158.04282712760596</v>
      </c>
      <c r="T8" s="342">
        <f t="shared" si="0"/>
        <v>0</v>
      </c>
      <c r="U8" s="342">
        <f t="shared" si="0"/>
        <v>158.04282712760505</v>
      </c>
      <c r="V8" s="342">
        <f t="shared" si="0"/>
        <v>158.04282712760505</v>
      </c>
      <c r="W8" s="342">
        <f t="shared" si="0"/>
        <v>0</v>
      </c>
      <c r="X8" s="342">
        <f t="shared" si="0"/>
        <v>158.04282712760687</v>
      </c>
      <c r="Y8" s="342">
        <f t="shared" si="0"/>
        <v>158.04282712760414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632.1713085104202</v>
      </c>
      <c r="C9" s="343">
        <f t="shared" si="1"/>
        <v>616.35964476987101</v>
      </c>
      <c r="D9" s="343">
        <f t="shared" si="1"/>
        <v>557.84747981126293</v>
      </c>
      <c r="E9" s="343">
        <f t="shared" si="1"/>
        <v>643.98844794988281</v>
      </c>
      <c r="F9" s="343">
        <f t="shared" si="1"/>
        <v>587.06140056291179</v>
      </c>
      <c r="G9" s="343">
        <f t="shared" si="1"/>
        <v>447.51649679593584</v>
      </c>
      <c r="H9" s="343">
        <f t="shared" si="1"/>
        <v>238.17294527843887</v>
      </c>
      <c r="I9" s="343">
        <f t="shared" si="1"/>
        <v>277.19909301247299</v>
      </c>
      <c r="J9" s="343">
        <f t="shared" si="1"/>
        <v>245.38416369136712</v>
      </c>
      <c r="K9" s="343">
        <f t="shared" si="1"/>
        <v>347.07874972710488</v>
      </c>
      <c r="L9" s="343">
        <f t="shared" si="1"/>
        <v>322.8891105440016</v>
      </c>
      <c r="M9" s="343">
        <f t="shared" si="1"/>
        <v>395.60042102205261</v>
      </c>
      <c r="N9" s="343">
        <f t="shared" si="1"/>
        <v>612.11858199146263</v>
      </c>
      <c r="O9" s="343">
        <f t="shared" si="1"/>
        <v>360.44824682508624</v>
      </c>
      <c r="P9" s="343">
        <f t="shared" si="1"/>
        <v>319.64217187625036</v>
      </c>
      <c r="Q9" s="343">
        <f t="shared" si="1"/>
        <v>334.58132670698342</v>
      </c>
      <c r="R9" s="343">
        <f t="shared" si="1"/>
        <v>229.09945815111405</v>
      </c>
      <c r="S9" s="343">
        <f t="shared" si="1"/>
        <v>344.38562836048823</v>
      </c>
      <c r="T9" s="343">
        <f t="shared" si="1"/>
        <v>248.3255655175999</v>
      </c>
      <c r="U9" s="343">
        <f t="shared" si="1"/>
        <v>337.05939192343612</v>
      </c>
      <c r="V9" s="343">
        <f t="shared" si="1"/>
        <v>347.2777139376949</v>
      </c>
      <c r="W9" s="343">
        <f t="shared" si="1"/>
        <v>386.35286156722486</v>
      </c>
      <c r="X9" s="343">
        <f t="shared" si="1"/>
        <v>387.22780942988538</v>
      </c>
      <c r="Y9" s="343">
        <f t="shared" si="1"/>
        <v>394.79603192833201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275.49836629406701</v>
      </c>
      <c r="C12" s="210">
        <v>260.5895958727429</v>
      </c>
      <c r="D12" s="210">
        <v>255.05305245055891</v>
      </c>
      <c r="E12" s="210">
        <v>246.57076526225271</v>
      </c>
      <c r="F12" s="210">
        <v>231.11220980223561</v>
      </c>
      <c r="G12" s="210">
        <v>220.10240756663799</v>
      </c>
      <c r="H12" s="210">
        <v>232.86818572656921</v>
      </c>
      <c r="I12" s="210">
        <v>340.49449699054162</v>
      </c>
      <c r="J12" s="210">
        <v>324.64385210662078</v>
      </c>
      <c r="K12" s="210">
        <v>424.77721410146171</v>
      </c>
      <c r="L12" s="210">
        <v>422.60472914875322</v>
      </c>
      <c r="M12" s="210">
        <v>399.78641444539983</v>
      </c>
      <c r="N12" s="210">
        <v>381.29329320722258</v>
      </c>
      <c r="O12" s="210">
        <v>385.37489251934647</v>
      </c>
      <c r="P12" s="210">
        <v>399.41831470335342</v>
      </c>
      <c r="Q12" s="210">
        <v>391.24350816852962</v>
      </c>
      <c r="R12" s="210">
        <v>408.48727429062762</v>
      </c>
      <c r="S12" s="210">
        <v>414.09363714531378</v>
      </c>
      <c r="T12" s="210">
        <v>425.54350816852963</v>
      </c>
      <c r="U12" s="210">
        <v>407.49544282029228</v>
      </c>
      <c r="V12" s="210">
        <v>409.313241616509</v>
      </c>
      <c r="W12" s="210">
        <v>439.07102321582113</v>
      </c>
      <c r="X12" s="210">
        <v>419.58847807394659</v>
      </c>
      <c r="Y12" s="210">
        <v>424.30197764402402</v>
      </c>
      <c r="DA12" s="109" t="s">
        <v>2118</v>
      </c>
    </row>
    <row r="13" spans="1:105" ht="12" customHeight="1" x14ac:dyDescent="0.25">
      <c r="A13" s="24" t="s">
        <v>28</v>
      </c>
      <c r="B13" s="213">
        <v>26.733276010318139</v>
      </c>
      <c r="C13" s="213">
        <v>26.678331900257952</v>
      </c>
      <c r="D13" s="213">
        <v>22.197420464316419</v>
      </c>
      <c r="E13" s="213">
        <v>14.216680997420459</v>
      </c>
      <c r="F13" s="213">
        <v>13.15107480653483</v>
      </c>
      <c r="G13" s="213">
        <v>13.335941530524501</v>
      </c>
      <c r="H13" s="213">
        <v>12.540068787618219</v>
      </c>
      <c r="I13" s="213">
        <v>11.716595012897679</v>
      </c>
      <c r="J13" s="213">
        <v>10.934737747205499</v>
      </c>
      <c r="K13" s="213">
        <v>24.82983662940671</v>
      </c>
      <c r="L13" s="213">
        <v>30.785210662080829</v>
      </c>
      <c r="M13" s="213">
        <v>33.037231298366287</v>
      </c>
      <c r="N13" s="213">
        <v>27.965864144453992</v>
      </c>
      <c r="O13" s="213">
        <v>23.611865864144459</v>
      </c>
      <c r="P13" s="213">
        <v>25.045829750644881</v>
      </c>
      <c r="Q13" s="213">
        <v>11.32235597592433</v>
      </c>
      <c r="R13" s="213">
        <v>13.20361134995701</v>
      </c>
      <c r="S13" s="213">
        <v>10.774892519346521</v>
      </c>
      <c r="T13" s="213">
        <v>12.37644024075666</v>
      </c>
      <c r="U13" s="213">
        <v>13.416852966466029</v>
      </c>
      <c r="V13" s="213">
        <v>6.0143594153052451</v>
      </c>
      <c r="W13" s="213">
        <v>3.6432502149613071</v>
      </c>
      <c r="X13" s="213">
        <v>2.9675838349097159</v>
      </c>
      <c r="Y13" s="213">
        <v>4.7846947549441099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86.591143594153039</v>
      </c>
      <c r="C14" s="204">
        <f t="shared" si="2"/>
        <v>74.448237317282889</v>
      </c>
      <c r="D14" s="204">
        <f t="shared" si="2"/>
        <v>71.426913155631979</v>
      </c>
      <c r="E14" s="204">
        <f t="shared" si="2"/>
        <v>72.590111779879607</v>
      </c>
      <c r="F14" s="204">
        <f t="shared" si="2"/>
        <v>63.427858985382628</v>
      </c>
      <c r="G14" s="204">
        <f t="shared" si="2"/>
        <v>61.423989681857257</v>
      </c>
      <c r="H14" s="204">
        <f t="shared" si="2"/>
        <v>60.669217540842638</v>
      </c>
      <c r="I14" s="204">
        <f t="shared" si="2"/>
        <v>58.007996560619077</v>
      </c>
      <c r="J14" s="204">
        <f t="shared" si="2"/>
        <v>64.179793637145309</v>
      </c>
      <c r="K14" s="204">
        <f t="shared" si="2"/>
        <v>51.031642304385201</v>
      </c>
      <c r="L14" s="204">
        <f t="shared" si="2"/>
        <v>58.937661220980225</v>
      </c>
      <c r="M14" s="204">
        <f t="shared" si="2"/>
        <v>56.901461736887363</v>
      </c>
      <c r="N14" s="204">
        <f t="shared" si="2"/>
        <v>56.814703353396382</v>
      </c>
      <c r="O14" s="204">
        <f t="shared" si="2"/>
        <v>51.595528804815125</v>
      </c>
      <c r="P14" s="204">
        <f t="shared" si="2"/>
        <v>48.703525365434217</v>
      </c>
      <c r="Q14" s="204">
        <f t="shared" si="2"/>
        <v>45.047291487532242</v>
      </c>
      <c r="R14" s="204">
        <f t="shared" si="2"/>
        <v>39.209630266552018</v>
      </c>
      <c r="S14" s="204">
        <f t="shared" si="2"/>
        <v>46.980567497850373</v>
      </c>
      <c r="T14" s="204">
        <f t="shared" si="2"/>
        <v>34.348753224419603</v>
      </c>
      <c r="U14" s="204">
        <f t="shared" si="2"/>
        <v>30.087704213241615</v>
      </c>
      <c r="V14" s="204">
        <f t="shared" si="2"/>
        <v>41.574634565778162</v>
      </c>
      <c r="W14" s="204">
        <f t="shared" si="2"/>
        <v>32.890627687016341</v>
      </c>
      <c r="X14" s="204">
        <f t="shared" si="2"/>
        <v>34.695184866723991</v>
      </c>
      <c r="Y14" s="204">
        <f t="shared" si="2"/>
        <v>34.317970765262253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7.7242476354256224</v>
      </c>
      <c r="C16" s="204">
        <v>7.7242476354256224</v>
      </c>
      <c r="D16" s="204">
        <v>6.6208082545141869</v>
      </c>
      <c r="E16" s="204">
        <v>6.6208082545141869</v>
      </c>
      <c r="F16" s="204">
        <v>4.4138435081685294</v>
      </c>
      <c r="G16" s="204">
        <v>4.4138435081685294</v>
      </c>
      <c r="H16" s="204">
        <v>6.6208082545141869</v>
      </c>
      <c r="I16" s="204">
        <v>7.7242476354256224</v>
      </c>
      <c r="J16" s="204">
        <v>9.9312123817712799</v>
      </c>
      <c r="K16" s="204">
        <v>9.9312123817712799</v>
      </c>
      <c r="L16" s="204">
        <v>11.034651762682721</v>
      </c>
      <c r="M16" s="204">
        <v>11.034651762682721</v>
      </c>
      <c r="N16" s="204">
        <v>8.8277730008598443</v>
      </c>
      <c r="O16" s="204">
        <v>8.8468615649183135</v>
      </c>
      <c r="P16" s="204">
        <v>8.8468615649183135</v>
      </c>
      <c r="Q16" s="204">
        <v>13.27024935511608</v>
      </c>
      <c r="R16" s="204">
        <v>14.37609630266552</v>
      </c>
      <c r="S16" s="204">
        <v>22.117110920034388</v>
      </c>
      <c r="T16" s="204">
        <v>14.37609630266552</v>
      </c>
      <c r="U16" s="204">
        <v>12.164402407566641</v>
      </c>
      <c r="V16" s="204">
        <v>16.587876182287189</v>
      </c>
      <c r="W16" s="204">
        <v>13.27024935511608</v>
      </c>
      <c r="X16" s="204">
        <v>12.164402407566641</v>
      </c>
      <c r="Y16" s="204">
        <v>17.693723129836631</v>
      </c>
      <c r="DA16" s="71" t="s">
        <v>2121</v>
      </c>
    </row>
    <row r="17" spans="1:105" ht="12" customHeight="1" x14ac:dyDescent="0.25">
      <c r="A17" s="18" t="s">
        <v>71</v>
      </c>
      <c r="B17" s="204">
        <v>29.784092863284609</v>
      </c>
      <c r="C17" s="204">
        <v>21.56775580395529</v>
      </c>
      <c r="D17" s="204">
        <v>22.594840928632841</v>
      </c>
      <c r="E17" s="204">
        <v>26.703009458297501</v>
      </c>
      <c r="F17" s="204">
        <v>27.60103181427343</v>
      </c>
      <c r="G17" s="204">
        <v>26.578761822871879</v>
      </c>
      <c r="H17" s="204">
        <v>26.56199484092863</v>
      </c>
      <c r="I17" s="204">
        <v>30.65064488392089</v>
      </c>
      <c r="J17" s="204">
        <v>33.716509028374887</v>
      </c>
      <c r="K17" s="204">
        <v>23.501547721410141</v>
      </c>
      <c r="L17" s="204">
        <v>22.48237317282889</v>
      </c>
      <c r="M17" s="204">
        <v>20.435683576956151</v>
      </c>
      <c r="N17" s="204">
        <v>23.501031814273428</v>
      </c>
      <c r="O17" s="204">
        <v>19.60447119518486</v>
      </c>
      <c r="P17" s="204">
        <v>19.60447119518486</v>
      </c>
      <c r="Q17" s="204">
        <v>14.42665520206363</v>
      </c>
      <c r="R17" s="204">
        <v>11.324763542562341</v>
      </c>
      <c r="S17" s="204">
        <v>12.319260533104041</v>
      </c>
      <c r="T17" s="204">
        <v>11.28822012037833</v>
      </c>
      <c r="U17" s="204">
        <v>9.2388650042992246</v>
      </c>
      <c r="V17" s="204">
        <v>14.372484952708509</v>
      </c>
      <c r="W17" s="204">
        <v>10.935941530524509</v>
      </c>
      <c r="X17" s="204">
        <v>14.81126397248495</v>
      </c>
      <c r="Y17" s="204">
        <v>11.79957007738607</v>
      </c>
      <c r="DA17" s="71" t="s">
        <v>2122</v>
      </c>
    </row>
    <row r="18" spans="1:105" ht="12" customHeight="1" x14ac:dyDescent="0.25">
      <c r="A18" s="18" t="s">
        <v>32</v>
      </c>
      <c r="B18" s="204">
        <v>49.082803095442813</v>
      </c>
      <c r="C18" s="204">
        <v>45.156233877901983</v>
      </c>
      <c r="D18" s="204">
        <v>42.21126397248495</v>
      </c>
      <c r="E18" s="204">
        <v>39.266294067067918</v>
      </c>
      <c r="F18" s="204">
        <v>31.412983662940668</v>
      </c>
      <c r="G18" s="204">
        <v>30.431384350816849</v>
      </c>
      <c r="H18" s="204">
        <v>27.48641444539982</v>
      </c>
      <c r="I18" s="204">
        <v>19.633104041272571</v>
      </c>
      <c r="J18" s="204">
        <v>20.532072226999141</v>
      </c>
      <c r="K18" s="204">
        <v>17.598882201203779</v>
      </c>
      <c r="L18" s="204">
        <v>25.420636285468611</v>
      </c>
      <c r="M18" s="204">
        <v>25.431126397248491</v>
      </c>
      <c r="N18" s="204">
        <v>24.485898538263111</v>
      </c>
      <c r="O18" s="204">
        <v>23.144196044711951</v>
      </c>
      <c r="P18" s="204">
        <v>20.252192605331039</v>
      </c>
      <c r="Q18" s="204">
        <v>17.350386930352531</v>
      </c>
      <c r="R18" s="204">
        <v>13.50877042132416</v>
      </c>
      <c r="S18" s="204">
        <v>12.544196044711949</v>
      </c>
      <c r="T18" s="204">
        <v>8.6844368013757514</v>
      </c>
      <c r="U18" s="204">
        <v>8.6844368013757514</v>
      </c>
      <c r="V18" s="204">
        <v>10.614273430782459</v>
      </c>
      <c r="W18" s="204">
        <v>8.6844368013757514</v>
      </c>
      <c r="X18" s="204">
        <v>7.7195184866723991</v>
      </c>
      <c r="Y18" s="204">
        <v>4.8246775580395527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22.162510748065351</v>
      </c>
      <c r="C20" s="204">
        <f t="shared" si="3"/>
        <v>20.72226999140155</v>
      </c>
      <c r="D20" s="204">
        <f t="shared" si="3"/>
        <v>20.786758383490969</v>
      </c>
      <c r="E20" s="204">
        <f t="shared" si="3"/>
        <v>20.034393809114359</v>
      </c>
      <c r="F20" s="204">
        <f t="shared" si="3"/>
        <v>18.87360275150473</v>
      </c>
      <c r="G20" s="204">
        <f t="shared" si="3"/>
        <v>13.32760103181427</v>
      </c>
      <c r="H20" s="204">
        <f t="shared" si="3"/>
        <v>14.875322441960449</v>
      </c>
      <c r="I20" s="204">
        <f t="shared" si="3"/>
        <v>15.090111779879621</v>
      </c>
      <c r="J20" s="204">
        <f t="shared" si="3"/>
        <v>14.72467755803955</v>
      </c>
      <c r="K20" s="204">
        <f t="shared" si="3"/>
        <v>15.047377472055031</v>
      </c>
      <c r="L20" s="204">
        <f t="shared" si="3"/>
        <v>18.80902837489252</v>
      </c>
      <c r="M20" s="204">
        <f t="shared" si="3"/>
        <v>21.001490951838949</v>
      </c>
      <c r="N20" s="204">
        <f t="shared" si="3"/>
        <v>25.103714674534331</v>
      </c>
      <c r="O20" s="204">
        <f t="shared" si="3"/>
        <v>21.151700941628189</v>
      </c>
      <c r="P20" s="204">
        <f t="shared" si="3"/>
        <v>17.884476730644231</v>
      </c>
      <c r="Q20" s="204">
        <f t="shared" si="3"/>
        <v>17.849973099901629</v>
      </c>
      <c r="R20" s="204">
        <f t="shared" si="3"/>
        <v>16.039585741742481</v>
      </c>
      <c r="S20" s="204">
        <f t="shared" si="3"/>
        <v>16.351631538819468</v>
      </c>
      <c r="T20" s="204">
        <f t="shared" si="3"/>
        <v>16.1580373827233</v>
      </c>
      <c r="U20" s="204">
        <f t="shared" si="3"/>
        <v>16.288838277408871</v>
      </c>
      <c r="V20" s="204">
        <f t="shared" si="3"/>
        <v>16.56491887017977</v>
      </c>
      <c r="W20" s="204">
        <f t="shared" si="3"/>
        <v>22.393412003505819</v>
      </c>
      <c r="X20" s="204">
        <f t="shared" si="3"/>
        <v>10.955569974437189</v>
      </c>
      <c r="Y20" s="204">
        <f t="shared" si="3"/>
        <v>19.50998737171037</v>
      </c>
      <c r="DA20" s="71"/>
    </row>
    <row r="21" spans="1:105" ht="12" customHeight="1" x14ac:dyDescent="0.25">
      <c r="A21" s="18" t="s">
        <v>73</v>
      </c>
      <c r="B21" s="204">
        <v>22.162510748065351</v>
      </c>
      <c r="C21" s="204">
        <v>20.72226999140155</v>
      </c>
      <c r="D21" s="204">
        <v>20.786758383490969</v>
      </c>
      <c r="E21" s="204">
        <v>20.034393809114359</v>
      </c>
      <c r="F21" s="204">
        <v>18.87360275150473</v>
      </c>
      <c r="G21" s="204">
        <v>13.32760103181427</v>
      </c>
      <c r="H21" s="204">
        <v>14.875322441960449</v>
      </c>
      <c r="I21" s="204">
        <v>15.090111779879621</v>
      </c>
      <c r="J21" s="204">
        <v>14.72467755803955</v>
      </c>
      <c r="K21" s="204">
        <v>15.047377472055031</v>
      </c>
      <c r="L21" s="204">
        <v>18.80902837489252</v>
      </c>
      <c r="M21" s="204">
        <v>21.001490951838949</v>
      </c>
      <c r="N21" s="204">
        <v>25.103714674534331</v>
      </c>
      <c r="O21" s="204">
        <v>21.151700941628189</v>
      </c>
      <c r="P21" s="204">
        <v>17.884476730644231</v>
      </c>
      <c r="Q21" s="204">
        <v>17.849973099901629</v>
      </c>
      <c r="R21" s="204">
        <v>16.039585741742481</v>
      </c>
      <c r="S21" s="204">
        <v>16.351631538819468</v>
      </c>
      <c r="T21" s="204">
        <v>16.1580373827233</v>
      </c>
      <c r="U21" s="204">
        <v>16.288838277408871</v>
      </c>
      <c r="V21" s="204">
        <v>16.56491887017977</v>
      </c>
      <c r="W21" s="204">
        <v>22.393412003505819</v>
      </c>
      <c r="X21" s="204">
        <v>10.955569974437189</v>
      </c>
      <c r="Y21" s="204">
        <v>19.50998737171037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8.4551160791057605</v>
      </c>
      <c r="C23" s="204">
        <f t="shared" si="4"/>
        <v>7.3564058469475491</v>
      </c>
      <c r="D23" s="204">
        <f t="shared" si="4"/>
        <v>6.1621668099742051</v>
      </c>
      <c r="E23" s="204">
        <f t="shared" si="4"/>
        <v>6.7115219260533099</v>
      </c>
      <c r="F23" s="204">
        <f t="shared" si="4"/>
        <v>7.2847807394668944</v>
      </c>
      <c r="G23" s="204">
        <f t="shared" si="4"/>
        <v>6.305503009458298</v>
      </c>
      <c r="H23" s="204">
        <f t="shared" si="4"/>
        <v>8.6700773860705063</v>
      </c>
      <c r="I23" s="204">
        <f t="shared" si="4"/>
        <v>6.9981943250214949</v>
      </c>
      <c r="J23" s="204">
        <f t="shared" si="4"/>
        <v>6.6877042132416165</v>
      </c>
      <c r="K23" s="204">
        <f t="shared" si="4"/>
        <v>5.8994840928632843</v>
      </c>
      <c r="L23" s="204">
        <f t="shared" si="4"/>
        <v>5.7562338779019768</v>
      </c>
      <c r="M23" s="204">
        <f t="shared" si="4"/>
        <v>6.5685864342315572</v>
      </c>
      <c r="N23" s="204">
        <f t="shared" si="4"/>
        <v>6.1897505017339425</v>
      </c>
      <c r="O23" s="204">
        <f t="shared" si="4"/>
        <v>5.8973962208825661</v>
      </c>
      <c r="P23" s="204">
        <f t="shared" si="4"/>
        <v>7.5217141549963502</v>
      </c>
      <c r="Q23" s="204">
        <f t="shared" si="4"/>
        <v>3.9972324031078328</v>
      </c>
      <c r="R23" s="204">
        <f t="shared" si="4"/>
        <v>4.909769374336622</v>
      </c>
      <c r="S23" s="204">
        <f t="shared" si="4"/>
        <v>8.2487123992716711</v>
      </c>
      <c r="T23" s="204">
        <f t="shared" si="4"/>
        <v>9.4836651108278538</v>
      </c>
      <c r="U23" s="204">
        <f t="shared" si="4"/>
        <v>11.297146245377027</v>
      </c>
      <c r="V23" s="204">
        <f t="shared" si="4"/>
        <v>11.228890244179642</v>
      </c>
      <c r="W23" s="204">
        <f t="shared" si="4"/>
        <v>12.177783181360898</v>
      </c>
      <c r="X23" s="204">
        <f t="shared" si="4"/>
        <v>12.31433544258774</v>
      </c>
      <c r="Y23" s="204">
        <f t="shared" si="4"/>
        <v>13.826298096905276</v>
      </c>
      <c r="DA23" s="71"/>
    </row>
    <row r="24" spans="1:105" ht="12" customHeight="1" x14ac:dyDescent="0.25">
      <c r="A24" s="18" t="s">
        <v>38</v>
      </c>
      <c r="B24" s="204">
        <v>8.2879621668099741</v>
      </c>
      <c r="C24" s="204">
        <v>7.1653482373172821</v>
      </c>
      <c r="D24" s="204">
        <v>5.9711092003439381</v>
      </c>
      <c r="E24" s="204">
        <v>6.5204643164230429</v>
      </c>
      <c r="F24" s="204">
        <v>6.9981943250214949</v>
      </c>
      <c r="G24" s="204">
        <v>6.0189165950128984</v>
      </c>
      <c r="H24" s="204">
        <v>8.359587274290627</v>
      </c>
      <c r="I24" s="204">
        <v>6.6638005159071358</v>
      </c>
      <c r="J24" s="204">
        <v>6.3294067067927768</v>
      </c>
      <c r="K24" s="204">
        <v>5.4934651762682716</v>
      </c>
      <c r="L24" s="204">
        <v>5.3979363714531381</v>
      </c>
      <c r="M24" s="204">
        <v>6.2338779019776434</v>
      </c>
      <c r="N24" s="204">
        <v>5.8517626827171103</v>
      </c>
      <c r="O24" s="204">
        <v>5.3979363714531381</v>
      </c>
      <c r="P24" s="204">
        <v>6.8787618228718834</v>
      </c>
      <c r="Q24" s="204">
        <v>2.9855546001719691</v>
      </c>
      <c r="R24" s="204">
        <v>3.2483233018056752</v>
      </c>
      <c r="S24" s="204">
        <v>6.6638005159071358</v>
      </c>
      <c r="T24" s="204">
        <v>7.5952708512467746</v>
      </c>
      <c r="U24" s="204">
        <v>9.8882201203783318</v>
      </c>
      <c r="V24" s="204">
        <v>9.9837489251934652</v>
      </c>
      <c r="W24" s="204">
        <v>10.48529664660361</v>
      </c>
      <c r="X24" s="204">
        <v>10.27033533963886</v>
      </c>
      <c r="Y24" s="204">
        <v>10.533104041272569</v>
      </c>
      <c r="DA24" s="71" t="s">
        <v>2127</v>
      </c>
    </row>
    <row r="25" spans="1:105" ht="12" customHeight="1" x14ac:dyDescent="0.25">
      <c r="A25" s="18" t="s">
        <v>74</v>
      </c>
      <c r="B25" s="204">
        <v>0.16715391229578669</v>
      </c>
      <c r="C25" s="204">
        <v>0.19105760963026661</v>
      </c>
      <c r="D25" s="204">
        <v>0.19105760963026661</v>
      </c>
      <c r="E25" s="204">
        <v>0.19105760963026661</v>
      </c>
      <c r="F25" s="204">
        <v>0.28658641444539978</v>
      </c>
      <c r="G25" s="204">
        <v>0.28658641444539978</v>
      </c>
      <c r="H25" s="204">
        <v>0.31049011177987962</v>
      </c>
      <c r="I25" s="204">
        <v>0.3343938091143594</v>
      </c>
      <c r="J25" s="204">
        <v>0.35829750644883918</v>
      </c>
      <c r="K25" s="204">
        <v>0.40601891659501288</v>
      </c>
      <c r="L25" s="204">
        <v>0.35829750644883918</v>
      </c>
      <c r="M25" s="204">
        <v>0.33470853225391389</v>
      </c>
      <c r="N25" s="204">
        <v>0.33798781901683189</v>
      </c>
      <c r="O25" s="204">
        <v>0.49945984942942773</v>
      </c>
      <c r="P25" s="204">
        <v>0.64295233212446667</v>
      </c>
      <c r="Q25" s="204">
        <v>1.011677802935864</v>
      </c>
      <c r="R25" s="204">
        <v>1.661446072530947</v>
      </c>
      <c r="S25" s="204">
        <v>1.5849118833645359</v>
      </c>
      <c r="T25" s="204">
        <v>1.8883942595810801</v>
      </c>
      <c r="U25" s="204">
        <v>1.4089261249986951</v>
      </c>
      <c r="V25" s="204">
        <v>1.2451413189861771</v>
      </c>
      <c r="W25" s="204">
        <v>1.284747927706557</v>
      </c>
      <c r="X25" s="204">
        <v>1.4516527254768239</v>
      </c>
      <c r="Y25" s="204">
        <v>2.779350547464178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0.40773860705073089</v>
      </c>
      <c r="X26" s="204">
        <v>0.59234737747205501</v>
      </c>
      <c r="Y26" s="204">
        <v>0.51384350816852964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122.45631986242471</v>
      </c>
      <c r="J30" s="204">
        <v>122.0980223559759</v>
      </c>
      <c r="K30" s="204">
        <v>169.41341358555459</v>
      </c>
      <c r="L30" s="204">
        <v>166.78607050730869</v>
      </c>
      <c r="M30" s="204">
        <v>141.77893379191741</v>
      </c>
      <c r="N30" s="204">
        <v>130.05159071367149</v>
      </c>
      <c r="O30" s="204">
        <v>139.86818572656921</v>
      </c>
      <c r="P30" s="204">
        <v>147.72622527944969</v>
      </c>
      <c r="Q30" s="204">
        <v>168.3147033533964</v>
      </c>
      <c r="R30" s="204">
        <v>188.52106620808249</v>
      </c>
      <c r="S30" s="204">
        <v>165.61573516766981</v>
      </c>
      <c r="T30" s="204">
        <v>177.08030954428199</v>
      </c>
      <c r="U30" s="204">
        <v>168.21917454858121</v>
      </c>
      <c r="V30" s="204">
        <v>159.8117798796217</v>
      </c>
      <c r="W30" s="204">
        <v>177.08030954428199</v>
      </c>
      <c r="X30" s="204">
        <v>176.6265692175408</v>
      </c>
      <c r="Y30" s="204">
        <v>171.46749785038691</v>
      </c>
      <c r="DA30" s="71" t="s">
        <v>2133</v>
      </c>
    </row>
    <row r="31" spans="1:105" ht="12" customHeight="1" x14ac:dyDescent="0.25">
      <c r="A31" s="21" t="s">
        <v>40</v>
      </c>
      <c r="B31" s="207">
        <v>131.55631986242469</v>
      </c>
      <c r="C31" s="207">
        <v>131.38435081685299</v>
      </c>
      <c r="D31" s="207">
        <v>134.47979363714529</v>
      </c>
      <c r="E31" s="207">
        <v>133.01805674978499</v>
      </c>
      <c r="F31" s="207">
        <v>128.3748925193465</v>
      </c>
      <c r="G31" s="207">
        <v>125.7093723129837</v>
      </c>
      <c r="H31" s="207">
        <v>136.11349957007741</v>
      </c>
      <c r="I31" s="207">
        <v>126.225279449699</v>
      </c>
      <c r="J31" s="207">
        <v>106.0189165950129</v>
      </c>
      <c r="K31" s="207">
        <v>158.55546001719691</v>
      </c>
      <c r="L31" s="207">
        <v>141.530524505589</v>
      </c>
      <c r="M31" s="207">
        <v>140.4987102321582</v>
      </c>
      <c r="N31" s="207">
        <v>135.16766981943249</v>
      </c>
      <c r="O31" s="207">
        <v>143.25021496130699</v>
      </c>
      <c r="P31" s="207">
        <v>152.536543422184</v>
      </c>
      <c r="Q31" s="207">
        <v>144.71195184866721</v>
      </c>
      <c r="R31" s="207">
        <v>146.60361134995699</v>
      </c>
      <c r="S31" s="207">
        <v>166.122098022356</v>
      </c>
      <c r="T31" s="207">
        <v>176.0963026655202</v>
      </c>
      <c r="U31" s="207">
        <v>168.18572656921751</v>
      </c>
      <c r="V31" s="207">
        <v>174.11865864144451</v>
      </c>
      <c r="W31" s="207">
        <v>190.88564058469481</v>
      </c>
      <c r="X31" s="207">
        <v>182.0292347377472</v>
      </c>
      <c r="Y31" s="207">
        <v>180.39552880481509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439.3923370804315</v>
      </c>
      <c r="C33" s="203">
        <f>FBT_emi!C5</f>
        <v>397.61934887730717</v>
      </c>
      <c r="D33" s="203">
        <f>FBT_emi!D5</f>
        <v>368.54168705424178</v>
      </c>
      <c r="E33" s="203">
        <f>FBT_emi!E5</f>
        <v>336.99234184009742</v>
      </c>
      <c r="F33" s="203">
        <f>FBT_emi!F5</f>
        <v>301.10789214932379</v>
      </c>
      <c r="G33" s="203">
        <f>FBT_emi!G5</f>
        <v>282.5381788299444</v>
      </c>
      <c r="H33" s="203">
        <f>FBT_emi!H5</f>
        <v>278.92496299849961</v>
      </c>
      <c r="I33" s="203">
        <f>FBT_emi!I5</f>
        <v>265.91180168936859</v>
      </c>
      <c r="J33" s="203">
        <f>FBT_emi!J5</f>
        <v>279.8865362370459</v>
      </c>
      <c r="K33" s="203">
        <f>FBT_emi!K5</f>
        <v>293.24344751338981</v>
      </c>
      <c r="L33" s="203">
        <f>FBT_emi!L5</f>
        <v>353.45420624081538</v>
      </c>
      <c r="M33" s="203">
        <f>FBT_emi!M5</f>
        <v>361.39044214385711</v>
      </c>
      <c r="N33" s="203">
        <f>FBT_emi!N5</f>
        <v>352.30825864288988</v>
      </c>
      <c r="O33" s="203">
        <f>FBT_emi!O5</f>
        <v>305.09239080476789</v>
      </c>
      <c r="P33" s="203">
        <f>FBT_emi!P5</f>
        <v>294.74391335305933</v>
      </c>
      <c r="Q33" s="203">
        <f>FBT_emi!Q5</f>
        <v>222.0791184840441</v>
      </c>
      <c r="R33" s="203">
        <f>FBT_emi!R5</f>
        <v>205.93818511923499</v>
      </c>
      <c r="S33" s="203">
        <f>FBT_emi!S5</f>
        <v>217.55270241809191</v>
      </c>
      <c r="T33" s="203">
        <f>FBT_emi!T5</f>
        <v>186.87206685681039</v>
      </c>
      <c r="U33" s="203">
        <f>FBT_emi!U5</f>
        <v>179.34196830245199</v>
      </c>
      <c r="V33" s="203">
        <f>FBT_emi!V5</f>
        <v>185.33800628100931</v>
      </c>
      <c r="W33" s="203">
        <f>FBT_emi!W5</f>
        <v>164.19458165731729</v>
      </c>
      <c r="X33" s="203">
        <f>FBT_emi!X5</f>
        <v>140.2914544809949</v>
      </c>
      <c r="Y33" s="203">
        <f>FBT_emi!Y5</f>
        <v>163.68605513583501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92.185836418487426</v>
      </c>
      <c r="C35" s="284">
        <f t="shared" si="5"/>
        <v>74.94879694653018</v>
      </c>
      <c r="D35" s="284">
        <f t="shared" si="5"/>
        <v>69.300754763618016</v>
      </c>
      <c r="E35" s="284">
        <f t="shared" si="5"/>
        <v>67.342325049373613</v>
      </c>
      <c r="F35" s="284">
        <f t="shared" si="5"/>
        <v>65.76531296829927</v>
      </c>
      <c r="G35" s="284">
        <f t="shared" si="5"/>
        <v>62.233605876565086</v>
      </c>
      <c r="H35" s="284">
        <f t="shared" si="5"/>
        <v>68.547854973157271</v>
      </c>
      <c r="I35" s="284">
        <f t="shared" si="5"/>
        <v>96.397585992707249</v>
      </c>
      <c r="J35" s="284">
        <f t="shared" si="5"/>
        <v>92.988803195195644</v>
      </c>
      <c r="K35" s="284">
        <f t="shared" si="5"/>
        <v>112.19598198559392</v>
      </c>
      <c r="L35" s="284">
        <f t="shared" si="5"/>
        <v>120.15741480878329</v>
      </c>
      <c r="M35" s="284">
        <f t="shared" si="5"/>
        <v>117.45143444141577</v>
      </c>
      <c r="N35" s="284">
        <f t="shared" si="5"/>
        <v>111.00368978293099</v>
      </c>
      <c r="O35" s="284">
        <f t="shared" si="5"/>
        <v>114.82264385879036</v>
      </c>
      <c r="P35" s="284">
        <f t="shared" si="5"/>
        <v>123.03991849168342</v>
      </c>
      <c r="Q35" s="284">
        <f t="shared" si="5"/>
        <v>124.24356505098652</v>
      </c>
      <c r="R35" s="284">
        <f t="shared" si="5"/>
        <v>131.59361918760024</v>
      </c>
      <c r="S35" s="284">
        <f t="shared" si="5"/>
        <v>127.77235786065638</v>
      </c>
      <c r="T35" s="284">
        <f t="shared" si="5"/>
        <v>132.93089797947272</v>
      </c>
      <c r="U35" s="284">
        <f t="shared" si="5"/>
        <v>123.8813177707342</v>
      </c>
      <c r="V35" s="284">
        <f t="shared" si="5"/>
        <v>122.74213226573258</v>
      </c>
      <c r="W35" s="284">
        <f t="shared" si="5"/>
        <v>136.47332605567595</v>
      </c>
      <c r="X35" s="284">
        <f t="shared" si="5"/>
        <v>145.06556560332328</v>
      </c>
      <c r="Y35" s="284">
        <f t="shared" si="5"/>
        <v>132.5943680137575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108.94925259389794</v>
      </c>
      <c r="C36" s="344">
        <f t="shared" si="6"/>
        <v>109.1953116035713</v>
      </c>
      <c r="D36" s="344">
        <f t="shared" si="6"/>
        <v>111.52671379556688</v>
      </c>
      <c r="E36" s="344">
        <f t="shared" si="6"/>
        <v>112.03777381256036</v>
      </c>
      <c r="F36" s="344">
        <f t="shared" si="6"/>
        <v>110.07090512905104</v>
      </c>
      <c r="G36" s="344">
        <f t="shared" si="6"/>
        <v>105.75903992192644</v>
      </c>
      <c r="H36" s="344">
        <f t="shared" si="6"/>
        <v>101.66642059462863</v>
      </c>
      <c r="I36" s="344">
        <f t="shared" si="6"/>
        <v>101.40446830003894</v>
      </c>
      <c r="J36" s="344">
        <f t="shared" si="6"/>
        <v>100.46047410561016</v>
      </c>
      <c r="K36" s="344">
        <f t="shared" si="6"/>
        <v>96.667568135169205</v>
      </c>
      <c r="L36" s="344">
        <f t="shared" si="6"/>
        <v>99.194771286176632</v>
      </c>
      <c r="M36" s="344">
        <f t="shared" si="6"/>
        <v>99.21246267542007</v>
      </c>
      <c r="N36" s="344">
        <f t="shared" si="6"/>
        <v>99.996127920555324</v>
      </c>
      <c r="O36" s="344">
        <f t="shared" si="6"/>
        <v>98.644404463652748</v>
      </c>
      <c r="P36" s="344">
        <f t="shared" si="6"/>
        <v>97.287241633792547</v>
      </c>
      <c r="Q36" s="344">
        <f t="shared" si="6"/>
        <v>95.64411151418112</v>
      </c>
      <c r="R36" s="344">
        <f t="shared" si="6"/>
        <v>97.349277509353215</v>
      </c>
      <c r="S36" s="344">
        <f t="shared" si="6"/>
        <v>97.689943262779835</v>
      </c>
      <c r="T36" s="344">
        <f t="shared" si="6"/>
        <v>98.166485076638224</v>
      </c>
      <c r="U36" s="344">
        <f t="shared" si="6"/>
        <v>95.967479901010364</v>
      </c>
      <c r="V36" s="344">
        <f t="shared" si="6"/>
        <v>96.628114700679461</v>
      </c>
      <c r="W36" s="344">
        <f t="shared" si="6"/>
        <v>100.82155772557384</v>
      </c>
      <c r="X36" s="344">
        <f t="shared" si="6"/>
        <v>99.996916203670253</v>
      </c>
      <c r="Y36" s="344">
        <f t="shared" si="6"/>
        <v>91.001652296177099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51.45178702184942</v>
      </c>
      <c r="C37" s="344">
        <f>IF(FBT_ued!C$5=0,"",FBT_ued!C$5/C$5*1000)</f>
        <v>51.922255532389656</v>
      </c>
      <c r="D37" s="344">
        <f>IF(FBT_ued!D$5=0,"",FBT_ued!D$5/D$5*1000)</f>
        <v>53.468921574120202</v>
      </c>
      <c r="E37" s="344">
        <f>IF(FBT_ued!E$5=0,"",FBT_ued!E$5/E$5*1000)</f>
        <v>54.044632123414559</v>
      </c>
      <c r="F37" s="344">
        <f>IF(FBT_ued!F$5=0,"",FBT_ued!F$5/F$5*1000)</f>
        <v>53.370466949497754</v>
      </c>
      <c r="G37" s="344">
        <f>IF(FBT_ued!G$5=0,"",FBT_ued!G$5/G$5*1000)</f>
        <v>51.403487387960588</v>
      </c>
      <c r="H37" s="344">
        <f>IF(FBT_ued!H$5=0,"",FBT_ued!H$5/H$5*1000)</f>
        <v>49.666955323462552</v>
      </c>
      <c r="I37" s="344">
        <f>IF(FBT_ued!I$5=0,"",FBT_ued!I$5/I$5*1000)</f>
        <v>48.778935463065686</v>
      </c>
      <c r="J37" s="344">
        <f>IF(FBT_ued!J$5=0,"",FBT_ued!J$5/J$5*1000)</f>
        <v>47.854478513425029</v>
      </c>
      <c r="K37" s="344">
        <f>IF(FBT_ued!K$5=0,"",FBT_ued!K$5/K$5*1000)</f>
        <v>46.65066959585905</v>
      </c>
      <c r="L37" s="344">
        <f>IF(FBT_ued!L$5=0,"",FBT_ued!L$5/L$5*1000)</f>
        <v>47.286706735174683</v>
      </c>
      <c r="M37" s="344">
        <f>IF(FBT_ued!M$5=0,"",FBT_ued!M$5/M$5*1000)</f>
        <v>47.277275993577355</v>
      </c>
      <c r="N37" s="344">
        <f>IF(FBT_ued!N$5=0,"",FBT_ued!N$5/N$5*1000)</f>
        <v>47.699244847089709</v>
      </c>
      <c r="O37" s="344">
        <f>IF(FBT_ued!O$5=0,"",FBT_ued!O$5/O$5*1000)</f>
        <v>47.403153558197296</v>
      </c>
      <c r="P37" s="344">
        <f>IF(FBT_ued!P$5=0,"",FBT_ued!P$5/P$5*1000)</f>
        <v>46.886675371552549</v>
      </c>
      <c r="Q37" s="344">
        <f>IF(FBT_ued!Q$5=0,"",FBT_ued!Q$5/Q$5*1000)</f>
        <v>46.440801389269062</v>
      </c>
      <c r="R37" s="344">
        <f>IF(FBT_ued!R$5=0,"",FBT_ued!R$5/R$5*1000)</f>
        <v>47.288599849875084</v>
      </c>
      <c r="S37" s="344">
        <f>IF(FBT_ued!S$5=0,"",FBT_ued!S$5/S$5*1000)</f>
        <v>47.71975249089914</v>
      </c>
      <c r="T37" s="344">
        <f>IF(FBT_ued!T$5=0,"",FBT_ued!T$5/T$5*1000)</f>
        <v>48.152617164790911</v>
      </c>
      <c r="U37" s="344">
        <f>IF(FBT_ued!U$5=0,"",FBT_ued!U$5/U$5*1000)</f>
        <v>47.001667309835447</v>
      </c>
      <c r="V37" s="344">
        <f>IF(FBT_ued!V$5=0,"",FBT_ued!V$5/V$5*1000)</f>
        <v>47.454603219042262</v>
      </c>
      <c r="W37" s="344">
        <f>IF(FBT_ued!W$5=0,"",FBT_ued!W$5/W$5*1000)</f>
        <v>49.749439371697257</v>
      </c>
      <c r="X37" s="344">
        <f>IF(FBT_ued!X$5=0,"",FBT_ued!X$5/X$5*1000)</f>
        <v>49.349313682625223</v>
      </c>
      <c r="Y37" s="344">
        <f>IF(FBT_ued!Y$5=0,"",FBT_ued!Y$5/Y$5*1000)</f>
        <v>44.825481322997248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1.5948999734227971</v>
      </c>
      <c r="C38" s="345">
        <f t="shared" si="7"/>
        <v>1.5258450650941635</v>
      </c>
      <c r="D38" s="345">
        <f t="shared" si="7"/>
        <v>1.4449608954422619</v>
      </c>
      <c r="E38" s="345">
        <f t="shared" si="7"/>
        <v>1.3667165346292061</v>
      </c>
      <c r="F38" s="345">
        <f t="shared" si="7"/>
        <v>1.3028644934293345</v>
      </c>
      <c r="G38" s="345">
        <f t="shared" si="7"/>
        <v>1.283666916475702</v>
      </c>
      <c r="H38" s="345">
        <f t="shared" si="7"/>
        <v>1.1977804616299526</v>
      </c>
      <c r="I38" s="345">
        <f t="shared" si="7"/>
        <v>0.78095770721591184</v>
      </c>
      <c r="J38" s="345">
        <f t="shared" si="7"/>
        <v>0.86213410302045235</v>
      </c>
      <c r="K38" s="345">
        <f t="shared" si="7"/>
        <v>0.69034646346012829</v>
      </c>
      <c r="L38" s="345">
        <f t="shared" si="7"/>
        <v>0.83637068367117717</v>
      </c>
      <c r="M38" s="345">
        <f t="shared" si="7"/>
        <v>0.90395878670662888</v>
      </c>
      <c r="N38" s="345">
        <f t="shared" si="7"/>
        <v>0.92398231209228188</v>
      </c>
      <c r="O38" s="345">
        <f t="shared" si="7"/>
        <v>0.79167687549715438</v>
      </c>
      <c r="P38" s="345">
        <f t="shared" si="7"/>
        <v>0.7379328951702292</v>
      </c>
      <c r="Q38" s="345">
        <f t="shared" si="7"/>
        <v>0.56762377866314062</v>
      </c>
      <c r="R38" s="345">
        <f t="shared" si="7"/>
        <v>0.50414834948497211</v>
      </c>
      <c r="S38" s="345">
        <f t="shared" si="7"/>
        <v>0.52537079274596121</v>
      </c>
      <c r="T38" s="345">
        <f t="shared" si="7"/>
        <v>0.43913739316827444</v>
      </c>
      <c r="U38" s="345">
        <f t="shared" si="7"/>
        <v>0.44010791154182988</v>
      </c>
      <c r="V38" s="345">
        <f t="shared" si="7"/>
        <v>0.45280237098865944</v>
      </c>
      <c r="W38" s="345">
        <f t="shared" si="7"/>
        <v>0.37395904756987125</v>
      </c>
      <c r="X38" s="345">
        <f t="shared" si="7"/>
        <v>0.33435487820108944</v>
      </c>
      <c r="Y38" s="345">
        <f t="shared" si="7"/>
        <v>0.38577726185656019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FI: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275.49836629406701</v>
      </c>
      <c r="C5" s="223">
        <v>260.58959587274279</v>
      </c>
      <c r="D5" s="223">
        <v>255.05305245055891</v>
      </c>
      <c r="E5" s="223">
        <v>246.57076526225271</v>
      </c>
      <c r="F5" s="223">
        <v>231.11220980223561</v>
      </c>
      <c r="G5" s="223">
        <v>220.10240756663811</v>
      </c>
      <c r="H5" s="223">
        <v>232.86818572656921</v>
      </c>
      <c r="I5" s="223">
        <v>340.49449699054168</v>
      </c>
      <c r="J5" s="223">
        <v>324.64385210662078</v>
      </c>
      <c r="K5" s="223">
        <v>424.77721410146171</v>
      </c>
      <c r="L5" s="223">
        <v>422.60472914875322</v>
      </c>
      <c r="M5" s="223">
        <v>399.78641444539983</v>
      </c>
      <c r="N5" s="223">
        <v>381.29329320722252</v>
      </c>
      <c r="O5" s="223">
        <v>385.37489251934647</v>
      </c>
      <c r="P5" s="223">
        <v>399.4183147033533</v>
      </c>
      <c r="Q5" s="223">
        <v>391.24350816852962</v>
      </c>
      <c r="R5" s="223">
        <v>408.48727429062762</v>
      </c>
      <c r="S5" s="223">
        <v>414.09363714531372</v>
      </c>
      <c r="T5" s="223">
        <v>425.54350816852963</v>
      </c>
      <c r="U5" s="223">
        <v>407.49544282029223</v>
      </c>
      <c r="V5" s="223">
        <v>409.31324161650912</v>
      </c>
      <c r="W5" s="223">
        <v>439.07102321582113</v>
      </c>
      <c r="X5" s="223">
        <v>419.5884780739467</v>
      </c>
      <c r="Y5" s="223">
        <v>424.30197764402391</v>
      </c>
      <c r="DA5" s="89" t="s">
        <v>2118</v>
      </c>
    </row>
    <row r="6" spans="1:105" ht="12" customHeight="1" x14ac:dyDescent="0.25">
      <c r="A6" s="55" t="s">
        <v>91</v>
      </c>
      <c r="B6" s="259">
        <v>5.642135946918259</v>
      </c>
      <c r="C6" s="259">
        <v>5.5597099214043464</v>
      </c>
      <c r="D6" s="259">
        <v>5.6394710188411494</v>
      </c>
      <c r="E6" s="259">
        <v>5.5525104911823133</v>
      </c>
      <c r="F6" s="259">
        <v>5.3250955185739848</v>
      </c>
      <c r="G6" s="259">
        <v>5.1833180419515852</v>
      </c>
      <c r="H6" s="259">
        <v>5.5789633050554031</v>
      </c>
      <c r="I6" s="259">
        <v>5.3579886339176319</v>
      </c>
      <c r="J6" s="259">
        <v>4.6445908469984278</v>
      </c>
      <c r="K6" s="259">
        <v>6.6284899084956148</v>
      </c>
      <c r="L6" s="259">
        <v>6.1083958953760709</v>
      </c>
      <c r="M6" s="259">
        <v>6.0536639363143694</v>
      </c>
      <c r="N6" s="259">
        <v>5.8432050340784816</v>
      </c>
      <c r="O6" s="259">
        <v>6.0675073108012354</v>
      </c>
      <c r="P6" s="259">
        <v>6.3891332695531284</v>
      </c>
      <c r="Q6" s="259">
        <v>6.0063462766734101</v>
      </c>
      <c r="R6" s="259">
        <v>6.0553766434498222</v>
      </c>
      <c r="S6" s="259">
        <v>6.7933858487350429</v>
      </c>
      <c r="T6" s="259">
        <v>7.0985445808184</v>
      </c>
      <c r="U6" s="259">
        <v>6.7751800657898613</v>
      </c>
      <c r="V6" s="259">
        <v>7.0217505451743607</v>
      </c>
      <c r="W6" s="259">
        <v>7.6256957416253934</v>
      </c>
      <c r="X6" s="259">
        <v>7.2239028067235864</v>
      </c>
      <c r="Y6" s="259">
        <v>7.2420436718234216</v>
      </c>
      <c r="DA6" s="67" t="s">
        <v>2137</v>
      </c>
    </row>
    <row r="7" spans="1:105" ht="12" customHeight="1" x14ac:dyDescent="0.25">
      <c r="A7" s="173" t="s">
        <v>92</v>
      </c>
      <c r="B7" s="224">
        <v>6.5824919380713034</v>
      </c>
      <c r="C7" s="224">
        <v>6.4863282416384038</v>
      </c>
      <c r="D7" s="224">
        <v>6.5793828553146749</v>
      </c>
      <c r="E7" s="224">
        <v>6.4779289063793666</v>
      </c>
      <c r="F7" s="224">
        <v>6.2126114383363156</v>
      </c>
      <c r="G7" s="224">
        <v>6.0472043822768509</v>
      </c>
      <c r="H7" s="224">
        <v>6.508790522564639</v>
      </c>
      <c r="I7" s="224">
        <v>6.250986739570572</v>
      </c>
      <c r="J7" s="224">
        <v>5.4186893214981664</v>
      </c>
      <c r="K7" s="224">
        <v>7.7332382265782149</v>
      </c>
      <c r="L7" s="224">
        <v>7.1264618779387519</v>
      </c>
      <c r="M7" s="224">
        <v>7.0626079257000987</v>
      </c>
      <c r="N7" s="224">
        <v>6.8170725397582306</v>
      </c>
      <c r="O7" s="224">
        <v>7.0787585292681046</v>
      </c>
      <c r="P7" s="224">
        <v>7.4539888144786506</v>
      </c>
      <c r="Q7" s="224">
        <v>7.0074039894523121</v>
      </c>
      <c r="R7" s="224">
        <v>7.0646060840247928</v>
      </c>
      <c r="S7" s="224">
        <v>7.9256168235242166</v>
      </c>
      <c r="T7" s="224">
        <v>8.2816353442881336</v>
      </c>
      <c r="U7" s="224">
        <v>7.9043767434215058</v>
      </c>
      <c r="V7" s="224">
        <v>8.1920423027034222</v>
      </c>
      <c r="W7" s="224">
        <v>8.8966450318962913</v>
      </c>
      <c r="X7" s="224">
        <v>8.4278866078441865</v>
      </c>
      <c r="Y7" s="224">
        <v>8.4490509504606592</v>
      </c>
      <c r="DA7" s="177" t="s">
        <v>2138</v>
      </c>
    </row>
    <row r="8" spans="1:105" ht="12" customHeight="1" x14ac:dyDescent="0.25">
      <c r="A8" s="173" t="s">
        <v>93</v>
      </c>
      <c r="B8" s="224">
        <v>15.04569585844869</v>
      </c>
      <c r="C8" s="224">
        <v>14.825893123744921</v>
      </c>
      <c r="D8" s="224">
        <v>15.038589383576401</v>
      </c>
      <c r="E8" s="224">
        <v>14.806694643152831</v>
      </c>
      <c r="F8" s="224">
        <v>14.2002547161973</v>
      </c>
      <c r="G8" s="224">
        <v>13.82218144520423</v>
      </c>
      <c r="H8" s="224">
        <v>14.877235480147741</v>
      </c>
      <c r="I8" s="224">
        <v>14.287969690447021</v>
      </c>
      <c r="J8" s="224">
        <v>12.38557559199581</v>
      </c>
      <c r="K8" s="224">
        <v>17.67597308932163</v>
      </c>
      <c r="L8" s="224">
        <v>16.28905572100285</v>
      </c>
      <c r="M8" s="224">
        <v>16.143103830171651</v>
      </c>
      <c r="N8" s="224">
        <v>15.581880090875959</v>
      </c>
      <c r="O8" s="224">
        <v>16.18001949546996</v>
      </c>
      <c r="P8" s="224">
        <v>17.037688718808351</v>
      </c>
      <c r="Q8" s="224">
        <v>16.016923404462421</v>
      </c>
      <c r="R8" s="224">
        <v>16.14767104919952</v>
      </c>
      <c r="S8" s="224">
        <v>18.115695596626779</v>
      </c>
      <c r="T8" s="224">
        <v>18.929452215515731</v>
      </c>
      <c r="U8" s="224">
        <v>18.06714684210629</v>
      </c>
      <c r="V8" s="224">
        <v>18.724668120464958</v>
      </c>
      <c r="W8" s="224">
        <v>20.33518864433438</v>
      </c>
      <c r="X8" s="224">
        <v>19.263740817929559</v>
      </c>
      <c r="Y8" s="224">
        <v>19.312116458195788</v>
      </c>
      <c r="DA8" s="177" t="s">
        <v>2139</v>
      </c>
    </row>
    <row r="9" spans="1:105" ht="12" customHeight="1" x14ac:dyDescent="0.25">
      <c r="A9" s="173" t="s">
        <v>94</v>
      </c>
      <c r="B9" s="224">
        <v>11.28427189383652</v>
      </c>
      <c r="C9" s="224">
        <v>11.119419842808689</v>
      </c>
      <c r="D9" s="224">
        <v>11.278942037682301</v>
      </c>
      <c r="E9" s="224">
        <v>11.10502098236463</v>
      </c>
      <c r="F9" s="224">
        <v>10.65019103714797</v>
      </c>
      <c r="G9" s="224">
        <v>10.36663608390317</v>
      </c>
      <c r="H9" s="224">
        <v>11.15792661011081</v>
      </c>
      <c r="I9" s="224">
        <v>10.71597726783526</v>
      </c>
      <c r="J9" s="224">
        <v>9.2891816939968557</v>
      </c>
      <c r="K9" s="224">
        <v>13.25697981699123</v>
      </c>
      <c r="L9" s="224">
        <v>12.21679179075214</v>
      </c>
      <c r="M9" s="224">
        <v>12.107327872628741</v>
      </c>
      <c r="N9" s="224">
        <v>11.68641006815696</v>
      </c>
      <c r="O9" s="224">
        <v>12.135014621602471</v>
      </c>
      <c r="P9" s="224">
        <v>12.77826653910626</v>
      </c>
      <c r="Q9" s="224">
        <v>12.01269255334682</v>
      </c>
      <c r="R9" s="224">
        <v>12.110753286899641</v>
      </c>
      <c r="S9" s="224">
        <v>13.586771697470089</v>
      </c>
      <c r="T9" s="224">
        <v>14.1970891616368</v>
      </c>
      <c r="U9" s="224">
        <v>13.550360131579721</v>
      </c>
      <c r="V9" s="224">
        <v>14.04350109034872</v>
      </c>
      <c r="W9" s="224">
        <v>15.25139148325079</v>
      </c>
      <c r="X9" s="224">
        <v>14.447805613447169</v>
      </c>
      <c r="Y9" s="224">
        <v>14.48408734364684</v>
      </c>
      <c r="DA9" s="177" t="s">
        <v>2140</v>
      </c>
    </row>
    <row r="10" spans="1:105" ht="12" customHeight="1" x14ac:dyDescent="0.25">
      <c r="A10" s="56" t="s">
        <v>95</v>
      </c>
      <c r="B10" s="260">
        <v>6.7705325770611973</v>
      </c>
      <c r="C10" s="260">
        <v>6.7265526008341734</v>
      </c>
      <c r="D10" s="260">
        <v>6.7839761816559134</v>
      </c>
      <c r="E10" s="260">
        <v>6.610910343790291</v>
      </c>
      <c r="F10" s="260">
        <v>6.2978741870051707</v>
      </c>
      <c r="G10" s="260">
        <v>6.1873284731504983</v>
      </c>
      <c r="H10" s="260">
        <v>6.6698442282362844</v>
      </c>
      <c r="I10" s="260">
        <v>6.7934019800152123</v>
      </c>
      <c r="J10" s="260">
        <v>6.0474188710167152</v>
      </c>
      <c r="K10" s="260">
        <v>8.485080698566529</v>
      </c>
      <c r="L10" s="260">
        <v>7.9297355234415141</v>
      </c>
      <c r="M10" s="260">
        <v>7.7903594927108708</v>
      </c>
      <c r="N10" s="260">
        <v>7.4770891833185882</v>
      </c>
      <c r="O10" s="260">
        <v>7.7381919778854407</v>
      </c>
      <c r="P10" s="260">
        <v>8.1480851694553564</v>
      </c>
      <c r="Q10" s="260">
        <v>7.7014093072630772</v>
      </c>
      <c r="R10" s="260">
        <v>7.8107174331135951</v>
      </c>
      <c r="S10" s="260">
        <v>8.6892269335095094</v>
      </c>
      <c r="T10" s="260">
        <v>9.073531744344054</v>
      </c>
      <c r="U10" s="260">
        <v>8.6714893073036308</v>
      </c>
      <c r="V10" s="260">
        <v>8.9260059019806732</v>
      </c>
      <c r="W10" s="260">
        <v>9.6695345100896546</v>
      </c>
      <c r="X10" s="260">
        <v>9.2215870683557011</v>
      </c>
      <c r="Y10" s="260">
        <v>9.1875901882251174</v>
      </c>
      <c r="DA10" s="68" t="s">
        <v>2141</v>
      </c>
    </row>
    <row r="11" spans="1:105" ht="12" customHeight="1" x14ac:dyDescent="0.25">
      <c r="A11" s="37" t="s">
        <v>159</v>
      </c>
      <c r="B11" s="226">
        <v>0.48032702689636481</v>
      </c>
      <c r="C11" s="226">
        <v>0.30384247834957001</v>
      </c>
      <c r="D11" s="226">
        <v>0.27269140558634908</v>
      </c>
      <c r="E11" s="226">
        <v>0.29234249650791472</v>
      </c>
      <c r="F11" s="226">
        <v>0.26920070871416502</v>
      </c>
      <c r="G11" s="226">
        <v>0.23750884939145961</v>
      </c>
      <c r="H11" s="226">
        <v>0.2170400884609732</v>
      </c>
      <c r="I11" s="226">
        <v>0.9480628354666768</v>
      </c>
      <c r="J11" s="226">
        <v>1.2929916304456639</v>
      </c>
      <c r="K11" s="226">
        <v>0.76180501670854306</v>
      </c>
      <c r="L11" s="226">
        <v>0.91377839327080979</v>
      </c>
      <c r="M11" s="226">
        <v>0.75484346677368386</v>
      </c>
      <c r="N11" s="226">
        <v>0.81685156580699736</v>
      </c>
      <c r="O11" s="226">
        <v>0.63547217438520476</v>
      </c>
      <c r="P11" s="226">
        <v>0.60668200515851023</v>
      </c>
      <c r="Q11" s="226">
        <v>0.47408755034283978</v>
      </c>
      <c r="R11" s="226">
        <v>0.39879030245907271</v>
      </c>
      <c r="S11" s="226">
        <v>0.3427171855997595</v>
      </c>
      <c r="T11" s="226">
        <v>0.28321754487427492</v>
      </c>
      <c r="U11" s="226">
        <v>0.2336916426456041</v>
      </c>
      <c r="V11" s="226">
        <v>0.33498474729868127</v>
      </c>
      <c r="W11" s="226">
        <v>0.2416752302170706</v>
      </c>
      <c r="X11" s="226">
        <v>0.3255797097374899</v>
      </c>
      <c r="Y11" s="226">
        <v>0.28039182585053918</v>
      </c>
      <c r="DA11" s="69" t="s">
        <v>2142</v>
      </c>
    </row>
    <row r="12" spans="1:105" ht="12" customHeight="1" x14ac:dyDescent="0.25">
      <c r="A12" s="37" t="s">
        <v>35</v>
      </c>
      <c r="B12" s="226">
        <v>0.3031258332473909</v>
      </c>
      <c r="C12" s="226">
        <v>0.2493788003696365</v>
      </c>
      <c r="D12" s="226">
        <v>0.2165276843482947</v>
      </c>
      <c r="E12" s="226">
        <v>0.18995575239102711</v>
      </c>
      <c r="F12" s="226">
        <v>0.16131419854815809</v>
      </c>
      <c r="G12" s="226">
        <v>0.1005019269694347</v>
      </c>
      <c r="H12" s="226">
        <v>0.1040499473963989</v>
      </c>
      <c r="I12" s="226">
        <v>0.34165229294766303</v>
      </c>
      <c r="J12" s="226">
        <v>0.41169421464801298</v>
      </c>
      <c r="K12" s="226">
        <v>0.33331854591581678</v>
      </c>
      <c r="L12" s="226">
        <v>0.55280088210876033</v>
      </c>
      <c r="M12" s="226">
        <v>0.58918920261332475</v>
      </c>
      <c r="N12" s="226">
        <v>0.7003007480951029</v>
      </c>
      <c r="O12" s="226">
        <v>0.53607177559324914</v>
      </c>
      <c r="P12" s="226">
        <v>0.41614037129545522</v>
      </c>
      <c r="Q12" s="226">
        <v>0.45696162946255031</v>
      </c>
      <c r="R12" s="226">
        <v>0.44540046795098009</v>
      </c>
      <c r="S12" s="226">
        <v>0.35914183252318072</v>
      </c>
      <c r="T12" s="226">
        <v>0.32731904387156491</v>
      </c>
      <c r="U12" s="226">
        <v>0.32617819417975491</v>
      </c>
      <c r="V12" s="226">
        <v>0.30292754510398012</v>
      </c>
      <c r="W12" s="226">
        <v>0.39399629133746228</v>
      </c>
      <c r="X12" s="226">
        <v>0.16894028624711191</v>
      </c>
      <c r="Y12" s="226">
        <v>0.392114692369469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5.9870797169174406</v>
      </c>
      <c r="C15" s="226">
        <v>6.1733313221149659</v>
      </c>
      <c r="D15" s="226">
        <v>6.2947570917212694</v>
      </c>
      <c r="E15" s="226">
        <v>6.1286120948913494</v>
      </c>
      <c r="F15" s="226">
        <v>5.867359279742848</v>
      </c>
      <c r="G15" s="226">
        <v>5.8493176967896039</v>
      </c>
      <c r="H15" s="226">
        <v>6.3487541923789106</v>
      </c>
      <c r="I15" s="226">
        <v>5.5036868516008726</v>
      </c>
      <c r="J15" s="226">
        <v>4.3427330259230379</v>
      </c>
      <c r="K15" s="226">
        <v>7.3899571359421694</v>
      </c>
      <c r="L15" s="226">
        <v>6.463156248061944</v>
      </c>
      <c r="M15" s="226">
        <v>6.4463268233238624</v>
      </c>
      <c r="N15" s="226">
        <v>5.959936869416488</v>
      </c>
      <c r="O15" s="226">
        <v>6.5666480279069868</v>
      </c>
      <c r="P15" s="226">
        <v>7.1252627930013901</v>
      </c>
      <c r="Q15" s="226">
        <v>6.7703601274576872</v>
      </c>
      <c r="R15" s="226">
        <v>6.9665266627035418</v>
      </c>
      <c r="S15" s="226">
        <v>7.98736791538657</v>
      </c>
      <c r="T15" s="226">
        <v>8.4629951555982146</v>
      </c>
      <c r="U15" s="226">
        <v>8.1116194704782725</v>
      </c>
      <c r="V15" s="226">
        <v>8.2880936095780111</v>
      </c>
      <c r="W15" s="226">
        <v>9.0338629885351214</v>
      </c>
      <c r="X15" s="226">
        <v>8.7270670723710992</v>
      </c>
      <c r="Y15" s="226">
        <v>8.5150836700051098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18.915714222552413</v>
      </c>
      <c r="C16" s="261">
        <f t="shared" si="0"/>
        <v>18.516710793767501</v>
      </c>
      <c r="D16" s="261">
        <f t="shared" si="0"/>
        <v>18.725628776476494</v>
      </c>
      <c r="E16" s="261">
        <f t="shared" si="0"/>
        <v>18.458814959273585</v>
      </c>
      <c r="F16" s="261">
        <f t="shared" si="0"/>
        <v>17.755874700006597</v>
      </c>
      <c r="G16" s="261">
        <f t="shared" si="0"/>
        <v>17.318848263016505</v>
      </c>
      <c r="H16" s="261">
        <f t="shared" si="0"/>
        <v>18.762099603934303</v>
      </c>
      <c r="I16" s="261">
        <f t="shared" si="0"/>
        <v>20.446872394426407</v>
      </c>
      <c r="J16" s="261">
        <f t="shared" si="0"/>
        <v>18.55380117004874</v>
      </c>
      <c r="K16" s="261">
        <f t="shared" si="0"/>
        <v>25.391344989758089</v>
      </c>
      <c r="L16" s="261">
        <f t="shared" si="0"/>
        <v>24.209675262874288</v>
      </c>
      <c r="M16" s="261">
        <f t="shared" si="0"/>
        <v>23.521931018521478</v>
      </c>
      <c r="N16" s="261">
        <f t="shared" si="0"/>
        <v>22.57905293375309</v>
      </c>
      <c r="O16" s="261">
        <f t="shared" si="0"/>
        <v>23.152633875703863</v>
      </c>
      <c r="P16" s="261">
        <f t="shared" si="0"/>
        <v>24.262415563714445</v>
      </c>
      <c r="Q16" s="261">
        <f t="shared" si="0"/>
        <v>23.106891404561395</v>
      </c>
      <c r="R16" s="261">
        <f t="shared" si="0"/>
        <v>23.514886542099166</v>
      </c>
      <c r="S16" s="261">
        <f t="shared" si="0"/>
        <v>25.731104214870914</v>
      </c>
      <c r="T16" s="261">
        <f t="shared" si="0"/>
        <v>26.939582758009845</v>
      </c>
      <c r="U16" s="261">
        <f t="shared" si="0"/>
        <v>25.735099016075385</v>
      </c>
      <c r="V16" s="261">
        <f t="shared" si="0"/>
        <v>26.493698839578549</v>
      </c>
      <c r="W16" s="261">
        <f t="shared" si="0"/>
        <v>28.883898083176859</v>
      </c>
      <c r="X16" s="261">
        <f t="shared" si="0"/>
        <v>27.542873760503912</v>
      </c>
      <c r="Y16" s="261">
        <f t="shared" si="0"/>
        <v>27.426714560896038</v>
      </c>
      <c r="DA16" s="70"/>
    </row>
    <row r="17" spans="1:105" ht="12" customHeight="1" x14ac:dyDescent="0.25">
      <c r="A17" s="60" t="s">
        <v>2148</v>
      </c>
      <c r="B17" s="329">
        <v>4.8833492618753107</v>
      </c>
      <c r="C17" s="329">
        <v>3.8841329438339658</v>
      </c>
      <c r="D17" s="329">
        <v>3.2407429243652208</v>
      </c>
      <c r="E17" s="329">
        <v>2.841240957988151</v>
      </c>
      <c r="F17" s="329">
        <v>2.3333421860848769</v>
      </c>
      <c r="G17" s="329">
        <v>1.9719072385268279</v>
      </c>
      <c r="H17" s="329">
        <v>1.831511932564263</v>
      </c>
      <c r="I17" s="329">
        <v>6.3159856316860878</v>
      </c>
      <c r="J17" s="329">
        <v>7.9253444748486039</v>
      </c>
      <c r="K17" s="329">
        <v>6.918029284426118</v>
      </c>
      <c r="L17" s="329">
        <v>9.4970237207902013</v>
      </c>
      <c r="M17" s="329">
        <v>8.8346148043658008</v>
      </c>
      <c r="N17" s="329">
        <v>8.5028474793636537</v>
      </c>
      <c r="O17" s="329">
        <v>7.1637479334910834</v>
      </c>
      <c r="P17" s="329">
        <v>6.6174092234361233</v>
      </c>
      <c r="Q17" s="329">
        <v>5.8414615817707229</v>
      </c>
      <c r="R17" s="329">
        <v>5.7979013027667516</v>
      </c>
      <c r="S17" s="329">
        <v>5.0480274184181804</v>
      </c>
      <c r="T17" s="329">
        <v>4.0209667906102231</v>
      </c>
      <c r="U17" s="329">
        <v>3.8184513867765659</v>
      </c>
      <c r="V17" s="329">
        <v>3.817152993792793</v>
      </c>
      <c r="W17" s="329">
        <v>3.298007673271298</v>
      </c>
      <c r="X17" s="329">
        <v>2.7421554350562638</v>
      </c>
      <c r="Y17" s="329">
        <v>3.576583478557132</v>
      </c>
      <c r="DA17" s="72" t="s">
        <v>2149</v>
      </c>
    </row>
    <row r="18" spans="1:105" ht="12" customHeight="1" x14ac:dyDescent="0.25">
      <c r="A18" s="59" t="s">
        <v>28</v>
      </c>
      <c r="B18" s="230">
        <v>0.99399062997082888</v>
      </c>
      <c r="C18" s="230">
        <v>0.87611168283424534</v>
      </c>
      <c r="D18" s="230">
        <v>0.64762806957536168</v>
      </c>
      <c r="E18" s="230">
        <v>0.3896106374853413</v>
      </c>
      <c r="F18" s="230">
        <v>0.33106759073880521</v>
      </c>
      <c r="G18" s="230">
        <v>0.30696427577990332</v>
      </c>
      <c r="H18" s="230">
        <v>0.2682400628915993</v>
      </c>
      <c r="I18" s="230">
        <v>0.93107021677757673</v>
      </c>
      <c r="J18" s="230">
        <v>1.0299034215014791</v>
      </c>
      <c r="K18" s="230">
        <v>2.0196967445784861</v>
      </c>
      <c r="L18" s="230">
        <v>2.8703683796746029</v>
      </c>
      <c r="M18" s="230">
        <v>2.7918069536945591</v>
      </c>
      <c r="N18" s="230">
        <v>2.2994546354594818</v>
      </c>
      <c r="O18" s="230">
        <v>1.8675319334204969</v>
      </c>
      <c r="P18" s="230">
        <v>1.9233051665953489</v>
      </c>
      <c r="Q18" s="230">
        <v>0.95378124699572497</v>
      </c>
      <c r="R18" s="230">
        <v>1.1920941618454119</v>
      </c>
      <c r="S18" s="230">
        <v>0.77743594729986942</v>
      </c>
      <c r="T18" s="230">
        <v>0.84118868252948442</v>
      </c>
      <c r="U18" s="230">
        <v>0.9174720991218851</v>
      </c>
      <c r="V18" s="230">
        <v>0.38295973821013202</v>
      </c>
      <c r="W18" s="230">
        <v>0.21926344730777139</v>
      </c>
      <c r="X18" s="230">
        <v>0.17785734991715721</v>
      </c>
      <c r="Y18" s="230">
        <v>0.30469594346759071</v>
      </c>
      <c r="DA18" s="71" t="s">
        <v>2150</v>
      </c>
    </row>
    <row r="19" spans="1:105" ht="12" customHeight="1" x14ac:dyDescent="0.25">
      <c r="A19" s="59" t="s">
        <v>31</v>
      </c>
      <c r="B19" s="230">
        <v>0.28720123078907411</v>
      </c>
      <c r="C19" s="230">
        <v>0.25366292089782971</v>
      </c>
      <c r="D19" s="230">
        <v>0.19316754736400801</v>
      </c>
      <c r="E19" s="230">
        <v>0.18144441203805059</v>
      </c>
      <c r="F19" s="230">
        <v>0.1111149132405021</v>
      </c>
      <c r="G19" s="230">
        <v>0.1015970468069</v>
      </c>
      <c r="H19" s="230">
        <v>0.1416233078671508</v>
      </c>
      <c r="I19" s="230">
        <v>0.61381458627208973</v>
      </c>
      <c r="J19" s="230">
        <v>0.9353849948763544</v>
      </c>
      <c r="K19" s="230">
        <v>0.80781994728977313</v>
      </c>
      <c r="L19" s="230">
        <v>1.028854921539921</v>
      </c>
      <c r="M19" s="230">
        <v>0.93248181860139567</v>
      </c>
      <c r="N19" s="230">
        <v>0.72585146815986445</v>
      </c>
      <c r="O19" s="230">
        <v>0.69972430718083889</v>
      </c>
      <c r="P19" s="230">
        <v>0.67936318043218713</v>
      </c>
      <c r="Q19" s="230">
        <v>1.117869373192319</v>
      </c>
      <c r="R19" s="230">
        <v>1.2979525084696459</v>
      </c>
      <c r="S19" s="230">
        <v>1.5958059023586479</v>
      </c>
      <c r="T19" s="230">
        <v>0.97709917177419858</v>
      </c>
      <c r="U19" s="230">
        <v>0.83182694476327157</v>
      </c>
      <c r="V19" s="230">
        <v>1.056220335629606</v>
      </c>
      <c r="W19" s="230">
        <v>0.79864968052088192</v>
      </c>
      <c r="X19" s="230">
        <v>0.72905383500362375</v>
      </c>
      <c r="Y19" s="230">
        <v>1.126760627086832</v>
      </c>
      <c r="DA19" s="71" t="s">
        <v>2151</v>
      </c>
    </row>
    <row r="20" spans="1:105" ht="12" customHeight="1" x14ac:dyDescent="0.25">
      <c r="A20" s="59" t="s">
        <v>159</v>
      </c>
      <c r="B20" s="230">
        <v>1.089566002048681</v>
      </c>
      <c r="C20" s="230">
        <v>0.69830313817921053</v>
      </c>
      <c r="D20" s="230">
        <v>0.651267142847618</v>
      </c>
      <c r="E20" s="230">
        <v>0.72378896264623771</v>
      </c>
      <c r="F20" s="230">
        <v>0.68805657390836528</v>
      </c>
      <c r="G20" s="230">
        <v>0.60631816835965979</v>
      </c>
      <c r="H20" s="230">
        <v>0.56353537124577746</v>
      </c>
      <c r="I20" s="230">
        <v>2.3603435534181778</v>
      </c>
      <c r="J20" s="230">
        <v>3.0538538991279718</v>
      </c>
      <c r="K20" s="230">
        <v>1.849685320073293</v>
      </c>
      <c r="L20" s="230">
        <v>2.01102448603765</v>
      </c>
      <c r="M20" s="230">
        <v>1.663126845526113</v>
      </c>
      <c r="N20" s="230">
        <v>1.865175456567193</v>
      </c>
      <c r="O20" s="230">
        <v>1.5003139362296121</v>
      </c>
      <c r="P20" s="230">
        <v>1.458867462840659</v>
      </c>
      <c r="Q20" s="230">
        <v>1.175347021586816</v>
      </c>
      <c r="R20" s="230">
        <v>0.98645655092315054</v>
      </c>
      <c r="S20" s="230">
        <v>0.86413811609029711</v>
      </c>
      <c r="T20" s="230">
        <v>0.74797627085336815</v>
      </c>
      <c r="U20" s="230">
        <v>0.61579234174525166</v>
      </c>
      <c r="V20" s="230">
        <v>0.89382709488691681</v>
      </c>
      <c r="W20" s="230">
        <v>0.66815720150606639</v>
      </c>
      <c r="X20" s="230">
        <v>0.90367750287256465</v>
      </c>
      <c r="Y20" s="230">
        <v>0.766279377393979</v>
      </c>
      <c r="DA20" s="71" t="s">
        <v>2152</v>
      </c>
    </row>
    <row r="21" spans="1:105" ht="12" customHeight="1" x14ac:dyDescent="0.25">
      <c r="A21" s="59" t="s">
        <v>32</v>
      </c>
      <c r="B21" s="230">
        <v>1.8249856976280381</v>
      </c>
      <c r="C21" s="230">
        <v>1.48292270300614</v>
      </c>
      <c r="D21" s="230">
        <v>1.231548478562295</v>
      </c>
      <c r="E21" s="230">
        <v>1.076099679378967</v>
      </c>
      <c r="F21" s="230">
        <v>0.79079626359052368</v>
      </c>
      <c r="G21" s="230">
        <v>0.7004640682359814</v>
      </c>
      <c r="H21" s="230">
        <v>0.58795192150608455</v>
      </c>
      <c r="I21" s="230">
        <v>1.5601630350457529</v>
      </c>
      <c r="J21" s="230">
        <v>1.9338416636929421</v>
      </c>
      <c r="K21" s="230">
        <v>1.4315198936063569</v>
      </c>
      <c r="L21" s="230">
        <v>2.370183247597307</v>
      </c>
      <c r="M21" s="230">
        <v>2.1490540437519812</v>
      </c>
      <c r="N21" s="230">
        <v>2.0133192597363578</v>
      </c>
      <c r="O21" s="230">
        <v>1.8305425515939009</v>
      </c>
      <c r="P21" s="230">
        <v>1.5551948991314359</v>
      </c>
      <c r="Q21" s="230">
        <v>1.461575110116514</v>
      </c>
      <c r="R21" s="230">
        <v>1.219645589842582</v>
      </c>
      <c r="S21" s="230">
        <v>0.90509570444674592</v>
      </c>
      <c r="T21" s="230">
        <v>0.59025453275353257</v>
      </c>
      <c r="U21" s="230">
        <v>0.59385971373197799</v>
      </c>
      <c r="V21" s="230">
        <v>0.6758557468313372</v>
      </c>
      <c r="W21" s="230">
        <v>0.52265955908722739</v>
      </c>
      <c r="X21" s="230">
        <v>0.46265688757461049</v>
      </c>
      <c r="Y21" s="230">
        <v>0.30724210336609947</v>
      </c>
      <c r="DA21" s="71" t="s">
        <v>2153</v>
      </c>
    </row>
    <row r="22" spans="1:105" ht="12" customHeight="1" x14ac:dyDescent="0.25">
      <c r="A22" s="59" t="s">
        <v>35</v>
      </c>
      <c r="B22" s="230">
        <v>0.68760570143868904</v>
      </c>
      <c r="C22" s="230">
        <v>0.57313249891654072</v>
      </c>
      <c r="D22" s="230">
        <v>0.51713168601593829</v>
      </c>
      <c r="E22" s="230">
        <v>0.47029726643955388</v>
      </c>
      <c r="F22" s="230">
        <v>0.41230684460668049</v>
      </c>
      <c r="G22" s="230">
        <v>0.25656367934438368</v>
      </c>
      <c r="H22" s="230">
        <v>0.27016126905365129</v>
      </c>
      <c r="I22" s="230">
        <v>0.85059424017249041</v>
      </c>
      <c r="J22" s="230">
        <v>0.9723604956498566</v>
      </c>
      <c r="K22" s="230">
        <v>0.80930737887820992</v>
      </c>
      <c r="L22" s="230">
        <v>1.216592685940719</v>
      </c>
      <c r="M22" s="230">
        <v>1.298145142791751</v>
      </c>
      <c r="N22" s="230">
        <v>1.599046659440756</v>
      </c>
      <c r="O22" s="230">
        <v>1.2656352050662349</v>
      </c>
      <c r="P22" s="230">
        <v>1.000678514436492</v>
      </c>
      <c r="Q22" s="230">
        <v>1.1328888298793489</v>
      </c>
      <c r="R22" s="230">
        <v>1.10175249168596</v>
      </c>
      <c r="S22" s="230">
        <v>0.90555174822261986</v>
      </c>
      <c r="T22" s="230">
        <v>0.86444813269963927</v>
      </c>
      <c r="U22" s="230">
        <v>0.85950028741418016</v>
      </c>
      <c r="V22" s="230">
        <v>0.80829007823480092</v>
      </c>
      <c r="W22" s="230">
        <v>1.0892777848493509</v>
      </c>
      <c r="X22" s="230">
        <v>0.46890985968830767</v>
      </c>
      <c r="Y22" s="230">
        <v>1.071605427242631</v>
      </c>
      <c r="DA22" s="71" t="s">
        <v>2154</v>
      </c>
    </row>
    <row r="23" spans="1:105" ht="12" customHeight="1" x14ac:dyDescent="0.25">
      <c r="A23" s="60" t="s">
        <v>2155</v>
      </c>
      <c r="B23" s="329">
        <v>13.58099408492364</v>
      </c>
      <c r="C23" s="329">
        <v>14.18780105622119</v>
      </c>
      <c r="D23" s="329">
        <v>15.033728170603981</v>
      </c>
      <c r="E23" s="329">
        <v>15.173373161990851</v>
      </c>
      <c r="F23" s="329">
        <v>14.996524872435799</v>
      </c>
      <c r="G23" s="329">
        <v>14.932275581133551</v>
      </c>
      <c r="H23" s="329">
        <v>16.484270606965609</v>
      </c>
      <c r="I23" s="329">
        <v>13.70224767202691</v>
      </c>
      <c r="J23" s="329">
        <v>10.25688942744026</v>
      </c>
      <c r="K23" s="329">
        <v>17.94303651265232</v>
      </c>
      <c r="L23" s="329">
        <v>14.223979870454</v>
      </c>
      <c r="M23" s="329">
        <v>14.20302309925053</v>
      </c>
      <c r="N23" s="329">
        <v>13.60874905166316</v>
      </c>
      <c r="O23" s="329">
        <v>15.50348535734868</v>
      </c>
      <c r="P23" s="329">
        <v>17.13387567871407</v>
      </c>
      <c r="Q23" s="329">
        <v>16.784922120656798</v>
      </c>
      <c r="R23" s="329">
        <v>17.232555107856431</v>
      </c>
      <c r="S23" s="329">
        <v>20.13960592855393</v>
      </c>
      <c r="T23" s="329">
        <v>22.350732400934149</v>
      </c>
      <c r="U23" s="329">
        <v>21.37463322403563</v>
      </c>
      <c r="V23" s="329">
        <v>22.114805802171809</v>
      </c>
      <c r="W23" s="329">
        <v>24.97583475057553</v>
      </c>
      <c r="X23" s="329">
        <v>24.222806100909761</v>
      </c>
      <c r="Y23" s="329">
        <v>23.270767588593031</v>
      </c>
      <c r="DA23" s="72" t="s">
        <v>2156</v>
      </c>
    </row>
    <row r="24" spans="1:105" ht="12" customHeight="1" x14ac:dyDescent="0.25">
      <c r="A24" s="60" t="s">
        <v>2157</v>
      </c>
      <c r="B24" s="329">
        <v>0.45137087575346069</v>
      </c>
      <c r="C24" s="329">
        <v>0.44477679371234757</v>
      </c>
      <c r="D24" s="329">
        <v>0.45115768150729191</v>
      </c>
      <c r="E24" s="329">
        <v>0.44420083929458493</v>
      </c>
      <c r="F24" s="329">
        <v>0.42600764148591891</v>
      </c>
      <c r="G24" s="329">
        <v>0.41466544335612687</v>
      </c>
      <c r="H24" s="329">
        <v>0.44631706440443231</v>
      </c>
      <c r="I24" s="329">
        <v>0.4286390907134105</v>
      </c>
      <c r="J24" s="329">
        <v>0.3715672677598742</v>
      </c>
      <c r="K24" s="329">
        <v>0.53027919267964896</v>
      </c>
      <c r="L24" s="329">
        <v>0.48867167163008568</v>
      </c>
      <c r="M24" s="329">
        <v>0.48429311490514948</v>
      </c>
      <c r="N24" s="329">
        <v>0.46745640272627847</v>
      </c>
      <c r="O24" s="329">
        <v>0.48540058486409859</v>
      </c>
      <c r="P24" s="329">
        <v>0.51113066156425024</v>
      </c>
      <c r="Q24" s="329">
        <v>0.48050770213387278</v>
      </c>
      <c r="R24" s="329">
        <v>0.48443013147598568</v>
      </c>
      <c r="S24" s="329">
        <v>0.54347086789880328</v>
      </c>
      <c r="T24" s="329">
        <v>0.56788356646547211</v>
      </c>
      <c r="U24" s="329">
        <v>0.54201440526318889</v>
      </c>
      <c r="V24" s="329">
        <v>0.56174004361394891</v>
      </c>
      <c r="W24" s="329">
        <v>0.61005565933003147</v>
      </c>
      <c r="X24" s="329">
        <v>0.57791222453788693</v>
      </c>
      <c r="Y24" s="329">
        <v>0.57936349374587381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15.763095185460344</v>
      </c>
      <c r="C25" s="261">
        <f t="shared" si="1"/>
        <v>15.430592328139584</v>
      </c>
      <c r="D25" s="261">
        <f t="shared" si="1"/>
        <v>15.604690647063745</v>
      </c>
      <c r="E25" s="261">
        <f t="shared" si="1"/>
        <v>15.38234579939466</v>
      </c>
      <c r="F25" s="261">
        <f t="shared" si="1"/>
        <v>14.796562250005501</v>
      </c>
      <c r="G25" s="261">
        <f t="shared" si="1"/>
        <v>14.432373552513756</v>
      </c>
      <c r="H25" s="261">
        <f t="shared" si="1"/>
        <v>15.635083003278586</v>
      </c>
      <c r="I25" s="261">
        <f t="shared" si="1"/>
        <v>17.03906032868867</v>
      </c>
      <c r="J25" s="261">
        <f t="shared" si="1"/>
        <v>15.46150097504062</v>
      </c>
      <c r="K25" s="261">
        <f t="shared" si="1"/>
        <v>21.159454158131734</v>
      </c>
      <c r="L25" s="261">
        <f t="shared" si="1"/>
        <v>20.174729385728575</v>
      </c>
      <c r="M25" s="261">
        <f t="shared" si="1"/>
        <v>19.601609182101239</v>
      </c>
      <c r="N25" s="261">
        <f t="shared" si="1"/>
        <v>18.815877444794246</v>
      </c>
      <c r="O25" s="261">
        <f t="shared" si="1"/>
        <v>19.293861563086551</v>
      </c>
      <c r="P25" s="261">
        <f t="shared" si="1"/>
        <v>20.21867963642871</v>
      </c>
      <c r="Q25" s="261">
        <f t="shared" si="1"/>
        <v>19.255742837134505</v>
      </c>
      <c r="R25" s="261">
        <f t="shared" si="1"/>
        <v>19.595738785082641</v>
      </c>
      <c r="S25" s="261">
        <f t="shared" si="1"/>
        <v>21.44258684572576</v>
      </c>
      <c r="T25" s="261">
        <f t="shared" si="1"/>
        <v>22.449652298341537</v>
      </c>
      <c r="U25" s="261">
        <f t="shared" si="1"/>
        <v>21.445915846729505</v>
      </c>
      <c r="V25" s="261">
        <f t="shared" si="1"/>
        <v>22.078082366315464</v>
      </c>
      <c r="W25" s="261">
        <f t="shared" si="1"/>
        <v>24.06991506931406</v>
      </c>
      <c r="X25" s="261">
        <f t="shared" si="1"/>
        <v>22.952394800419921</v>
      </c>
      <c r="Y25" s="261">
        <f t="shared" si="1"/>
        <v>22.855595467413377</v>
      </c>
      <c r="DA25" s="70"/>
    </row>
    <row r="26" spans="1:105" ht="12" customHeight="1" x14ac:dyDescent="0.25">
      <c r="A26" s="60" t="s">
        <v>2160</v>
      </c>
      <c r="B26" s="329">
        <v>4.069457718229426</v>
      </c>
      <c r="C26" s="329">
        <v>3.2367774531949718</v>
      </c>
      <c r="D26" s="329">
        <v>2.7006191036376852</v>
      </c>
      <c r="E26" s="329">
        <v>2.367700798323459</v>
      </c>
      <c r="F26" s="329">
        <v>1.9444518217373969</v>
      </c>
      <c r="G26" s="329">
        <v>1.6432560321056899</v>
      </c>
      <c r="H26" s="329">
        <v>1.5262599438035529</v>
      </c>
      <c r="I26" s="329">
        <v>5.2633213597384074</v>
      </c>
      <c r="J26" s="329">
        <v>6.6044537290405056</v>
      </c>
      <c r="K26" s="329">
        <v>5.7650244036884324</v>
      </c>
      <c r="L26" s="329">
        <v>7.9141864339918344</v>
      </c>
      <c r="M26" s="329">
        <v>7.3621790036381656</v>
      </c>
      <c r="N26" s="329">
        <v>7.0857062328030462</v>
      </c>
      <c r="O26" s="329">
        <v>5.9697899445759042</v>
      </c>
      <c r="P26" s="329">
        <v>5.5145076861967706</v>
      </c>
      <c r="Q26" s="329">
        <v>4.8678846514756042</v>
      </c>
      <c r="R26" s="329">
        <v>4.8315844189722936</v>
      </c>
      <c r="S26" s="329">
        <v>4.2066895153484838</v>
      </c>
      <c r="T26" s="329">
        <v>3.3508056588418529</v>
      </c>
      <c r="U26" s="329">
        <v>3.1820428223138069</v>
      </c>
      <c r="V26" s="329">
        <v>3.1809608281606621</v>
      </c>
      <c r="W26" s="329">
        <v>2.748339727726083</v>
      </c>
      <c r="X26" s="329">
        <v>2.2851295292135529</v>
      </c>
      <c r="Y26" s="329">
        <v>2.9804862321309442</v>
      </c>
      <c r="DA26" s="72" t="s">
        <v>2161</v>
      </c>
    </row>
    <row r="27" spans="1:105" ht="12" customHeight="1" x14ac:dyDescent="0.25">
      <c r="A27" s="59" t="s">
        <v>28</v>
      </c>
      <c r="B27" s="230">
        <v>0.82832552497569101</v>
      </c>
      <c r="C27" s="230">
        <v>0.73009306902853766</v>
      </c>
      <c r="D27" s="230">
        <v>0.53969005797946834</v>
      </c>
      <c r="E27" s="230">
        <v>0.32467553123778448</v>
      </c>
      <c r="F27" s="230">
        <v>0.27588965894900441</v>
      </c>
      <c r="G27" s="230">
        <v>0.25580356314991942</v>
      </c>
      <c r="H27" s="230">
        <v>0.22353338574299941</v>
      </c>
      <c r="I27" s="230">
        <v>0.77589184731464733</v>
      </c>
      <c r="J27" s="230">
        <v>0.85825285125123241</v>
      </c>
      <c r="K27" s="230">
        <v>1.6830806204820721</v>
      </c>
      <c r="L27" s="230">
        <v>2.3919736497288362</v>
      </c>
      <c r="M27" s="230">
        <v>2.3265057947454659</v>
      </c>
      <c r="N27" s="230">
        <v>1.916212196216236</v>
      </c>
      <c r="O27" s="230">
        <v>1.556276611183748</v>
      </c>
      <c r="P27" s="230">
        <v>1.6027543054961251</v>
      </c>
      <c r="Q27" s="230">
        <v>0.79481770582977118</v>
      </c>
      <c r="R27" s="230">
        <v>0.99341180153784392</v>
      </c>
      <c r="S27" s="230">
        <v>0.64786328941655791</v>
      </c>
      <c r="T27" s="230">
        <v>0.70099056877457044</v>
      </c>
      <c r="U27" s="230">
        <v>0.76456008260157127</v>
      </c>
      <c r="V27" s="230">
        <v>0.31913311517511012</v>
      </c>
      <c r="W27" s="230">
        <v>0.1827195394231429</v>
      </c>
      <c r="X27" s="230">
        <v>0.14821445826429769</v>
      </c>
      <c r="Y27" s="230">
        <v>0.25391328622299231</v>
      </c>
      <c r="DA27" s="71" t="s">
        <v>2162</v>
      </c>
    </row>
    <row r="28" spans="1:105" ht="12" customHeight="1" x14ac:dyDescent="0.25">
      <c r="A28" s="59" t="s">
        <v>31</v>
      </c>
      <c r="B28" s="230">
        <v>0.23933435899089511</v>
      </c>
      <c r="C28" s="230">
        <v>0.21138576741485809</v>
      </c>
      <c r="D28" s="230">
        <v>0.1609729561366734</v>
      </c>
      <c r="E28" s="230">
        <v>0.15120367669837551</v>
      </c>
      <c r="F28" s="230">
        <v>9.2595761033751778E-2</v>
      </c>
      <c r="G28" s="230">
        <v>8.4664205672416684E-2</v>
      </c>
      <c r="H28" s="230">
        <v>0.11801942322262569</v>
      </c>
      <c r="I28" s="230">
        <v>0.51151215522674154</v>
      </c>
      <c r="J28" s="230">
        <v>0.77948749573029541</v>
      </c>
      <c r="K28" s="230">
        <v>0.67318328940814409</v>
      </c>
      <c r="L28" s="230">
        <v>0.85737910128326733</v>
      </c>
      <c r="M28" s="230">
        <v>0.77706818216782991</v>
      </c>
      <c r="N28" s="230">
        <v>0.6048762234665539</v>
      </c>
      <c r="O28" s="230">
        <v>0.58310358931736572</v>
      </c>
      <c r="P28" s="230">
        <v>0.5661359836934895</v>
      </c>
      <c r="Q28" s="230">
        <v>0.93155781099359947</v>
      </c>
      <c r="R28" s="230">
        <v>1.0816270903913721</v>
      </c>
      <c r="S28" s="230">
        <v>1.329838251965541</v>
      </c>
      <c r="T28" s="230">
        <v>0.81424930981183252</v>
      </c>
      <c r="U28" s="230">
        <v>0.69318912063605986</v>
      </c>
      <c r="V28" s="230">
        <v>0.88018361302467207</v>
      </c>
      <c r="W28" s="230">
        <v>0.66554140043406851</v>
      </c>
      <c r="X28" s="230">
        <v>0.60754486250301976</v>
      </c>
      <c r="Y28" s="230">
        <v>0.93896718923902711</v>
      </c>
      <c r="DA28" s="71" t="s">
        <v>2163</v>
      </c>
    </row>
    <row r="29" spans="1:105" ht="12" customHeight="1" x14ac:dyDescent="0.25">
      <c r="A29" s="59" t="s">
        <v>159</v>
      </c>
      <c r="B29" s="230">
        <v>0.90797166837390064</v>
      </c>
      <c r="C29" s="230">
        <v>0.58191928181600872</v>
      </c>
      <c r="D29" s="230">
        <v>0.54272261903968189</v>
      </c>
      <c r="E29" s="230">
        <v>0.60315746887186494</v>
      </c>
      <c r="F29" s="230">
        <v>0.57338047825697114</v>
      </c>
      <c r="G29" s="230">
        <v>0.50526514029971659</v>
      </c>
      <c r="H29" s="230">
        <v>0.46961280937148109</v>
      </c>
      <c r="I29" s="230">
        <v>1.9669529611818151</v>
      </c>
      <c r="J29" s="230">
        <v>2.5448782492733111</v>
      </c>
      <c r="K29" s="230">
        <v>1.541404433394411</v>
      </c>
      <c r="L29" s="230">
        <v>1.675853738364709</v>
      </c>
      <c r="M29" s="230">
        <v>1.385939037938428</v>
      </c>
      <c r="N29" s="230">
        <v>1.5543128804726609</v>
      </c>
      <c r="O29" s="230">
        <v>1.250261613524676</v>
      </c>
      <c r="P29" s="230">
        <v>1.2157228857005491</v>
      </c>
      <c r="Q29" s="230">
        <v>0.9794558513223468</v>
      </c>
      <c r="R29" s="230">
        <v>0.8220471257692924</v>
      </c>
      <c r="S29" s="230">
        <v>0.72011509674191421</v>
      </c>
      <c r="T29" s="230">
        <v>0.62331355904447361</v>
      </c>
      <c r="U29" s="230">
        <v>0.51316028478770992</v>
      </c>
      <c r="V29" s="230">
        <v>0.74485591240576421</v>
      </c>
      <c r="W29" s="230">
        <v>0.55679766792172214</v>
      </c>
      <c r="X29" s="230">
        <v>0.75306458572713741</v>
      </c>
      <c r="Y29" s="230">
        <v>0.638566147828316</v>
      </c>
      <c r="DA29" s="71" t="s">
        <v>2164</v>
      </c>
    </row>
    <row r="30" spans="1:105" ht="12" customHeight="1" x14ac:dyDescent="0.25">
      <c r="A30" s="59" t="s">
        <v>32</v>
      </c>
      <c r="B30" s="230">
        <v>1.5208214146900321</v>
      </c>
      <c r="C30" s="230">
        <v>1.2357689191717831</v>
      </c>
      <c r="D30" s="230">
        <v>1.026290398801913</v>
      </c>
      <c r="E30" s="230">
        <v>0.89674973281580606</v>
      </c>
      <c r="F30" s="230">
        <v>0.6589968863254364</v>
      </c>
      <c r="G30" s="230">
        <v>0.58372005686331785</v>
      </c>
      <c r="H30" s="230">
        <v>0.48995993458840381</v>
      </c>
      <c r="I30" s="230">
        <v>1.300135862538127</v>
      </c>
      <c r="J30" s="230">
        <v>1.611534719744119</v>
      </c>
      <c r="K30" s="230">
        <v>1.192933244671964</v>
      </c>
      <c r="L30" s="230">
        <v>1.975152706331089</v>
      </c>
      <c r="M30" s="230">
        <v>1.790878369793317</v>
      </c>
      <c r="N30" s="230">
        <v>1.6777660497802991</v>
      </c>
      <c r="O30" s="230">
        <v>1.525452126328251</v>
      </c>
      <c r="P30" s="230">
        <v>1.2959957492761971</v>
      </c>
      <c r="Q30" s="230">
        <v>1.217979258430429</v>
      </c>
      <c r="R30" s="230">
        <v>1.016371324868818</v>
      </c>
      <c r="S30" s="230">
        <v>0.75424642037228817</v>
      </c>
      <c r="T30" s="230">
        <v>0.4918787772946106</v>
      </c>
      <c r="U30" s="230">
        <v>0.49488309477664849</v>
      </c>
      <c r="V30" s="230">
        <v>0.56321312235944776</v>
      </c>
      <c r="W30" s="230">
        <v>0.43554963257268958</v>
      </c>
      <c r="X30" s="230">
        <v>0.38554740631217549</v>
      </c>
      <c r="Y30" s="230">
        <v>0.2560350861384163</v>
      </c>
      <c r="DA30" s="71" t="s">
        <v>2165</v>
      </c>
    </row>
    <row r="31" spans="1:105" ht="12" customHeight="1" x14ac:dyDescent="0.25">
      <c r="A31" s="59" t="s">
        <v>35</v>
      </c>
      <c r="B31" s="230">
        <v>0.5730047511989077</v>
      </c>
      <c r="C31" s="230">
        <v>0.47761041576378399</v>
      </c>
      <c r="D31" s="230">
        <v>0.43094307167994877</v>
      </c>
      <c r="E31" s="230">
        <v>0.3919143886996283</v>
      </c>
      <c r="F31" s="230">
        <v>0.34358903717223371</v>
      </c>
      <c r="G31" s="230">
        <v>0.2138030661203198</v>
      </c>
      <c r="H31" s="230">
        <v>0.22513439087804271</v>
      </c>
      <c r="I31" s="230">
        <v>0.70882853347707564</v>
      </c>
      <c r="J31" s="230">
        <v>0.81030041304154732</v>
      </c>
      <c r="K31" s="230">
        <v>0.67442281573184149</v>
      </c>
      <c r="L31" s="230">
        <v>1.0138272382839331</v>
      </c>
      <c r="M31" s="230">
        <v>1.0817876189931259</v>
      </c>
      <c r="N31" s="230">
        <v>1.332538882867297</v>
      </c>
      <c r="O31" s="230">
        <v>1.0546960042218629</v>
      </c>
      <c r="P31" s="230">
        <v>0.83389876203041025</v>
      </c>
      <c r="Q31" s="230">
        <v>0.9440740248994578</v>
      </c>
      <c r="R31" s="230">
        <v>0.91812707640496727</v>
      </c>
      <c r="S31" s="230">
        <v>0.7546264568521831</v>
      </c>
      <c r="T31" s="230">
        <v>0.72037344391636615</v>
      </c>
      <c r="U31" s="230">
        <v>0.7162502395118171</v>
      </c>
      <c r="V31" s="230">
        <v>0.67357506519566757</v>
      </c>
      <c r="W31" s="230">
        <v>0.90773148737445963</v>
      </c>
      <c r="X31" s="230">
        <v>0.39075821640692321</v>
      </c>
      <c r="Y31" s="230">
        <v>0.89300452270219255</v>
      </c>
      <c r="DA31" s="71" t="s">
        <v>2166</v>
      </c>
    </row>
    <row r="32" spans="1:105" ht="12" customHeight="1" x14ac:dyDescent="0.25">
      <c r="A32" s="60" t="s">
        <v>2167</v>
      </c>
      <c r="B32" s="329">
        <v>11.3174950707697</v>
      </c>
      <c r="C32" s="329">
        <v>11.823167546850989</v>
      </c>
      <c r="D32" s="329">
        <v>12.52810680883665</v>
      </c>
      <c r="E32" s="329">
        <v>12.644477634992381</v>
      </c>
      <c r="F32" s="329">
        <v>12.497104060363171</v>
      </c>
      <c r="G32" s="329">
        <v>12.44356298427796</v>
      </c>
      <c r="H32" s="329">
        <v>13.73689217247134</v>
      </c>
      <c r="I32" s="329">
        <v>11.41853972668909</v>
      </c>
      <c r="J32" s="329">
        <v>8.5474078562002198</v>
      </c>
      <c r="K32" s="329">
        <v>14.952530427210259</v>
      </c>
      <c r="L32" s="329">
        <v>11.85331655871167</v>
      </c>
      <c r="M32" s="329">
        <v>11.83585258270878</v>
      </c>
      <c r="N32" s="329">
        <v>11.3406242097193</v>
      </c>
      <c r="O32" s="329">
        <v>12.919571131123901</v>
      </c>
      <c r="P32" s="329">
        <v>14.27822973226173</v>
      </c>
      <c r="Q32" s="329">
        <v>13.987435100547341</v>
      </c>
      <c r="R32" s="329">
        <v>14.36046258988036</v>
      </c>
      <c r="S32" s="329">
        <v>16.783004940461609</v>
      </c>
      <c r="T32" s="329">
        <v>18.625610334111791</v>
      </c>
      <c r="U32" s="329">
        <v>17.81219435336304</v>
      </c>
      <c r="V32" s="329">
        <v>18.429004835143179</v>
      </c>
      <c r="W32" s="329">
        <v>20.813195625479619</v>
      </c>
      <c r="X32" s="329">
        <v>20.185671750758129</v>
      </c>
      <c r="Y32" s="329">
        <v>19.39230632382754</v>
      </c>
      <c r="DA32" s="72" t="s">
        <v>2168</v>
      </c>
    </row>
    <row r="33" spans="1:105" ht="12" customHeight="1" x14ac:dyDescent="0.25">
      <c r="A33" s="60" t="s">
        <v>2169</v>
      </c>
      <c r="B33" s="329">
        <v>0.37614239646121739</v>
      </c>
      <c r="C33" s="329">
        <v>0.37064732809362311</v>
      </c>
      <c r="D33" s="329">
        <v>0.37596473458940988</v>
      </c>
      <c r="E33" s="329">
        <v>0.37016736607882078</v>
      </c>
      <c r="F33" s="329">
        <v>0.35500636790493229</v>
      </c>
      <c r="G33" s="329">
        <v>0.34555453613010562</v>
      </c>
      <c r="H33" s="329">
        <v>0.37193088700369359</v>
      </c>
      <c r="I33" s="329">
        <v>0.3571992422611755</v>
      </c>
      <c r="J33" s="329">
        <v>0.30963938979989519</v>
      </c>
      <c r="K33" s="329">
        <v>0.44189932723304082</v>
      </c>
      <c r="L33" s="329">
        <v>0.40722639302507141</v>
      </c>
      <c r="M33" s="329">
        <v>0.40357759575429131</v>
      </c>
      <c r="N33" s="329">
        <v>0.38954700227189892</v>
      </c>
      <c r="O33" s="329">
        <v>0.40450048738674899</v>
      </c>
      <c r="P33" s="329">
        <v>0.42594221797020859</v>
      </c>
      <c r="Q33" s="329">
        <v>0.40042308511156072</v>
      </c>
      <c r="R33" s="329">
        <v>0.40369177622998831</v>
      </c>
      <c r="S33" s="329">
        <v>0.4528923899156696</v>
      </c>
      <c r="T33" s="329">
        <v>0.4732363053878933</v>
      </c>
      <c r="U33" s="329">
        <v>0.45167867105265741</v>
      </c>
      <c r="V33" s="329">
        <v>0.46811670301162411</v>
      </c>
      <c r="W33" s="329">
        <v>0.50837971610835953</v>
      </c>
      <c r="X33" s="329">
        <v>0.48159352044823911</v>
      </c>
      <c r="Y33" s="329">
        <v>0.48280291145489468</v>
      </c>
      <c r="DA33" s="72" t="s">
        <v>2170</v>
      </c>
    </row>
    <row r="34" spans="1:105" ht="12" customHeight="1" x14ac:dyDescent="0.25">
      <c r="A34" s="57" t="s">
        <v>2171</v>
      </c>
      <c r="B34" s="261">
        <v>111.5927172210144</v>
      </c>
      <c r="C34" s="261">
        <v>101.03966267336359</v>
      </c>
      <c r="D34" s="261">
        <v>94.874264946128875</v>
      </c>
      <c r="E34" s="261">
        <v>89.653197409717322</v>
      </c>
      <c r="F34" s="261">
        <v>81.478531391229112</v>
      </c>
      <c r="G34" s="261">
        <v>75.210521671629209</v>
      </c>
      <c r="H34" s="261">
        <v>77.399870099452144</v>
      </c>
      <c r="I34" s="261">
        <v>169.81411897131201</v>
      </c>
      <c r="J34" s="261">
        <v>170.76217316606159</v>
      </c>
      <c r="K34" s="261">
        <v>213.4814193921043</v>
      </c>
      <c r="L34" s="261">
        <v>221.39791322817561</v>
      </c>
      <c r="M34" s="261">
        <v>203.58687455628211</v>
      </c>
      <c r="N34" s="261">
        <v>192.60706297339729</v>
      </c>
      <c r="O34" s="261">
        <v>191.9276633246545</v>
      </c>
      <c r="P34" s="261">
        <v>197.16422545840911</v>
      </c>
      <c r="Q34" s="261">
        <v>198.85102037786689</v>
      </c>
      <c r="R34" s="261">
        <v>212.62160965655329</v>
      </c>
      <c r="S34" s="261">
        <v>201.33644022904971</v>
      </c>
      <c r="T34" s="261">
        <v>204.73247256835009</v>
      </c>
      <c r="U34" s="261">
        <v>196.53818409580401</v>
      </c>
      <c r="V34" s="261">
        <v>192.63514953176849</v>
      </c>
      <c r="W34" s="261">
        <v>204.72187472182381</v>
      </c>
      <c r="X34" s="261">
        <v>197.52805702215809</v>
      </c>
      <c r="Y34" s="261">
        <v>200.56877371282059</v>
      </c>
      <c r="DA34" s="70" t="s">
        <v>2172</v>
      </c>
    </row>
    <row r="35" spans="1:105" ht="12" customHeight="1" x14ac:dyDescent="0.25">
      <c r="A35" s="64" t="s">
        <v>28</v>
      </c>
      <c r="B35" s="229">
        <v>21.160789629334111</v>
      </c>
      <c r="C35" s="229">
        <v>21.30228108509661</v>
      </c>
      <c r="D35" s="229">
        <v>17.860728774625031</v>
      </c>
      <c r="E35" s="229">
        <v>11.470454252597451</v>
      </c>
      <c r="F35" s="229">
        <v>10.646218525493961</v>
      </c>
      <c r="G35" s="229">
        <v>10.84507389946293</v>
      </c>
      <c r="H35" s="229">
        <v>10.20835425001987</v>
      </c>
      <c r="I35" s="229">
        <v>7.5043453877314574</v>
      </c>
      <c r="J35" s="229">
        <v>6.8214013305993806</v>
      </c>
      <c r="K35" s="229">
        <v>15.30040262095188</v>
      </c>
      <c r="L35" s="229">
        <v>18.990321620674891</v>
      </c>
      <c r="M35" s="229">
        <v>21.26119657230025</v>
      </c>
      <c r="N35" s="229">
        <v>18.24141554334329</v>
      </c>
      <c r="O35" s="229">
        <v>15.159462983873309</v>
      </c>
      <c r="P35" s="229">
        <v>15.92352067692878</v>
      </c>
      <c r="Q35" s="229">
        <v>6.7105806092870042</v>
      </c>
      <c r="R35" s="229">
        <v>7.4059013717464053</v>
      </c>
      <c r="S35" s="229">
        <v>6.5734786053959899</v>
      </c>
      <c r="T35" s="229">
        <v>7.2515527337992296</v>
      </c>
      <c r="U35" s="229">
        <v>7.8131038999734876</v>
      </c>
      <c r="V35" s="229">
        <v>3.6387238763929979</v>
      </c>
      <c r="W35" s="229">
        <v>2.1268841696105549</v>
      </c>
      <c r="X35" s="229">
        <v>1.648304433540889</v>
      </c>
      <c r="Y35" s="229">
        <v>2.808169158027717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6.1141469977355722</v>
      </c>
      <c r="C37" s="229">
        <v>6.1677054965771081</v>
      </c>
      <c r="D37" s="229">
        <v>5.327306418003559</v>
      </c>
      <c r="E37" s="229">
        <v>5.3418711591266694</v>
      </c>
      <c r="F37" s="229">
        <v>3.573148447299924</v>
      </c>
      <c r="G37" s="229">
        <v>3.5894322809669479</v>
      </c>
      <c r="H37" s="229">
        <v>5.3897276983257809</v>
      </c>
      <c r="I37" s="229">
        <v>4.9472924559390581</v>
      </c>
      <c r="J37" s="229">
        <v>6.195373581116991</v>
      </c>
      <c r="K37" s="229">
        <v>6.1197159781277968</v>
      </c>
      <c r="L37" s="229">
        <v>6.8068914078799434</v>
      </c>
      <c r="M37" s="229">
        <v>7.1013789900995246</v>
      </c>
      <c r="N37" s="229">
        <v>5.7581297970699614</v>
      </c>
      <c r="O37" s="229">
        <v>5.6799268295220839</v>
      </c>
      <c r="P37" s="229">
        <v>5.6246163316380473</v>
      </c>
      <c r="Q37" s="229">
        <v>7.8650660862635062</v>
      </c>
      <c r="R37" s="229">
        <v>8.0635478057005727</v>
      </c>
      <c r="S37" s="229">
        <v>13.493067813434999</v>
      </c>
      <c r="T37" s="229">
        <v>8.423182952207398</v>
      </c>
      <c r="U37" s="229">
        <v>7.0837580264874536</v>
      </c>
      <c r="V37" s="229">
        <v>10.03576556624456</v>
      </c>
      <c r="W37" s="229">
        <v>7.7470065504355796</v>
      </c>
      <c r="X37" s="229">
        <v>6.7565533225711123</v>
      </c>
      <c r="Y37" s="229">
        <v>10.38456372426819</v>
      </c>
      <c r="DA37" s="73" t="s">
        <v>2175</v>
      </c>
    </row>
    <row r="38" spans="1:105" ht="12" customHeight="1" x14ac:dyDescent="0.25">
      <c r="A38" s="64" t="s">
        <v>159</v>
      </c>
      <c r="B38" s="229">
        <v>23.195467101438769</v>
      </c>
      <c r="C38" s="229">
        <v>16.97894232385546</v>
      </c>
      <c r="D38" s="229">
        <v>17.96108962024028</v>
      </c>
      <c r="E38" s="229">
        <v>21.30893611671728</v>
      </c>
      <c r="F38" s="229">
        <v>22.125997375292311</v>
      </c>
      <c r="G38" s="229">
        <v>21.421272314965648</v>
      </c>
      <c r="H38" s="229">
        <v>21.446344144417221</v>
      </c>
      <c r="I38" s="229">
        <v>19.024164815258821</v>
      </c>
      <c r="J38" s="229">
        <v>20.226715064794789</v>
      </c>
      <c r="K38" s="229">
        <v>14.012465086728691</v>
      </c>
      <c r="L38" s="229">
        <v>13.304913072250599</v>
      </c>
      <c r="M38" s="229">
        <v>12.66565610512801</v>
      </c>
      <c r="N38" s="229">
        <v>14.796308672420739</v>
      </c>
      <c r="O38" s="229">
        <v>12.1786156228157</v>
      </c>
      <c r="P38" s="229">
        <v>12.07832569314227</v>
      </c>
      <c r="Q38" s="229">
        <v>8.2694653067330357</v>
      </c>
      <c r="R38" s="229">
        <v>6.1283748863769381</v>
      </c>
      <c r="S38" s="229">
        <v>7.3065741788188054</v>
      </c>
      <c r="T38" s="229">
        <v>6.4480056429356187</v>
      </c>
      <c r="U38" s="229">
        <v>5.2440281851279078</v>
      </c>
      <c r="V38" s="229">
        <v>8.4927726521146951</v>
      </c>
      <c r="W38" s="229">
        <v>6.4812124051840296</v>
      </c>
      <c r="X38" s="229">
        <v>8.3748893996779348</v>
      </c>
      <c r="Y38" s="229">
        <v>7.0622604605149153</v>
      </c>
      <c r="DA38" s="73" t="s">
        <v>2176</v>
      </c>
    </row>
    <row r="39" spans="1:105" ht="12" customHeight="1" x14ac:dyDescent="0.25">
      <c r="A39" s="64" t="s">
        <v>32</v>
      </c>
      <c r="B39" s="229">
        <v>38.851612137615241</v>
      </c>
      <c r="C39" s="229">
        <v>36.056631666769583</v>
      </c>
      <c r="D39" s="229">
        <v>33.964484218273419</v>
      </c>
      <c r="E39" s="229">
        <v>31.681250345777901</v>
      </c>
      <c r="F39" s="229">
        <v>25.4298217851562</v>
      </c>
      <c r="G39" s="229">
        <v>24.747454942882349</v>
      </c>
      <c r="H39" s="229">
        <v>22.375559534294901</v>
      </c>
      <c r="I39" s="229">
        <v>12.574779071632181</v>
      </c>
      <c r="J39" s="229">
        <v>12.808492352275019</v>
      </c>
      <c r="K39" s="229">
        <v>10.844613574227759</v>
      </c>
      <c r="L39" s="229">
        <v>15.681102986826779</v>
      </c>
      <c r="M39" s="229">
        <v>16.366267878314972</v>
      </c>
      <c r="N39" s="229">
        <v>15.971523278574519</v>
      </c>
      <c r="O39" s="229">
        <v>14.85920618260427</v>
      </c>
      <c r="P39" s="229">
        <v>12.875844438566849</v>
      </c>
      <c r="Q39" s="229">
        <v>10.28329884222221</v>
      </c>
      <c r="R39" s="229">
        <v>7.5770649970106554</v>
      </c>
      <c r="S39" s="229">
        <v>7.6528841632295022</v>
      </c>
      <c r="T39" s="229">
        <v>5.0883493317520214</v>
      </c>
      <c r="U39" s="229">
        <v>5.0572520405114272</v>
      </c>
      <c r="V39" s="229">
        <v>6.4216997183218334</v>
      </c>
      <c r="W39" s="229">
        <v>5.069866208743389</v>
      </c>
      <c r="X39" s="229">
        <v>4.287702472530178</v>
      </c>
      <c r="Y39" s="229">
        <v>2.8316353309508902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14.6382462342747</v>
      </c>
      <c r="C41" s="229">
        <v>13.93547173281314</v>
      </c>
      <c r="D41" s="229">
        <v>14.261810472099111</v>
      </c>
      <c r="E41" s="229">
        <v>13.8459342759077</v>
      </c>
      <c r="F41" s="229">
        <v>13.258648354688081</v>
      </c>
      <c r="G41" s="229">
        <v>9.0644165525078915</v>
      </c>
      <c r="H41" s="229">
        <v>10.2814691787823</v>
      </c>
      <c r="I41" s="229">
        <v>6.8557159793612454</v>
      </c>
      <c r="J41" s="229">
        <v>6.4402749232333569</v>
      </c>
      <c r="K41" s="229">
        <v>6.1309841560041516</v>
      </c>
      <c r="L41" s="229">
        <v>8.0489621300782606</v>
      </c>
      <c r="M41" s="229">
        <v>9.8861130149945957</v>
      </c>
      <c r="N41" s="229">
        <v>12.68512722027463</v>
      </c>
      <c r="O41" s="229">
        <v>10.273639609014641</v>
      </c>
      <c r="P41" s="229">
        <v>8.284865705318591</v>
      </c>
      <c r="Q41" s="229">
        <v>7.9707394522722019</v>
      </c>
      <c r="R41" s="229">
        <v>6.844652503683827</v>
      </c>
      <c r="S41" s="229">
        <v>7.6567401645042619</v>
      </c>
      <c r="T41" s="229">
        <v>7.4520631935463388</v>
      </c>
      <c r="U41" s="229">
        <v>7.3194215432287866</v>
      </c>
      <c r="V41" s="229">
        <v>7.6800355579695729</v>
      </c>
      <c r="W41" s="229">
        <v>10.56613724426481</v>
      </c>
      <c r="X41" s="229">
        <v>4.3456522939045277</v>
      </c>
      <c r="Y41" s="229">
        <v>9.8762368678464316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7.6324551206159814</v>
      </c>
      <c r="C43" s="229">
        <v>6.5986303682517207</v>
      </c>
      <c r="D43" s="229">
        <v>5.4988454428874887</v>
      </c>
      <c r="E43" s="229">
        <v>6.004751259590317</v>
      </c>
      <c r="F43" s="229">
        <v>6.444696903298639</v>
      </c>
      <c r="G43" s="229">
        <v>5.5428716808434411</v>
      </c>
      <c r="H43" s="229">
        <v>7.698415293612066</v>
      </c>
      <c r="I43" s="229">
        <v>6.1367507894610878</v>
      </c>
      <c r="J43" s="229">
        <v>5.8288046756140313</v>
      </c>
      <c r="K43" s="229">
        <v>5.0589789830691174</v>
      </c>
      <c r="L43" s="229">
        <v>4.971005691072647</v>
      </c>
      <c r="M43" s="229">
        <v>5.7408313836499181</v>
      </c>
      <c r="N43" s="229">
        <v>5.3889382158369754</v>
      </c>
      <c r="O43" s="229">
        <v>4.9710056911082932</v>
      </c>
      <c r="P43" s="229">
        <v>6.3347104923457156</v>
      </c>
      <c r="Q43" s="229">
        <v>2.749422721441471</v>
      </c>
      <c r="R43" s="229">
        <v>2.9914086622299529</v>
      </c>
      <c r="S43" s="229">
        <v>6.1367507894666833</v>
      </c>
      <c r="T43" s="229">
        <v>6.9945497740097933</v>
      </c>
      <c r="U43" s="229">
        <v>9.106146332752866</v>
      </c>
      <c r="V43" s="229">
        <v>9.194119624703589</v>
      </c>
      <c r="W43" s="229">
        <v>9.6559992034894204</v>
      </c>
      <c r="X43" s="229">
        <v>9.4580395006081783</v>
      </c>
      <c r="Y43" s="229">
        <v>9.7000254414008058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112.7710704719281</v>
      </c>
      <c r="J44" s="229">
        <v>112.44111123842799</v>
      </c>
      <c r="K44" s="229">
        <v>156.01425899299491</v>
      </c>
      <c r="L44" s="229">
        <v>153.5947163193924</v>
      </c>
      <c r="M44" s="229">
        <v>130.56543061179491</v>
      </c>
      <c r="N44" s="229">
        <v>119.7656202458772</v>
      </c>
      <c r="O44" s="229">
        <v>128.8058064057162</v>
      </c>
      <c r="P44" s="229">
        <v>136.0423421204689</v>
      </c>
      <c r="Q44" s="229">
        <v>155.00244735964739</v>
      </c>
      <c r="R44" s="229">
        <v>173.61065942980491</v>
      </c>
      <c r="S44" s="229">
        <v>152.51694451419951</v>
      </c>
      <c r="T44" s="229">
        <v>163.07476894009969</v>
      </c>
      <c r="U44" s="229">
        <v>154.9144740677221</v>
      </c>
      <c r="V44" s="229">
        <v>147.17203253602131</v>
      </c>
      <c r="W44" s="229">
        <v>163.07476894009599</v>
      </c>
      <c r="X44" s="229">
        <v>162.65691559932529</v>
      </c>
      <c r="Y44" s="229">
        <v>157.90588272981171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23.635165318419002</v>
      </c>
      <c r="C45" s="261">
        <f t="shared" si="2"/>
        <v>21.890331764547991</v>
      </c>
      <c r="D45" s="261">
        <f t="shared" si="2"/>
        <v>21.012062466064762</v>
      </c>
      <c r="E45" s="261">
        <f t="shared" si="2"/>
        <v>20.091391195931465</v>
      </c>
      <c r="F45" s="261">
        <f t="shared" si="2"/>
        <v>18.553920371484679</v>
      </c>
      <c r="G45" s="261">
        <f t="shared" si="2"/>
        <v>17.418800847399133</v>
      </c>
      <c r="H45" s="261">
        <f t="shared" si="2"/>
        <v>18.177088605003821</v>
      </c>
      <c r="I45" s="261">
        <f t="shared" si="2"/>
        <v>30.664138079234789</v>
      </c>
      <c r="J45" s="261">
        <f t="shared" si="2"/>
        <v>29.956820246530288</v>
      </c>
      <c r="K45" s="261">
        <f t="shared" si="2"/>
        <v>38.02205699265636</v>
      </c>
      <c r="L45" s="261">
        <f t="shared" si="2"/>
        <v>38.794890555123295</v>
      </c>
      <c r="M45" s="261">
        <f t="shared" si="2"/>
        <v>36.521052474178475</v>
      </c>
      <c r="N45" s="261">
        <f t="shared" si="2"/>
        <v>34.788144842424124</v>
      </c>
      <c r="O45" s="261">
        <f t="shared" si="2"/>
        <v>34.698622451430708</v>
      </c>
      <c r="P45" s="261">
        <f t="shared" si="2"/>
        <v>35.677542525354717</v>
      </c>
      <c r="Q45" s="261">
        <f t="shared" si="2"/>
        <v>34.843802938876074</v>
      </c>
      <c r="R45" s="261">
        <f t="shared" si="2"/>
        <v>36.360865937838774</v>
      </c>
      <c r="S45" s="261">
        <f t="shared" si="2"/>
        <v>36.224988413466818</v>
      </c>
      <c r="T45" s="261">
        <f t="shared" si="2"/>
        <v>36.587642045403186</v>
      </c>
      <c r="U45" s="261">
        <f t="shared" si="2"/>
        <v>35.027740663259856</v>
      </c>
      <c r="V45" s="261">
        <f t="shared" si="2"/>
        <v>35.048098002718341</v>
      </c>
      <c r="W45" s="261">
        <f t="shared" si="2"/>
        <v>37.019993604956447</v>
      </c>
      <c r="X45" s="261">
        <f t="shared" si="2"/>
        <v>35.183668004342977</v>
      </c>
      <c r="Y45" s="261">
        <f t="shared" si="2"/>
        <v>36.105342753421105</v>
      </c>
      <c r="DA45" s="70"/>
    </row>
    <row r="46" spans="1:105" ht="12" customHeight="1" x14ac:dyDescent="0.25">
      <c r="A46" s="165" t="s">
        <v>2184</v>
      </c>
      <c r="B46" s="346">
        <v>9.4955678323855821</v>
      </c>
      <c r="C46" s="346">
        <v>8.6021575953950915</v>
      </c>
      <c r="D46" s="346">
        <v>8.0835905647263218</v>
      </c>
      <c r="E46" s="346">
        <v>7.6338776564111139</v>
      </c>
      <c r="F46" s="346">
        <v>6.9320468130708681</v>
      </c>
      <c r="G46" s="346">
        <v>6.4025686082552662</v>
      </c>
      <c r="H46" s="346">
        <v>6.5766522812650718</v>
      </c>
      <c r="I46" s="346">
        <v>12.62276377257483</v>
      </c>
      <c r="J46" s="346">
        <v>12.61502089793307</v>
      </c>
      <c r="K46" s="346">
        <v>15.45690446891167</v>
      </c>
      <c r="L46" s="346">
        <v>16.217574374959959</v>
      </c>
      <c r="M46" s="346">
        <v>15.28988283614583</v>
      </c>
      <c r="N46" s="346">
        <v>14.577089335061411</v>
      </c>
      <c r="O46" s="346">
        <v>14.29516893286034</v>
      </c>
      <c r="P46" s="346">
        <v>14.549354390150031</v>
      </c>
      <c r="Q46" s="346">
        <v>14.00584273821379</v>
      </c>
      <c r="R46" s="346">
        <v>14.474904522076271</v>
      </c>
      <c r="S46" s="346">
        <v>14.36002559608553</v>
      </c>
      <c r="T46" s="346">
        <v>14.14869093286892</v>
      </c>
      <c r="U46" s="346">
        <v>13.5291533367892</v>
      </c>
      <c r="V46" s="346">
        <v>13.566111989652679</v>
      </c>
      <c r="W46" s="346">
        <v>14.014242324402669</v>
      </c>
      <c r="X46" s="346">
        <v>13.130416926696149</v>
      </c>
      <c r="Y46" s="346">
        <v>13.81280490594798</v>
      </c>
      <c r="DA46" s="167" t="s">
        <v>2185</v>
      </c>
    </row>
    <row r="47" spans="1:105" ht="12" customHeight="1" x14ac:dyDescent="0.25">
      <c r="A47" s="59" t="s">
        <v>28</v>
      </c>
      <c r="B47" s="230">
        <v>1.932793446770402</v>
      </c>
      <c r="C47" s="230">
        <v>1.9403174082573671</v>
      </c>
      <c r="D47" s="230">
        <v>1.6154197586335091</v>
      </c>
      <c r="E47" s="230">
        <v>1.0468101735044191</v>
      </c>
      <c r="F47" s="230">
        <v>0.98355742718676553</v>
      </c>
      <c r="G47" s="230">
        <v>0.99667965995829577</v>
      </c>
      <c r="H47" s="230">
        <v>0.96320509311277658</v>
      </c>
      <c r="I47" s="230">
        <v>1.860783112472969</v>
      </c>
      <c r="J47" s="230">
        <v>1.639329776305037</v>
      </c>
      <c r="K47" s="230">
        <v>4.5125943174886771</v>
      </c>
      <c r="L47" s="230">
        <v>4.9015790682928788</v>
      </c>
      <c r="M47" s="230">
        <v>4.8317218314977</v>
      </c>
      <c r="N47" s="230">
        <v>3.942133000076169</v>
      </c>
      <c r="O47" s="230">
        <v>3.726636493021787</v>
      </c>
      <c r="P47" s="230">
        <v>4.2286713008617651</v>
      </c>
      <c r="Q47" s="230">
        <v>2.2868437915892632</v>
      </c>
      <c r="R47" s="230">
        <v>2.97615434843684</v>
      </c>
      <c r="S47" s="230">
        <v>2.2115569463450768</v>
      </c>
      <c r="T47" s="230">
        <v>2.9599146934338791</v>
      </c>
      <c r="U47" s="230">
        <v>3.2506949687067368</v>
      </c>
      <c r="V47" s="230">
        <v>1.361033918350913</v>
      </c>
      <c r="W47" s="230">
        <v>0.93171738451629516</v>
      </c>
      <c r="X47" s="230">
        <v>0.85164434081091545</v>
      </c>
      <c r="Y47" s="230">
        <v>1.1767390997537861</v>
      </c>
      <c r="DA47" s="71" t="s">
        <v>2186</v>
      </c>
    </row>
    <row r="48" spans="1:105" ht="12" customHeight="1" x14ac:dyDescent="0.25">
      <c r="A48" s="59" t="s">
        <v>31</v>
      </c>
      <c r="B48" s="230">
        <v>0.55845662930424922</v>
      </c>
      <c r="C48" s="230">
        <v>0.56178520488989869</v>
      </c>
      <c r="D48" s="230">
        <v>0.48183006172539161</v>
      </c>
      <c r="E48" s="230">
        <v>0.48750685472263389</v>
      </c>
      <c r="F48" s="230">
        <v>0.33010751050872661</v>
      </c>
      <c r="G48" s="230">
        <v>0.32987457516676127</v>
      </c>
      <c r="H48" s="230">
        <v>0.50854555419726832</v>
      </c>
      <c r="I48" s="230">
        <v>1.2267343490781439</v>
      </c>
      <c r="J48" s="230">
        <v>1.488881813960981</v>
      </c>
      <c r="K48" s="230">
        <v>1.8049064610710279</v>
      </c>
      <c r="L48" s="230">
        <v>1.7569221370470509</v>
      </c>
      <c r="M48" s="230">
        <v>1.613826756340965</v>
      </c>
      <c r="N48" s="230">
        <v>1.2443833340573669</v>
      </c>
      <c r="O48" s="230">
        <v>1.3962910574806029</v>
      </c>
      <c r="P48" s="230">
        <v>1.493680583742842</v>
      </c>
      <c r="Q48" s="230">
        <v>2.6802714395412019</v>
      </c>
      <c r="R48" s="230">
        <v>3.240437815890731</v>
      </c>
      <c r="S48" s="230">
        <v>4.5395580698797646</v>
      </c>
      <c r="T48" s="230">
        <v>3.4381468219232172</v>
      </c>
      <c r="U48" s="230">
        <v>2.9472456620366811</v>
      </c>
      <c r="V48" s="230">
        <v>3.753793306739432</v>
      </c>
      <c r="W48" s="230">
        <v>3.3937065234371002</v>
      </c>
      <c r="X48" s="230">
        <v>3.4909694371165032</v>
      </c>
      <c r="Y48" s="230">
        <v>4.3515619895254751</v>
      </c>
      <c r="DA48" s="71" t="s">
        <v>2187</v>
      </c>
    </row>
    <row r="49" spans="1:105" ht="12" customHeight="1" x14ac:dyDescent="0.25">
      <c r="A49" s="59" t="s">
        <v>159</v>
      </c>
      <c r="B49" s="230">
        <v>2.118637706519749</v>
      </c>
      <c r="C49" s="230">
        <v>1.546526272617021</v>
      </c>
      <c r="D49" s="230">
        <v>1.6244969298422429</v>
      </c>
      <c r="E49" s="230">
        <v>1.944684196659795</v>
      </c>
      <c r="F49" s="230">
        <v>2.0441238361086431</v>
      </c>
      <c r="G49" s="230">
        <v>1.968649232331309</v>
      </c>
      <c r="H49" s="230">
        <v>2.0235610366393622</v>
      </c>
      <c r="I49" s="230">
        <v>4.7172461804609629</v>
      </c>
      <c r="J49" s="230">
        <v>4.8609156206386439</v>
      </c>
      <c r="K49" s="230">
        <v>4.1327389802011947</v>
      </c>
      <c r="L49" s="230">
        <v>3.4341221135191158</v>
      </c>
      <c r="M49" s="230">
        <v>2.878338803993675</v>
      </c>
      <c r="N49" s="230">
        <v>3.1976146016885512</v>
      </c>
      <c r="O49" s="230">
        <v>2.99385759658843</v>
      </c>
      <c r="P49" s="230">
        <v>3.207536213712697</v>
      </c>
      <c r="Q49" s="230">
        <v>2.8180833369758931</v>
      </c>
      <c r="R49" s="230">
        <v>2.4627643080049362</v>
      </c>
      <c r="S49" s="230">
        <v>2.458196922689897</v>
      </c>
      <c r="T49" s="230">
        <v>2.631925512575072</v>
      </c>
      <c r="U49" s="230">
        <v>2.1818135603200481</v>
      </c>
      <c r="V49" s="230">
        <v>3.176649845667685</v>
      </c>
      <c r="W49" s="230">
        <v>2.8392041075552981</v>
      </c>
      <c r="X49" s="230">
        <v>4.3271297565044753</v>
      </c>
      <c r="Y49" s="230">
        <v>2.9593794208500639</v>
      </c>
      <c r="DA49" s="71" t="s">
        <v>2188</v>
      </c>
    </row>
    <row r="50" spans="1:105" ht="12" customHeight="1" x14ac:dyDescent="0.25">
      <c r="A50" s="59" t="s">
        <v>32</v>
      </c>
      <c r="B50" s="230">
        <v>3.5486455208624061</v>
      </c>
      <c r="C50" s="230">
        <v>3.2842168323045371</v>
      </c>
      <c r="D50" s="230">
        <v>3.0719294598966749</v>
      </c>
      <c r="E50" s="230">
        <v>2.89127653020287</v>
      </c>
      <c r="F50" s="230">
        <v>2.3493496802580141</v>
      </c>
      <c r="G50" s="230">
        <v>2.2743307427832908</v>
      </c>
      <c r="H50" s="230">
        <v>2.1112367749815339</v>
      </c>
      <c r="I50" s="230">
        <v>3.118051652823127</v>
      </c>
      <c r="J50" s="230">
        <v>3.0781568016633321</v>
      </c>
      <c r="K50" s="230">
        <v>3.198434891079764</v>
      </c>
      <c r="L50" s="230">
        <v>4.0474388850947456</v>
      </c>
      <c r="M50" s="230">
        <v>3.7193228301561501</v>
      </c>
      <c r="N50" s="230">
        <v>3.4515889859726152</v>
      </c>
      <c r="O50" s="230">
        <v>3.6528246466471779</v>
      </c>
      <c r="P50" s="230">
        <v>3.41932635102589</v>
      </c>
      <c r="Q50" s="230">
        <v>3.5043611698588202</v>
      </c>
      <c r="R50" s="230">
        <v>3.0449385979230432</v>
      </c>
      <c r="S50" s="230">
        <v>2.574708179147541</v>
      </c>
      <c r="T50" s="230">
        <v>2.0769455184650458</v>
      </c>
      <c r="U50" s="230">
        <v>2.1041040761826002</v>
      </c>
      <c r="V50" s="230">
        <v>2.4019825155747929</v>
      </c>
      <c r="W50" s="230">
        <v>2.2209401674764759</v>
      </c>
      <c r="X50" s="230">
        <v>2.2153659672970289</v>
      </c>
      <c r="Y50" s="230">
        <v>1.186572397410141</v>
      </c>
      <c r="DA50" s="71" t="s">
        <v>2189</v>
      </c>
    </row>
    <row r="51" spans="1:105" ht="12" customHeight="1" x14ac:dyDescent="0.25">
      <c r="A51" s="59" t="s">
        <v>35</v>
      </c>
      <c r="B51" s="230">
        <v>1.3370345289287751</v>
      </c>
      <c r="C51" s="230">
        <v>1.269311877326267</v>
      </c>
      <c r="D51" s="230">
        <v>1.2899143546285039</v>
      </c>
      <c r="E51" s="230">
        <v>1.2635999013213961</v>
      </c>
      <c r="F51" s="230">
        <v>1.22490835900872</v>
      </c>
      <c r="G51" s="230">
        <v>0.8330343980156103</v>
      </c>
      <c r="H51" s="230">
        <v>0.97010382233413062</v>
      </c>
      <c r="I51" s="230">
        <v>1.699948477739629</v>
      </c>
      <c r="J51" s="230">
        <v>1.547736885365077</v>
      </c>
      <c r="K51" s="230">
        <v>1.8082298190710111</v>
      </c>
      <c r="L51" s="230">
        <v>2.077512171006167</v>
      </c>
      <c r="M51" s="230">
        <v>2.246672614157343</v>
      </c>
      <c r="N51" s="230">
        <v>2.7413694132667041</v>
      </c>
      <c r="O51" s="230">
        <v>2.5255591391223389</v>
      </c>
      <c r="P51" s="230">
        <v>2.2001399408068401</v>
      </c>
      <c r="Q51" s="230">
        <v>2.7162830002486151</v>
      </c>
      <c r="R51" s="230">
        <v>2.7506094518207238</v>
      </c>
      <c r="S51" s="230">
        <v>2.576005478023256</v>
      </c>
      <c r="T51" s="230">
        <v>3.0417583864717019</v>
      </c>
      <c r="U51" s="230">
        <v>3.0452950695431378</v>
      </c>
      <c r="V51" s="230">
        <v>2.8726524033198508</v>
      </c>
      <c r="W51" s="230">
        <v>4.6286741414175037</v>
      </c>
      <c r="X51" s="230">
        <v>2.2453074249672311</v>
      </c>
      <c r="Y51" s="230">
        <v>4.1385519984085128</v>
      </c>
      <c r="DA51" s="71" t="s">
        <v>2190</v>
      </c>
    </row>
    <row r="52" spans="1:105" ht="12" customHeight="1" x14ac:dyDescent="0.25">
      <c r="A52" s="165" t="s">
        <v>2191</v>
      </c>
      <c r="B52" s="346">
        <v>8.0648977831847599</v>
      </c>
      <c r="C52" s="346">
        <v>7.3022198204408877</v>
      </c>
      <c r="D52" s="346">
        <v>6.8566414377194702</v>
      </c>
      <c r="E52" s="346">
        <v>6.479310577347392</v>
      </c>
      <c r="F52" s="346">
        <v>5.8885207167491549</v>
      </c>
      <c r="G52" s="346">
        <v>5.4355264806426593</v>
      </c>
      <c r="H52" s="346">
        <v>5.5937524986290983</v>
      </c>
      <c r="I52" s="346">
        <v>12.272606544141979</v>
      </c>
      <c r="J52" s="346">
        <v>12.341123203328911</v>
      </c>
      <c r="K52" s="346">
        <v>15.428478388931079</v>
      </c>
      <c r="L52" s="346">
        <v>16.00060993280843</v>
      </c>
      <c r="M52" s="346">
        <v>14.713391466600839</v>
      </c>
      <c r="N52" s="346">
        <v>13.91987142067155</v>
      </c>
      <c r="O52" s="346">
        <v>13.87077064727438</v>
      </c>
      <c r="P52" s="346">
        <v>14.249221314985819</v>
      </c>
      <c r="Q52" s="346">
        <v>14.37112737611058</v>
      </c>
      <c r="R52" s="346">
        <v>15.366339229648201</v>
      </c>
      <c r="S52" s="346">
        <v>14.550750720243229</v>
      </c>
      <c r="T52" s="346">
        <v>14.796184780519789</v>
      </c>
      <c r="U52" s="346">
        <v>14.203976788970239</v>
      </c>
      <c r="V52" s="346">
        <v>13.92190125942793</v>
      </c>
      <c r="W52" s="346">
        <v>14.79541886540377</v>
      </c>
      <c r="X52" s="346">
        <v>14.27551572240777</v>
      </c>
      <c r="Y52" s="346">
        <v>14.495270827476579</v>
      </c>
      <c r="DA52" s="167" t="s">
        <v>2192</v>
      </c>
    </row>
    <row r="53" spans="1:105" ht="12" customHeight="1" x14ac:dyDescent="0.25">
      <c r="A53" s="64" t="s">
        <v>28</v>
      </c>
      <c r="B53" s="229">
        <v>1.5293077328160829</v>
      </c>
      <c r="C53" s="229">
        <v>1.539533437112345</v>
      </c>
      <c r="D53" s="229">
        <v>1.290809610946654</v>
      </c>
      <c r="E53" s="229">
        <v>0.8289791966502531</v>
      </c>
      <c r="F53" s="229">
        <v>0.76941100032097853</v>
      </c>
      <c r="G53" s="229">
        <v>0.78378244233471195</v>
      </c>
      <c r="H53" s="229">
        <v>0.73776618771539559</v>
      </c>
      <c r="I53" s="229">
        <v>0.54234523532482937</v>
      </c>
      <c r="J53" s="229">
        <v>0.49298830460779097</v>
      </c>
      <c r="K53" s="229">
        <v>1.1057727265046999</v>
      </c>
      <c r="L53" s="229">
        <v>1.3724462183066679</v>
      </c>
      <c r="M53" s="229">
        <v>1.5365642254610301</v>
      </c>
      <c r="N53" s="229">
        <v>1.3183221579441711</v>
      </c>
      <c r="O53" s="229">
        <v>1.095586902600201</v>
      </c>
      <c r="P53" s="229">
        <v>1.1508059827373409</v>
      </c>
      <c r="Q53" s="229">
        <v>0.48497919960613578</v>
      </c>
      <c r="R53" s="229">
        <v>0.53523060503302289</v>
      </c>
      <c r="S53" s="229">
        <v>0.47507072461971789</v>
      </c>
      <c r="T53" s="229">
        <v>0.524075701567841</v>
      </c>
      <c r="U53" s="229">
        <v>0.56465946785658538</v>
      </c>
      <c r="V53" s="229">
        <v>0.26297357798199672</v>
      </c>
      <c r="W53" s="229">
        <v>0.1537116744868792</v>
      </c>
      <c r="X53" s="229">
        <v>0.1191243219371506</v>
      </c>
      <c r="Y53" s="229">
        <v>0.20294870293848091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0.44187445019770211</v>
      </c>
      <c r="C55" s="229">
        <v>0.44574516711664158</v>
      </c>
      <c r="D55" s="229">
        <v>0.38500883203525149</v>
      </c>
      <c r="E55" s="229">
        <v>0.38606143789808572</v>
      </c>
      <c r="F55" s="229">
        <v>0.25823438759489747</v>
      </c>
      <c r="G55" s="229">
        <v>0.2594112336948346</v>
      </c>
      <c r="H55" s="229">
        <v>0.38952006948721879</v>
      </c>
      <c r="I55" s="229">
        <v>0.35754490932994332</v>
      </c>
      <c r="J55" s="229">
        <v>0.44774476242382211</v>
      </c>
      <c r="K55" s="229">
        <v>0.44227692500733401</v>
      </c>
      <c r="L55" s="229">
        <v>0.49193966051623778</v>
      </c>
      <c r="M55" s="229">
        <v>0.51322252115591849</v>
      </c>
      <c r="N55" s="229">
        <v>0.4161447932458322</v>
      </c>
      <c r="O55" s="229">
        <v>0.41049300023172142</v>
      </c>
      <c r="P55" s="229">
        <v>0.40649566489586492</v>
      </c>
      <c r="Q55" s="229">
        <v>0.56841481794981585</v>
      </c>
      <c r="R55" s="229">
        <v>0.58275925564211073</v>
      </c>
      <c r="S55" s="229">
        <v>0.97515514817521887</v>
      </c>
      <c r="T55" s="229">
        <v>0.60875038452620989</v>
      </c>
      <c r="U55" s="229">
        <v>0.5119490395711741</v>
      </c>
      <c r="V55" s="229">
        <v>0.72529306108271807</v>
      </c>
      <c r="W55" s="229">
        <v>0.55988255784813989</v>
      </c>
      <c r="X55" s="229">
        <v>0.48830168554146502</v>
      </c>
      <c r="Y55" s="229">
        <v>0.75050099186419028</v>
      </c>
      <c r="DA55" s="73" t="s">
        <v>2195</v>
      </c>
    </row>
    <row r="56" spans="1:105" ht="12" customHeight="1" x14ac:dyDescent="0.25">
      <c r="A56" s="64" t="s">
        <v>159</v>
      </c>
      <c r="B56" s="229">
        <v>1.6763555531659819</v>
      </c>
      <c r="C56" s="229">
        <v>1.227082176315154</v>
      </c>
      <c r="D56" s="229">
        <v>1.298062772098004</v>
      </c>
      <c r="E56" s="229">
        <v>1.5400144017406929</v>
      </c>
      <c r="F56" s="229">
        <v>1.599064093307546</v>
      </c>
      <c r="G56" s="229">
        <v>1.548133031511401</v>
      </c>
      <c r="H56" s="229">
        <v>1.5499449933203771</v>
      </c>
      <c r="I56" s="229">
        <v>1.374892093913723</v>
      </c>
      <c r="J56" s="229">
        <v>1.461801393043366</v>
      </c>
      <c r="K56" s="229">
        <v>1.0126924178312859</v>
      </c>
      <c r="L56" s="229">
        <v>0.96155704972522404</v>
      </c>
      <c r="M56" s="229">
        <v>0.91535742106288398</v>
      </c>
      <c r="N56" s="229">
        <v>1.0693414407607229</v>
      </c>
      <c r="O56" s="229">
        <v>0.88015860339862362</v>
      </c>
      <c r="P56" s="229">
        <v>0.87291056740092443</v>
      </c>
      <c r="Q56" s="229">
        <v>0.59764108340786493</v>
      </c>
      <c r="R56" s="229">
        <v>0.44290271145363957</v>
      </c>
      <c r="S56" s="229">
        <v>0.528052146814596</v>
      </c>
      <c r="T56" s="229">
        <v>0.46600269005620681</v>
      </c>
      <c r="U56" s="229">
        <v>0.37899024540673359</v>
      </c>
      <c r="V56" s="229">
        <v>0.61377968957846774</v>
      </c>
      <c r="W56" s="229">
        <v>0.46840257017305642</v>
      </c>
      <c r="X56" s="229">
        <v>0.60526016962297746</v>
      </c>
      <c r="Y56" s="229">
        <v>0.51039539273405643</v>
      </c>
      <c r="DA56" s="73" t="s">
        <v>2196</v>
      </c>
    </row>
    <row r="57" spans="1:105" ht="12" customHeight="1" x14ac:dyDescent="0.25">
      <c r="A57" s="64" t="s">
        <v>32</v>
      </c>
      <c r="B57" s="229">
        <v>2.807838077651919</v>
      </c>
      <c r="C57" s="229">
        <v>2.6058425320221459</v>
      </c>
      <c r="D57" s="229">
        <v>2.454641309042203</v>
      </c>
      <c r="E57" s="229">
        <v>2.2896301124753911</v>
      </c>
      <c r="F57" s="229">
        <v>1.837834210414484</v>
      </c>
      <c r="G57" s="229">
        <v>1.788518995491688</v>
      </c>
      <c r="H57" s="229">
        <v>1.61710015652949</v>
      </c>
      <c r="I57" s="229">
        <v>0.90878966284142737</v>
      </c>
      <c r="J57" s="229">
        <v>0.92568031454250788</v>
      </c>
      <c r="K57" s="229">
        <v>0.78374917425000923</v>
      </c>
      <c r="L57" s="229">
        <v>1.1332862561799499</v>
      </c>
      <c r="M57" s="229">
        <v>1.182803688429001</v>
      </c>
      <c r="N57" s="229">
        <v>1.1542751703800529</v>
      </c>
      <c r="O57" s="229">
        <v>1.073887095737851</v>
      </c>
      <c r="P57" s="229">
        <v>0.93054790541183008</v>
      </c>
      <c r="Q57" s="229">
        <v>0.74318249525379254</v>
      </c>
      <c r="R57" s="229">
        <v>0.54760074151085003</v>
      </c>
      <c r="S57" s="229">
        <v>0.55308025523530069</v>
      </c>
      <c r="T57" s="229">
        <v>0.36773920617454697</v>
      </c>
      <c r="U57" s="229">
        <v>0.36549177926860832</v>
      </c>
      <c r="V57" s="229">
        <v>0.4641015391712241</v>
      </c>
      <c r="W57" s="229">
        <v>0.3664034156185787</v>
      </c>
      <c r="X57" s="229">
        <v>0.30987579679754051</v>
      </c>
      <c r="Y57" s="229">
        <v>0.20464462262482661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1.0579181378897651</v>
      </c>
      <c r="C59" s="229">
        <v>1.0071280445928099</v>
      </c>
      <c r="D59" s="229">
        <v>1.030712814643906</v>
      </c>
      <c r="E59" s="229">
        <v>1.0006570986772401</v>
      </c>
      <c r="F59" s="229">
        <v>0.95821346039967048</v>
      </c>
      <c r="G59" s="229">
        <v>0.65509286609984774</v>
      </c>
      <c r="H59" s="229">
        <v>0.74305026396676899</v>
      </c>
      <c r="I59" s="229">
        <v>0.49546825259742738</v>
      </c>
      <c r="J59" s="229">
        <v>0.46544398456231939</v>
      </c>
      <c r="K59" s="229">
        <v>0.44309128552331262</v>
      </c>
      <c r="L59" s="229">
        <v>0.58170513682573965</v>
      </c>
      <c r="M59" s="229">
        <v>0.71447754767933547</v>
      </c>
      <c r="N59" s="229">
        <v>0.91676461462616221</v>
      </c>
      <c r="O59" s="229">
        <v>0.74248441449706415</v>
      </c>
      <c r="P59" s="229">
        <v>0.59875408292526899</v>
      </c>
      <c r="Q59" s="229">
        <v>0.57605191933500144</v>
      </c>
      <c r="R59" s="229">
        <v>0.49466868607832909</v>
      </c>
      <c r="S59" s="229">
        <v>0.55335893163020533</v>
      </c>
      <c r="T59" s="229">
        <v>0.53856675799688258</v>
      </c>
      <c r="U59" s="229">
        <v>0.5289806364448344</v>
      </c>
      <c r="V59" s="229">
        <v>0.5550425089441684</v>
      </c>
      <c r="W59" s="229">
        <v>0.76362346002674519</v>
      </c>
      <c r="X59" s="229">
        <v>0.31406387822056298</v>
      </c>
      <c r="Y59" s="229">
        <v>0.71376379037307813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0.55160383146330783</v>
      </c>
      <c r="C61" s="229">
        <v>0.47688846328179052</v>
      </c>
      <c r="D61" s="229">
        <v>0.39740609895345108</v>
      </c>
      <c r="E61" s="229">
        <v>0.43396832990572859</v>
      </c>
      <c r="F61" s="229">
        <v>0.46576356471157898</v>
      </c>
      <c r="G61" s="229">
        <v>0.40058791151017648</v>
      </c>
      <c r="H61" s="229">
        <v>0.55637082760984857</v>
      </c>
      <c r="I61" s="229">
        <v>0.44350804488307588</v>
      </c>
      <c r="J61" s="229">
        <v>0.42125252505388588</v>
      </c>
      <c r="K61" s="229">
        <v>0.36561658683268627</v>
      </c>
      <c r="L61" s="229">
        <v>0.35925868440616299</v>
      </c>
      <c r="M61" s="229">
        <v>0.41489462262970112</v>
      </c>
      <c r="N61" s="229">
        <v>0.38946301293610708</v>
      </c>
      <c r="O61" s="229">
        <v>0.35925868440873931</v>
      </c>
      <c r="P61" s="229">
        <v>0.45781475600824872</v>
      </c>
      <c r="Q61" s="229">
        <v>0.1987030494765612</v>
      </c>
      <c r="R61" s="229">
        <v>0.21619157315469431</v>
      </c>
      <c r="S61" s="229">
        <v>0.44350804488348039</v>
      </c>
      <c r="T61" s="229">
        <v>0.50550188553132791</v>
      </c>
      <c r="U61" s="229">
        <v>0.65810871176228414</v>
      </c>
      <c r="V61" s="229">
        <v>0.6644666141855009</v>
      </c>
      <c r="W61" s="229">
        <v>0.69784703258386827</v>
      </c>
      <c r="X61" s="229">
        <v>0.68354032145894039</v>
      </c>
      <c r="Y61" s="229">
        <v>0.70102884513737296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8.1500583452515531</v>
      </c>
      <c r="J62" s="229">
        <v>8.1262119190952173</v>
      </c>
      <c r="K62" s="229">
        <v>11.27527927298175</v>
      </c>
      <c r="L62" s="229">
        <v>11.100416926848441</v>
      </c>
      <c r="M62" s="229">
        <v>9.4360714401829675</v>
      </c>
      <c r="N62" s="229">
        <v>8.6555602307785016</v>
      </c>
      <c r="O62" s="229">
        <v>9.3089019464001783</v>
      </c>
      <c r="P62" s="229">
        <v>9.8318923556063478</v>
      </c>
      <c r="Q62" s="229">
        <v>11.20215481108141</v>
      </c>
      <c r="R62" s="229">
        <v>12.54698565677556</v>
      </c>
      <c r="S62" s="229">
        <v>11.022525468884711</v>
      </c>
      <c r="T62" s="229">
        <v>11.78554815466677</v>
      </c>
      <c r="U62" s="229">
        <v>11.19579690866003</v>
      </c>
      <c r="V62" s="229">
        <v>10.63624426848385</v>
      </c>
      <c r="W62" s="229">
        <v>11.7855481546665</v>
      </c>
      <c r="X62" s="229">
        <v>11.755349548829139</v>
      </c>
      <c r="Y62" s="229">
        <v>11.41198848180457</v>
      </c>
      <c r="DA62" s="73" t="s">
        <v>2202</v>
      </c>
    </row>
    <row r="63" spans="1:105" ht="12" customHeight="1" x14ac:dyDescent="0.25">
      <c r="A63" s="166" t="s">
        <v>2203</v>
      </c>
      <c r="B63" s="347">
        <v>1.7866763831907819</v>
      </c>
      <c r="C63" s="347">
        <v>1.7605748084447099</v>
      </c>
      <c r="D63" s="347">
        <v>1.785832489299698</v>
      </c>
      <c r="E63" s="347">
        <v>1.7582949888743991</v>
      </c>
      <c r="F63" s="347">
        <v>1.686280247548428</v>
      </c>
      <c r="G63" s="347">
        <v>1.6413840466180021</v>
      </c>
      <c r="H63" s="347">
        <v>1.766671713267544</v>
      </c>
      <c r="I63" s="347">
        <v>1.6966964007405829</v>
      </c>
      <c r="J63" s="347">
        <v>1.470787101549502</v>
      </c>
      <c r="K63" s="347">
        <v>2.0990218043569442</v>
      </c>
      <c r="L63" s="347">
        <v>1.934325366869089</v>
      </c>
      <c r="M63" s="347">
        <v>1.916993579832883</v>
      </c>
      <c r="N63" s="347">
        <v>1.8503482607915189</v>
      </c>
      <c r="O63" s="347">
        <v>1.921377315087057</v>
      </c>
      <c r="P63" s="347">
        <v>2.02322553535849</v>
      </c>
      <c r="Q63" s="347">
        <v>1.902009654279913</v>
      </c>
      <c r="R63" s="347">
        <v>1.9175359370924441</v>
      </c>
      <c r="S63" s="347">
        <v>2.1512388520994299</v>
      </c>
      <c r="T63" s="347">
        <v>2.2478724505924932</v>
      </c>
      <c r="U63" s="347">
        <v>2.145473687500123</v>
      </c>
      <c r="V63" s="347">
        <v>2.2235543393052151</v>
      </c>
      <c r="W63" s="347">
        <v>2.4148036515147071</v>
      </c>
      <c r="X63" s="347">
        <v>2.287569222129135</v>
      </c>
      <c r="Y63" s="347">
        <v>2.2933138294107498</v>
      </c>
      <c r="DA63" s="168" t="s">
        <v>2204</v>
      </c>
    </row>
    <row r="64" spans="1:105" ht="12" customHeight="1" x14ac:dyDescent="0.25">
      <c r="A64" s="60" t="s">
        <v>2205</v>
      </c>
      <c r="B64" s="262">
        <v>3.5733527663815638</v>
      </c>
      <c r="C64" s="262">
        <v>3.521149616889419</v>
      </c>
      <c r="D64" s="262">
        <v>3.571664978599395</v>
      </c>
      <c r="E64" s="262">
        <v>3.5165899777487981</v>
      </c>
      <c r="F64" s="262">
        <v>3.3725604950968568</v>
      </c>
      <c r="G64" s="262">
        <v>3.2827680932360042</v>
      </c>
      <c r="H64" s="262">
        <v>3.5333434265350889</v>
      </c>
      <c r="I64" s="262">
        <v>3.3933928014811672</v>
      </c>
      <c r="J64" s="262">
        <v>2.941574203099004</v>
      </c>
      <c r="K64" s="262">
        <v>4.1980436087138866</v>
      </c>
      <c r="L64" s="262">
        <v>3.8686507337381779</v>
      </c>
      <c r="M64" s="262">
        <v>3.8339871596657669</v>
      </c>
      <c r="N64" s="262">
        <v>3.7006965215830379</v>
      </c>
      <c r="O64" s="262">
        <v>3.842754630174114</v>
      </c>
      <c r="P64" s="262">
        <v>4.046451070716981</v>
      </c>
      <c r="Q64" s="262">
        <v>3.804019308559826</v>
      </c>
      <c r="R64" s="262">
        <v>3.8350718741848868</v>
      </c>
      <c r="S64" s="262">
        <v>4.3024777041988607</v>
      </c>
      <c r="T64" s="262">
        <v>4.4957449011849864</v>
      </c>
      <c r="U64" s="262">
        <v>4.2909473750002451</v>
      </c>
      <c r="V64" s="262">
        <v>4.4471086786104292</v>
      </c>
      <c r="W64" s="262">
        <v>4.8296073030294133</v>
      </c>
      <c r="X64" s="262">
        <v>4.575138444258271</v>
      </c>
      <c r="Y64" s="262">
        <v>4.5866276588214996</v>
      </c>
      <c r="DA64" s="72" t="s">
        <v>2206</v>
      </c>
    </row>
    <row r="65" spans="1:105" ht="12" customHeight="1" x14ac:dyDescent="0.25">
      <c r="A65" s="101" t="s">
        <v>2207</v>
      </c>
      <c r="B65" s="278">
        <v>0.7146705532763129</v>
      </c>
      <c r="C65" s="278">
        <v>0.70422992337788382</v>
      </c>
      <c r="D65" s="278">
        <v>0.71433299571987907</v>
      </c>
      <c r="E65" s="278">
        <v>0.70331799554975971</v>
      </c>
      <c r="F65" s="278">
        <v>0.67451209901937137</v>
      </c>
      <c r="G65" s="278">
        <v>0.65655361864720085</v>
      </c>
      <c r="H65" s="278">
        <v>0.7066686853070181</v>
      </c>
      <c r="I65" s="278">
        <v>0.6786785602962333</v>
      </c>
      <c r="J65" s="278">
        <v>0.58831484061980088</v>
      </c>
      <c r="K65" s="278">
        <v>0.83960872174277734</v>
      </c>
      <c r="L65" s="278">
        <v>0.77373014674763552</v>
      </c>
      <c r="M65" s="278">
        <v>0.76679743193315353</v>
      </c>
      <c r="N65" s="278">
        <v>0.74013930431660779</v>
      </c>
      <c r="O65" s="278">
        <v>0.76855092603482289</v>
      </c>
      <c r="P65" s="278">
        <v>0.80929021414339619</v>
      </c>
      <c r="Q65" s="278">
        <v>0.76080386171196546</v>
      </c>
      <c r="R65" s="278">
        <v>0.76701437483697765</v>
      </c>
      <c r="S65" s="278">
        <v>0.86049554083977231</v>
      </c>
      <c r="T65" s="278">
        <v>0.89914898023699752</v>
      </c>
      <c r="U65" s="278">
        <v>0.8581894750000495</v>
      </c>
      <c r="V65" s="278">
        <v>0.8894217357220856</v>
      </c>
      <c r="W65" s="278">
        <v>0.96592146060588291</v>
      </c>
      <c r="X65" s="278">
        <v>0.91502768885165431</v>
      </c>
      <c r="Y65" s="278">
        <v>0.91732553176430032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28.343340944621346</v>
      </c>
      <c r="C66" s="261">
        <f t="shared" si="3"/>
        <v>27.537555847187846</v>
      </c>
      <c r="D66" s="261">
        <f t="shared" si="3"/>
        <v>27.60791711315138</v>
      </c>
      <c r="E66" s="261">
        <f t="shared" si="3"/>
        <v>27.015846171956738</v>
      </c>
      <c r="F66" s="261">
        <f t="shared" si="3"/>
        <v>25.711903748157319</v>
      </c>
      <c r="G66" s="261">
        <f t="shared" si="3"/>
        <v>24.787981324231069</v>
      </c>
      <c r="H66" s="261">
        <f t="shared" si="3"/>
        <v>26.535509888782038</v>
      </c>
      <c r="I66" s="261">
        <f t="shared" si="3"/>
        <v>28.808483214388197</v>
      </c>
      <c r="J66" s="261">
        <f t="shared" si="3"/>
        <v>25.845005211116472</v>
      </c>
      <c r="K66" s="261">
        <f t="shared" si="3"/>
        <v>35.43918092658982</v>
      </c>
      <c r="L66" s="261">
        <f t="shared" si="3"/>
        <v>33.795775932302277</v>
      </c>
      <c r="M66" s="261">
        <f t="shared" si="3"/>
        <v>33.146253605124024</v>
      </c>
      <c r="N66" s="261">
        <f t="shared" si="3"/>
        <v>32.036644013849497</v>
      </c>
      <c r="O66" s="261">
        <f t="shared" si="3"/>
        <v>32.772663004930308</v>
      </c>
      <c r="P66" s="261">
        <f t="shared" si="3"/>
        <v>34.138572968913024</v>
      </c>
      <c r="Q66" s="261">
        <f t="shared" si="3"/>
        <v>32.457367845474529</v>
      </c>
      <c r="R66" s="261">
        <f t="shared" si="3"/>
        <v>32.94372782372723</v>
      </c>
      <c r="S66" s="261">
        <f t="shared" si="3"/>
        <v>35.810843410191964</v>
      </c>
      <c r="T66" s="261">
        <f t="shared" si="3"/>
        <v>37.090340213551343</v>
      </c>
      <c r="U66" s="261">
        <f t="shared" si="3"/>
        <v>35.445981295983358</v>
      </c>
      <c r="V66" s="261">
        <f t="shared" si="3"/>
        <v>36.421180330859485</v>
      </c>
      <c r="W66" s="261">
        <f t="shared" si="3"/>
        <v>39.450699819237009</v>
      </c>
      <c r="X66" s="261">
        <f t="shared" si="3"/>
        <v>36.923719491779508</v>
      </c>
      <c r="Y66" s="261">
        <f t="shared" si="3"/>
        <v>37.695179441943992</v>
      </c>
      <c r="DA66" s="70"/>
    </row>
    <row r="67" spans="1:105" ht="12" customHeight="1" x14ac:dyDescent="0.25">
      <c r="A67" s="165" t="s">
        <v>2210</v>
      </c>
      <c r="B67" s="346">
        <v>3.5334540348104682</v>
      </c>
      <c r="C67" s="346">
        <v>3.211585901630762</v>
      </c>
      <c r="D67" s="346">
        <v>3.036625019494434</v>
      </c>
      <c r="E67" s="346">
        <v>2.8746033096203489</v>
      </c>
      <c r="F67" s="346">
        <v>2.6207144094258958</v>
      </c>
      <c r="G67" s="346">
        <v>2.3673779631665521</v>
      </c>
      <c r="H67" s="346">
        <v>2.451878534746629</v>
      </c>
      <c r="I67" s="346">
        <v>4.3789686127959984</v>
      </c>
      <c r="J67" s="346">
        <v>4.3474904888167556</v>
      </c>
      <c r="K67" s="346">
        <v>5.1705792091196168</v>
      </c>
      <c r="L67" s="346">
        <v>5.5663523702868822</v>
      </c>
      <c r="M67" s="346">
        <v>5.3852313144425219</v>
      </c>
      <c r="N67" s="346">
        <v>5.2938679916065876</v>
      </c>
      <c r="O67" s="346">
        <v>5.1132160835199443</v>
      </c>
      <c r="P67" s="346">
        <v>5.0801669833915248</v>
      </c>
      <c r="Q67" s="346">
        <v>4.9561436519996018</v>
      </c>
      <c r="R67" s="346">
        <v>5.052642547555064</v>
      </c>
      <c r="S67" s="346">
        <v>5.0268849950997447</v>
      </c>
      <c r="T67" s="346">
        <v>5.0004552058849399</v>
      </c>
      <c r="U67" s="346">
        <v>4.8024966501923441</v>
      </c>
      <c r="V67" s="346">
        <v>4.8129860869140817</v>
      </c>
      <c r="W67" s="346">
        <v>5.1848790918587548</v>
      </c>
      <c r="X67" s="346">
        <v>4.4144318936474489</v>
      </c>
      <c r="Y67" s="346">
        <v>5.0696120392596544</v>
      </c>
      <c r="DA67" s="167" t="s">
        <v>2211</v>
      </c>
    </row>
    <row r="68" spans="1:105" ht="12" customHeight="1" x14ac:dyDescent="0.25">
      <c r="A68" s="165" t="s">
        <v>2212</v>
      </c>
      <c r="B68" s="346">
        <v>1.519149720932309</v>
      </c>
      <c r="C68" s="346">
        <v>1.3754873899999449</v>
      </c>
      <c r="D68" s="346">
        <v>1.291555727880676</v>
      </c>
      <c r="E68" s="346">
        <v>1.2204795547357969</v>
      </c>
      <c r="F68" s="346">
        <v>1.1091950380580129</v>
      </c>
      <c r="G68" s="346">
        <v>1.023866483888368</v>
      </c>
      <c r="H68" s="346">
        <v>1.0536708307667</v>
      </c>
      <c r="I68" s="346">
        <v>2.3117375207802069</v>
      </c>
      <c r="J68" s="346">
        <v>2.3246437058902099</v>
      </c>
      <c r="K68" s="346">
        <v>2.9061953752003138</v>
      </c>
      <c r="L68" s="346">
        <v>3.013965305902973</v>
      </c>
      <c r="M68" s="346">
        <v>2.7714975615757802</v>
      </c>
      <c r="N68" s="346">
        <v>2.622025641566939</v>
      </c>
      <c r="O68" s="346">
        <v>2.6127767424228741</v>
      </c>
      <c r="P68" s="346">
        <v>2.6840638488061939</v>
      </c>
      <c r="Q68" s="346">
        <v>2.707026763367089</v>
      </c>
      <c r="R68" s="346">
        <v>2.894490492011295</v>
      </c>
      <c r="S68" s="346">
        <v>2.7408616315139609</v>
      </c>
      <c r="T68" s="346">
        <v>2.7870929780480478</v>
      </c>
      <c r="U68" s="346">
        <v>2.6755413342104619</v>
      </c>
      <c r="V68" s="346">
        <v>2.6224079934656479</v>
      </c>
      <c r="W68" s="346">
        <v>2.7869487059486331</v>
      </c>
      <c r="X68" s="346">
        <v>2.689016811977087</v>
      </c>
      <c r="Y68" s="346">
        <v>2.7304111253972492</v>
      </c>
      <c r="DA68" s="167" t="s">
        <v>2213</v>
      </c>
    </row>
    <row r="69" spans="1:105" ht="12" customHeight="1" x14ac:dyDescent="0.25">
      <c r="A69" s="64" t="s">
        <v>28</v>
      </c>
      <c r="B69" s="229">
        <v>0.28806904662463612</v>
      </c>
      <c r="C69" s="229">
        <v>0.28999521807102352</v>
      </c>
      <c r="D69" s="229">
        <v>0.24314419264369111</v>
      </c>
      <c r="E69" s="229">
        <v>0.15615120601722221</v>
      </c>
      <c r="F69" s="229">
        <v>0.14493060393857771</v>
      </c>
      <c r="G69" s="229">
        <v>0.14763768996886539</v>
      </c>
      <c r="H69" s="229">
        <v>0.1389698082123183</v>
      </c>
      <c r="I69" s="229">
        <v>0.1021592133021839</v>
      </c>
      <c r="J69" s="229">
        <v>9.2862062917811045E-2</v>
      </c>
      <c r="K69" s="229">
        <v>0.20828959945240891</v>
      </c>
      <c r="L69" s="229">
        <v>0.25852172533200402</v>
      </c>
      <c r="M69" s="229">
        <v>0.28943592058545708</v>
      </c>
      <c r="N69" s="229">
        <v>0.24832661146870799</v>
      </c>
      <c r="O69" s="229">
        <v>0.20637094010197701</v>
      </c>
      <c r="P69" s="229">
        <v>0.21677231807794781</v>
      </c>
      <c r="Q69" s="229">
        <v>9.1353422640490956E-2</v>
      </c>
      <c r="R69" s="229">
        <v>0.1008190613358602</v>
      </c>
      <c r="S69" s="229">
        <v>8.9487006299559038E-2</v>
      </c>
      <c r="T69" s="229">
        <v>9.8717860683138994E-2</v>
      </c>
      <c r="U69" s="229">
        <v>0.1063624482389136</v>
      </c>
      <c r="V69" s="229">
        <v>4.9535189204365053E-2</v>
      </c>
      <c r="W69" s="229">
        <v>2.8953999626337362E-2</v>
      </c>
      <c r="X69" s="229">
        <v>2.2438930447995119E-2</v>
      </c>
      <c r="Y69" s="229">
        <v>3.8228564542428532E-2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8.3233968458292909E-2</v>
      </c>
      <c r="C71" s="229">
        <v>8.3963078570447727E-2</v>
      </c>
      <c r="D71" s="229">
        <v>7.2522439275338232E-2</v>
      </c>
      <c r="E71" s="229">
        <v>7.2720714063905359E-2</v>
      </c>
      <c r="F71" s="229">
        <v>4.8642488522030562E-2</v>
      </c>
      <c r="G71" s="229">
        <v>4.8864165903736143E-2</v>
      </c>
      <c r="H71" s="229">
        <v>7.3372201454656186E-2</v>
      </c>
      <c r="I71" s="229">
        <v>6.7349179596776013E-2</v>
      </c>
      <c r="J71" s="229">
        <v>8.4339733642160408E-2</v>
      </c>
      <c r="K71" s="229">
        <v>8.3309780887808063E-2</v>
      </c>
      <c r="L71" s="229">
        <v>9.2664534390870273E-2</v>
      </c>
      <c r="M71" s="229">
        <v>9.6673494289757467E-2</v>
      </c>
      <c r="N71" s="229">
        <v>7.8387384877331254E-2</v>
      </c>
      <c r="O71" s="229">
        <v>7.732278120708326E-2</v>
      </c>
      <c r="P71" s="229">
        <v>7.6569820534401145E-2</v>
      </c>
      <c r="Q71" s="229">
        <v>0.1070698272038435</v>
      </c>
      <c r="R71" s="229">
        <v>0.1097718265475444</v>
      </c>
      <c r="S71" s="229">
        <v>0.18368573428231269</v>
      </c>
      <c r="T71" s="229">
        <v>0.1146676624592307</v>
      </c>
      <c r="U71" s="229">
        <v>9.6433614102049384E-2</v>
      </c>
      <c r="V71" s="229">
        <v>0.13662029959452859</v>
      </c>
      <c r="W71" s="229">
        <v>0.1054626424755499</v>
      </c>
      <c r="X71" s="229">
        <v>9.1979264866536348E-2</v>
      </c>
      <c r="Y71" s="229">
        <v>0.1413686078857754</v>
      </c>
      <c r="DA71" s="73" t="s">
        <v>2216</v>
      </c>
    </row>
    <row r="72" spans="1:105" ht="12" customHeight="1" x14ac:dyDescent="0.25">
      <c r="A72" s="64" t="s">
        <v>159</v>
      </c>
      <c r="B72" s="229">
        <v>0.31576780502849522</v>
      </c>
      <c r="C72" s="229">
        <v>0.23114013293471039</v>
      </c>
      <c r="D72" s="229">
        <v>0.24451043906555209</v>
      </c>
      <c r="E72" s="229">
        <v>0.29008581528633559</v>
      </c>
      <c r="F72" s="229">
        <v>0.3012087488778758</v>
      </c>
      <c r="G72" s="229">
        <v>0.29161508626807547</v>
      </c>
      <c r="H72" s="229">
        <v>0.29195639763375519</v>
      </c>
      <c r="I72" s="229">
        <v>0.25898244428291722</v>
      </c>
      <c r="J72" s="229">
        <v>0.27535317098877821</v>
      </c>
      <c r="K72" s="229">
        <v>0.1907564665166965</v>
      </c>
      <c r="L72" s="229">
        <v>0.1811243196158317</v>
      </c>
      <c r="M72" s="229">
        <v>0.17242189648829939</v>
      </c>
      <c r="N72" s="229">
        <v>0.20142719659758759</v>
      </c>
      <c r="O72" s="229">
        <v>0.1657916482856133</v>
      </c>
      <c r="P72" s="229">
        <v>0.1644263672666561</v>
      </c>
      <c r="Q72" s="229">
        <v>0.1125750517222571</v>
      </c>
      <c r="R72" s="229">
        <v>8.3427657559134297E-2</v>
      </c>
      <c r="S72" s="229">
        <v>9.9466886380588732E-2</v>
      </c>
      <c r="T72" s="229">
        <v>8.7778900065989082E-2</v>
      </c>
      <c r="U72" s="229">
        <v>7.1388744287140968E-2</v>
      </c>
      <c r="V72" s="229">
        <v>0.1156150107793236</v>
      </c>
      <c r="W72" s="229">
        <v>8.8230955046448289E-2</v>
      </c>
      <c r="X72" s="229">
        <v>0.1140102258569597</v>
      </c>
      <c r="Y72" s="229">
        <v>9.6140960404198963E-2</v>
      </c>
      <c r="DA72" s="73" t="s">
        <v>2217</v>
      </c>
    </row>
    <row r="73" spans="1:105" ht="12" customHeight="1" x14ac:dyDescent="0.25">
      <c r="A73" s="64" t="s">
        <v>32</v>
      </c>
      <c r="B73" s="229">
        <v>0.52890024731393492</v>
      </c>
      <c r="C73" s="229">
        <v>0.49085122486843752</v>
      </c>
      <c r="D73" s="229">
        <v>0.46237010807443152</v>
      </c>
      <c r="E73" s="229">
        <v>0.43128766661586321</v>
      </c>
      <c r="F73" s="229">
        <v>0.3461848374187948</v>
      </c>
      <c r="G73" s="229">
        <v>0.33689554485715978</v>
      </c>
      <c r="H73" s="229">
        <v>0.30460612366760481</v>
      </c>
      <c r="I73" s="229">
        <v>0.17118475643550429</v>
      </c>
      <c r="J73" s="229">
        <v>0.17436637503847791</v>
      </c>
      <c r="K73" s="229">
        <v>0.14763142340443389</v>
      </c>
      <c r="L73" s="229">
        <v>0.21347220338015671</v>
      </c>
      <c r="M73" s="229">
        <v>0.22279958674008871</v>
      </c>
      <c r="N73" s="229">
        <v>0.21742579386660271</v>
      </c>
      <c r="O73" s="229">
        <v>0.20228344185643729</v>
      </c>
      <c r="P73" s="229">
        <v>0.17528326196123109</v>
      </c>
      <c r="Q73" s="229">
        <v>0.1399900545076396</v>
      </c>
      <c r="R73" s="229">
        <v>0.1031491701460881</v>
      </c>
      <c r="S73" s="229">
        <v>0.10418132231579071</v>
      </c>
      <c r="T73" s="229">
        <v>6.926943495808642E-2</v>
      </c>
      <c r="U73" s="229">
        <v>6.8846096925942846E-2</v>
      </c>
      <c r="V73" s="229">
        <v>8.7420788541948041E-2</v>
      </c>
      <c r="W73" s="229">
        <v>6.9017817900452527E-2</v>
      </c>
      <c r="X73" s="229">
        <v>5.8369956183470233E-2</v>
      </c>
      <c r="Y73" s="229">
        <v>3.854801755813908E-2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0.19927543871607761</v>
      </c>
      <c r="C75" s="229">
        <v>0.18970832972939361</v>
      </c>
      <c r="D75" s="229">
        <v>0.19415089029303501</v>
      </c>
      <c r="E75" s="229">
        <v>0.18848942578961861</v>
      </c>
      <c r="F75" s="229">
        <v>0.18049450223594901</v>
      </c>
      <c r="G75" s="229">
        <v>0.1233969941683923</v>
      </c>
      <c r="H75" s="229">
        <v>0.1399651466751809</v>
      </c>
      <c r="I75" s="229">
        <v>9.3329199935249477E-2</v>
      </c>
      <c r="J75" s="229">
        <v>8.7673659141932744E-2</v>
      </c>
      <c r="K75" s="229">
        <v>8.3463178436524232E-2</v>
      </c>
      <c r="L75" s="229">
        <v>0.1095732667704994</v>
      </c>
      <c r="M75" s="229">
        <v>0.13458302837173081</v>
      </c>
      <c r="N75" s="229">
        <v>0.1726869634198864</v>
      </c>
      <c r="O75" s="229">
        <v>0.13985856007146921</v>
      </c>
      <c r="P75" s="229">
        <v>0.11278470260088171</v>
      </c>
      <c r="Q75" s="229">
        <v>0.10850839477778421</v>
      </c>
      <c r="R75" s="229">
        <v>9.3178589067386061E-2</v>
      </c>
      <c r="S75" s="229">
        <v>0.1042338153763268</v>
      </c>
      <c r="T75" s="229">
        <v>0.1014474779606316</v>
      </c>
      <c r="U75" s="229">
        <v>9.9641781934207044E-2</v>
      </c>
      <c r="V75" s="229">
        <v>0.104550943513029</v>
      </c>
      <c r="W75" s="229">
        <v>0.14384043014354209</v>
      </c>
      <c r="X75" s="229">
        <v>5.9158846867031253E-2</v>
      </c>
      <c r="Y75" s="229">
        <v>0.13444858101210341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0.1039032147908724</v>
      </c>
      <c r="C77" s="229">
        <v>8.9829405825932837E-2</v>
      </c>
      <c r="D77" s="229">
        <v>7.4857658528627899E-2</v>
      </c>
      <c r="E77" s="229">
        <v>8.1744726962851927E-2</v>
      </c>
      <c r="F77" s="229">
        <v>8.7733857064784981E-2</v>
      </c>
      <c r="G77" s="229">
        <v>7.5457002722138483E-2</v>
      </c>
      <c r="H77" s="229">
        <v>0.1048011531231848</v>
      </c>
      <c r="I77" s="229">
        <v>8.3541681584623717E-2</v>
      </c>
      <c r="J77" s="229">
        <v>7.9349506104333098E-2</v>
      </c>
      <c r="K77" s="229">
        <v>6.8869606383996307E-2</v>
      </c>
      <c r="L77" s="229">
        <v>6.7671995954623518E-2</v>
      </c>
      <c r="M77" s="229">
        <v>7.8151895675400748E-2</v>
      </c>
      <c r="N77" s="229">
        <v>7.3361453960263903E-2</v>
      </c>
      <c r="O77" s="229">
        <v>6.7671995955108769E-2</v>
      </c>
      <c r="P77" s="229">
        <v>8.6236574538949881E-2</v>
      </c>
      <c r="Q77" s="229">
        <v>3.7428829264283002E-2</v>
      </c>
      <c r="R77" s="229">
        <v>4.0723066411410547E-2</v>
      </c>
      <c r="S77" s="229">
        <v>8.354168158469992E-2</v>
      </c>
      <c r="T77" s="229">
        <v>9.5219191734432926E-2</v>
      </c>
      <c r="U77" s="229">
        <v>0.12396507589982091</v>
      </c>
      <c r="V77" s="229">
        <v>0.1251626863285708</v>
      </c>
      <c r="W77" s="229">
        <v>0.13145041056981449</v>
      </c>
      <c r="X77" s="229">
        <v>0.1287555176155345</v>
      </c>
      <c r="Y77" s="229">
        <v>0.13204975476271841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1.5351910456429521</v>
      </c>
      <c r="J78" s="229">
        <v>1.5306991980567171</v>
      </c>
      <c r="K78" s="229">
        <v>2.1238753201184459</v>
      </c>
      <c r="L78" s="229">
        <v>2.0909372604589871</v>
      </c>
      <c r="M78" s="229">
        <v>1.7774317394250461</v>
      </c>
      <c r="N78" s="229">
        <v>1.630410237376559</v>
      </c>
      <c r="O78" s="229">
        <v>1.753477374945186</v>
      </c>
      <c r="P78" s="229">
        <v>1.8519908038261259</v>
      </c>
      <c r="Q78" s="229">
        <v>2.1101011832507912</v>
      </c>
      <c r="R78" s="229">
        <v>2.363421120943872</v>
      </c>
      <c r="S78" s="229">
        <v>2.076265185274683</v>
      </c>
      <c r="T78" s="229">
        <v>2.2199924501865378</v>
      </c>
      <c r="U78" s="229">
        <v>2.1089035728223871</v>
      </c>
      <c r="V78" s="229">
        <v>2.003503075503883</v>
      </c>
      <c r="W78" s="229">
        <v>2.2199924501864881</v>
      </c>
      <c r="X78" s="229">
        <v>2.2143040701395602</v>
      </c>
      <c r="Y78" s="229">
        <v>2.1496266392318861</v>
      </c>
      <c r="DA78" s="73" t="s">
        <v>2223</v>
      </c>
    </row>
    <row r="79" spans="1:105" ht="12" customHeight="1" x14ac:dyDescent="0.25">
      <c r="A79" s="165" t="s">
        <v>2224</v>
      </c>
      <c r="B79" s="346">
        <v>23.29073718887857</v>
      </c>
      <c r="C79" s="346">
        <v>22.950482555557141</v>
      </c>
      <c r="D79" s="346">
        <v>23.279736365776269</v>
      </c>
      <c r="E79" s="346">
        <v>22.920763307600591</v>
      </c>
      <c r="F79" s="346">
        <v>21.98199430067341</v>
      </c>
      <c r="G79" s="346">
        <v>21.396736877176149</v>
      </c>
      <c r="H79" s="346">
        <v>23.029960523268709</v>
      </c>
      <c r="I79" s="346">
        <v>22.11777708081199</v>
      </c>
      <c r="J79" s="346">
        <v>19.172871016409509</v>
      </c>
      <c r="K79" s="346">
        <v>27.362406342269889</v>
      </c>
      <c r="L79" s="346">
        <v>25.21545825611242</v>
      </c>
      <c r="M79" s="346">
        <v>24.989524729105721</v>
      </c>
      <c r="N79" s="346">
        <v>24.120750380675972</v>
      </c>
      <c r="O79" s="346">
        <v>25.04667017898749</v>
      </c>
      <c r="P79" s="346">
        <v>26.37434213671531</v>
      </c>
      <c r="Q79" s="346">
        <v>24.79419743010784</v>
      </c>
      <c r="R79" s="346">
        <v>24.99659478416087</v>
      </c>
      <c r="S79" s="346">
        <v>28.04309678357826</v>
      </c>
      <c r="T79" s="346">
        <v>29.302792029618359</v>
      </c>
      <c r="U79" s="346">
        <v>27.967943311580552</v>
      </c>
      <c r="V79" s="346">
        <v>28.985786250479759</v>
      </c>
      <c r="W79" s="346">
        <v>31.47887202142962</v>
      </c>
      <c r="X79" s="346">
        <v>29.820270786154971</v>
      </c>
      <c r="Y79" s="346">
        <v>29.895156277287089</v>
      </c>
      <c r="DA79" s="167" t="s">
        <v>2225</v>
      </c>
    </row>
    <row r="80" spans="1:105" ht="12" customHeight="1" x14ac:dyDescent="0.25">
      <c r="A80" s="132" t="s">
        <v>2226</v>
      </c>
      <c r="B80" s="316">
        <v>31.92320518766352</v>
      </c>
      <c r="C80" s="316">
        <v>31.456838735305791</v>
      </c>
      <c r="D80" s="316">
        <v>31.908127024603221</v>
      </c>
      <c r="E80" s="316">
        <v>31.416104359109529</v>
      </c>
      <c r="F80" s="316">
        <v>30.129390444091609</v>
      </c>
      <c r="G80" s="316">
        <v>29.327213481362069</v>
      </c>
      <c r="H80" s="316">
        <v>31.565774380003472</v>
      </c>
      <c r="I80" s="316">
        <v>30.315499690705959</v>
      </c>
      <c r="J80" s="316">
        <v>26.279095012317111</v>
      </c>
      <c r="K80" s="316">
        <v>37.50399590226818</v>
      </c>
      <c r="L80" s="316">
        <v>34.561303976037813</v>
      </c>
      <c r="M80" s="316">
        <v>34.2516305516667</v>
      </c>
      <c r="N80" s="316">
        <v>33.060854082816057</v>
      </c>
      <c r="O80" s="316">
        <v>34.329956364513379</v>
      </c>
      <c r="P80" s="316">
        <v>36.149716039131597</v>
      </c>
      <c r="Q80" s="316">
        <v>33.983907233418151</v>
      </c>
      <c r="R80" s="316">
        <v>34.261321048639097</v>
      </c>
      <c r="S80" s="316">
        <v>38.436977132142871</v>
      </c>
      <c r="T80" s="316">
        <v>40.163565238270508</v>
      </c>
      <c r="U80" s="316">
        <v>38.333968812239029</v>
      </c>
      <c r="V80" s="316">
        <v>39.729064584596529</v>
      </c>
      <c r="W80" s="316">
        <v>43.146186506116472</v>
      </c>
      <c r="X80" s="316">
        <v>40.872842080442062</v>
      </c>
      <c r="Y80" s="316">
        <v>40.975483095176934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0.99999999999999978</v>
      </c>
      <c r="C84" s="232">
        <f t="shared" si="4"/>
        <v>1.0000000000000002</v>
      </c>
      <c r="D84" s="232">
        <f t="shared" si="4"/>
        <v>1.0000000000000002</v>
      </c>
      <c r="E84" s="232">
        <f t="shared" si="4"/>
        <v>1</v>
      </c>
      <c r="F84" s="232">
        <f t="shared" si="4"/>
        <v>1</v>
      </c>
      <c r="G84" s="232">
        <f t="shared" si="4"/>
        <v>1</v>
      </c>
      <c r="H84" s="232">
        <f t="shared" si="4"/>
        <v>1.0000000000000002</v>
      </c>
      <c r="I84" s="232">
        <f t="shared" si="4"/>
        <v>1.0000000000000002</v>
      </c>
      <c r="J84" s="232">
        <f t="shared" si="4"/>
        <v>0.99999999999999989</v>
      </c>
      <c r="K84" s="232">
        <f t="shared" si="4"/>
        <v>1</v>
      </c>
      <c r="L84" s="232">
        <f t="shared" si="4"/>
        <v>0.99999999999999989</v>
      </c>
      <c r="M84" s="232">
        <f t="shared" si="4"/>
        <v>0.99999999999999978</v>
      </c>
      <c r="N84" s="232">
        <f t="shared" si="4"/>
        <v>1</v>
      </c>
      <c r="O84" s="232">
        <f t="shared" si="4"/>
        <v>1</v>
      </c>
      <c r="P84" s="232">
        <f t="shared" si="4"/>
        <v>1</v>
      </c>
      <c r="Q84" s="232">
        <f t="shared" si="4"/>
        <v>0.99999999999999978</v>
      </c>
      <c r="R84" s="232">
        <f t="shared" si="4"/>
        <v>1</v>
      </c>
      <c r="S84" s="232">
        <f t="shared" si="4"/>
        <v>0.99999999999999978</v>
      </c>
      <c r="T84" s="232">
        <f t="shared" si="4"/>
        <v>1.0000000000000002</v>
      </c>
      <c r="U84" s="232">
        <f t="shared" si="4"/>
        <v>0.99999999999999989</v>
      </c>
      <c r="V84" s="232">
        <f t="shared" si="4"/>
        <v>0.99999999999999967</v>
      </c>
      <c r="W84" s="232">
        <f t="shared" si="4"/>
        <v>1</v>
      </c>
      <c r="X84" s="232">
        <f t="shared" si="4"/>
        <v>1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2.0479743756069473E-2</v>
      </c>
      <c r="C85" s="299">
        <f t="shared" si="5"/>
        <v>2.1335118552159672E-2</v>
      </c>
      <c r="D85" s="299">
        <f t="shared" si="5"/>
        <v>2.2110972461050392E-2</v>
      </c>
      <c r="E85" s="299">
        <f t="shared" si="5"/>
        <v>2.2518932791065729E-2</v>
      </c>
      <c r="F85" s="299">
        <f t="shared" si="5"/>
        <v>2.3041169149525711E-2</v>
      </c>
      <c r="G85" s="299">
        <f t="shared" si="5"/>
        <v>2.3549574487876902E-2</v>
      </c>
      <c r="H85" s="299">
        <f t="shared" si="5"/>
        <v>2.3957601969751888E-2</v>
      </c>
      <c r="I85" s="299">
        <f t="shared" si="5"/>
        <v>1.5735903755491436E-2</v>
      </c>
      <c r="J85" s="299">
        <f t="shared" si="5"/>
        <v>1.4306726638621307E-2</v>
      </c>
      <c r="K85" s="299">
        <f t="shared" si="5"/>
        <v>1.5604626821890552E-2</v>
      </c>
      <c r="L85" s="299">
        <f t="shared" si="5"/>
        <v>1.4454158872476716E-2</v>
      </c>
      <c r="M85" s="299">
        <f t="shared" si="5"/>
        <v>1.5142245252911512E-2</v>
      </c>
      <c r="N85" s="299">
        <f t="shared" si="5"/>
        <v>1.5324699222818112E-2</v>
      </c>
      <c r="O85" s="299">
        <f t="shared" si="5"/>
        <v>1.5744428162238505E-2</v>
      </c>
      <c r="P85" s="299">
        <f t="shared" si="5"/>
        <v>1.5996094906910608E-2</v>
      </c>
      <c r="Q85" s="299">
        <f t="shared" si="5"/>
        <v>1.5351938501906475E-2</v>
      </c>
      <c r="R85" s="299">
        <f t="shared" si="5"/>
        <v>1.4823905234172817E-2</v>
      </c>
      <c r="S85" s="299">
        <f t="shared" si="5"/>
        <v>1.6405434035565991E-2</v>
      </c>
      <c r="T85" s="299">
        <f t="shared" si="5"/>
        <v>1.6681125301075291E-2</v>
      </c>
      <c r="U85" s="299">
        <f t="shared" si="5"/>
        <v>1.6626394687750543E-2</v>
      </c>
      <c r="V85" s="299">
        <f t="shared" si="5"/>
        <v>1.7154955743535729E-2</v>
      </c>
      <c r="W85" s="299">
        <f t="shared" si="5"/>
        <v>1.7367795500995875E-2</v>
      </c>
      <c r="X85" s="299">
        <f t="shared" si="5"/>
        <v>1.7216637691968444E-2</v>
      </c>
      <c r="Y85" s="299">
        <f t="shared" si="5"/>
        <v>1.7068135557688279E-2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2.3893034382081055E-2</v>
      </c>
      <c r="C86" s="233">
        <f t="shared" si="6"/>
        <v>2.4890971644186282E-2</v>
      </c>
      <c r="D86" s="233">
        <f t="shared" si="6"/>
        <v>2.5796134537892128E-2</v>
      </c>
      <c r="E86" s="233">
        <f t="shared" si="6"/>
        <v>2.6272088256243355E-2</v>
      </c>
      <c r="F86" s="233">
        <f t="shared" si="6"/>
        <v>2.6881364007779997E-2</v>
      </c>
      <c r="G86" s="233">
        <f t="shared" si="6"/>
        <v>2.7474503569189727E-2</v>
      </c>
      <c r="H86" s="233">
        <f t="shared" si="6"/>
        <v>2.7950535631377213E-2</v>
      </c>
      <c r="I86" s="233">
        <f t="shared" si="6"/>
        <v>1.835855438140668E-2</v>
      </c>
      <c r="J86" s="233">
        <f t="shared" si="6"/>
        <v>1.6691181078391529E-2</v>
      </c>
      <c r="K86" s="233">
        <f t="shared" si="6"/>
        <v>1.8205397958872306E-2</v>
      </c>
      <c r="L86" s="233">
        <f t="shared" si="6"/>
        <v>1.6863185351222842E-2</v>
      </c>
      <c r="M86" s="233">
        <f t="shared" si="6"/>
        <v>1.766595279506343E-2</v>
      </c>
      <c r="N86" s="233">
        <f t="shared" si="6"/>
        <v>1.787881575995447E-2</v>
      </c>
      <c r="O86" s="233">
        <f t="shared" si="6"/>
        <v>1.8368499522611579E-2</v>
      </c>
      <c r="P86" s="233">
        <f t="shared" si="6"/>
        <v>1.8662110724729047E-2</v>
      </c>
      <c r="Q86" s="233">
        <f t="shared" si="6"/>
        <v>1.7910594918890889E-2</v>
      </c>
      <c r="R86" s="233">
        <f t="shared" si="6"/>
        <v>1.7294556106534954E-2</v>
      </c>
      <c r="S86" s="233">
        <f t="shared" si="6"/>
        <v>1.9139673041493655E-2</v>
      </c>
      <c r="T86" s="233">
        <f t="shared" si="6"/>
        <v>1.9461312851254509E-2</v>
      </c>
      <c r="U86" s="233">
        <f t="shared" si="6"/>
        <v>1.93974604690423E-2</v>
      </c>
      <c r="V86" s="233">
        <f t="shared" si="6"/>
        <v>2.0014115034125021E-2</v>
      </c>
      <c r="W86" s="233">
        <f t="shared" si="6"/>
        <v>2.0262428084495184E-2</v>
      </c>
      <c r="X86" s="233">
        <f t="shared" si="6"/>
        <v>2.0086077307296526E-2</v>
      </c>
      <c r="Y86" s="233">
        <f t="shared" si="6"/>
        <v>1.9912824817302995E-2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5.4612650016185253E-2</v>
      </c>
      <c r="C87" s="233">
        <f t="shared" si="7"/>
        <v>5.6893649472425784E-2</v>
      </c>
      <c r="D87" s="233">
        <f t="shared" si="7"/>
        <v>5.8962593229467723E-2</v>
      </c>
      <c r="E87" s="233">
        <f t="shared" si="7"/>
        <v>6.0050487442841929E-2</v>
      </c>
      <c r="F87" s="233">
        <f t="shared" si="7"/>
        <v>6.1443117732068592E-2</v>
      </c>
      <c r="G87" s="233">
        <f t="shared" si="7"/>
        <v>6.2798865301005091E-2</v>
      </c>
      <c r="H87" s="233">
        <f t="shared" si="7"/>
        <v>6.3886938586005027E-2</v>
      </c>
      <c r="I87" s="233">
        <f t="shared" si="7"/>
        <v>4.1962410014643833E-2</v>
      </c>
      <c r="J87" s="233">
        <f t="shared" si="7"/>
        <v>3.8151271036323493E-2</v>
      </c>
      <c r="K87" s="233">
        <f t="shared" si="7"/>
        <v>4.1612338191708113E-2</v>
      </c>
      <c r="L87" s="233">
        <f t="shared" si="7"/>
        <v>3.8544423659937897E-2</v>
      </c>
      <c r="M87" s="233">
        <f t="shared" si="7"/>
        <v>4.0379320674430695E-2</v>
      </c>
      <c r="N87" s="233">
        <f t="shared" si="7"/>
        <v>4.0865864594181657E-2</v>
      </c>
      <c r="O87" s="233">
        <f t="shared" si="7"/>
        <v>4.198514176596934E-2</v>
      </c>
      <c r="P87" s="233">
        <f t="shared" si="7"/>
        <v>4.2656253085094978E-2</v>
      </c>
      <c r="Q87" s="233">
        <f t="shared" si="7"/>
        <v>4.0938502671750587E-2</v>
      </c>
      <c r="R87" s="233">
        <f t="shared" si="7"/>
        <v>3.9530413957794164E-2</v>
      </c>
      <c r="S87" s="233">
        <f t="shared" si="7"/>
        <v>4.3747824094842638E-2</v>
      </c>
      <c r="T87" s="233">
        <f t="shared" si="7"/>
        <v>4.4483000802867441E-2</v>
      </c>
      <c r="U87" s="233">
        <f t="shared" si="7"/>
        <v>4.4337052500668092E-2</v>
      </c>
      <c r="V87" s="233">
        <f t="shared" si="7"/>
        <v>4.5746548649428599E-2</v>
      </c>
      <c r="W87" s="233">
        <f t="shared" si="7"/>
        <v>4.6314121335988993E-2</v>
      </c>
      <c r="X87" s="233">
        <f t="shared" si="7"/>
        <v>4.5911033845249173E-2</v>
      </c>
      <c r="Y87" s="233">
        <f t="shared" si="7"/>
        <v>4.5515028153835402E-2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4.0959487512138952E-2</v>
      </c>
      <c r="C88" s="233">
        <f t="shared" si="8"/>
        <v>4.2670237104319331E-2</v>
      </c>
      <c r="D88" s="233">
        <f t="shared" si="8"/>
        <v>4.4221944922100791E-2</v>
      </c>
      <c r="E88" s="233">
        <f t="shared" si="8"/>
        <v>4.5037865582131471E-2</v>
      </c>
      <c r="F88" s="233">
        <f t="shared" si="8"/>
        <v>4.6082338299051423E-2</v>
      </c>
      <c r="G88" s="233">
        <f t="shared" si="8"/>
        <v>4.7099148975753805E-2</v>
      </c>
      <c r="H88" s="233">
        <f t="shared" si="8"/>
        <v>4.7915203939503791E-2</v>
      </c>
      <c r="I88" s="233">
        <f t="shared" si="8"/>
        <v>3.1471807510982858E-2</v>
      </c>
      <c r="J88" s="233">
        <f t="shared" si="8"/>
        <v>2.8613453277242615E-2</v>
      </c>
      <c r="K88" s="233">
        <f t="shared" si="8"/>
        <v>3.1209253643781104E-2</v>
      </c>
      <c r="L88" s="233">
        <f t="shared" si="8"/>
        <v>2.8908317744953428E-2</v>
      </c>
      <c r="M88" s="233">
        <f t="shared" si="8"/>
        <v>3.0284490505823027E-2</v>
      </c>
      <c r="N88" s="233">
        <f t="shared" si="8"/>
        <v>3.0649398445636217E-2</v>
      </c>
      <c r="O88" s="233">
        <f t="shared" si="8"/>
        <v>3.148885632447701E-2</v>
      </c>
      <c r="P88" s="233">
        <f t="shared" si="8"/>
        <v>3.1992189813821223E-2</v>
      </c>
      <c r="Q88" s="233">
        <f t="shared" si="8"/>
        <v>3.0703877003812951E-2</v>
      </c>
      <c r="R88" s="233">
        <f t="shared" si="8"/>
        <v>2.9647810468345626E-2</v>
      </c>
      <c r="S88" s="233">
        <f t="shared" si="8"/>
        <v>3.2810868071131989E-2</v>
      </c>
      <c r="T88" s="233">
        <f t="shared" si="8"/>
        <v>3.3362250602150582E-2</v>
      </c>
      <c r="U88" s="233">
        <f t="shared" si="8"/>
        <v>3.3252789375501079E-2</v>
      </c>
      <c r="V88" s="233">
        <f t="shared" si="8"/>
        <v>3.4309911487071451E-2</v>
      </c>
      <c r="W88" s="233">
        <f t="shared" si="8"/>
        <v>3.4735591001991757E-2</v>
      </c>
      <c r="X88" s="233">
        <f t="shared" si="8"/>
        <v>3.4433275383936882E-2</v>
      </c>
      <c r="Y88" s="233">
        <f t="shared" si="8"/>
        <v>3.4136271115376551E-2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2.4575581583791788E-2</v>
      </c>
      <c r="C89" s="300">
        <f t="shared" si="9"/>
        <v>2.5812821031116841E-2</v>
      </c>
      <c r="D89" s="300">
        <f t="shared" si="9"/>
        <v>2.6598294419436373E-2</v>
      </c>
      <c r="E89" s="300">
        <f t="shared" si="9"/>
        <v>2.6811411875040925E-2</v>
      </c>
      <c r="F89" s="300">
        <f t="shared" si="9"/>
        <v>2.7250287608752075E-2</v>
      </c>
      <c r="G89" s="300">
        <f t="shared" si="9"/>
        <v>2.8111134910131438E-2</v>
      </c>
      <c r="H89" s="300">
        <f t="shared" si="9"/>
        <v>2.8642144513754783E-2</v>
      </c>
      <c r="I89" s="300">
        <f t="shared" si="9"/>
        <v>1.9951576427985326E-2</v>
      </c>
      <c r="J89" s="300">
        <f t="shared" si="9"/>
        <v>1.8627855823465891E-2</v>
      </c>
      <c r="K89" s="300">
        <f t="shared" si="9"/>
        <v>1.9975366890889287E-2</v>
      </c>
      <c r="L89" s="300">
        <f t="shared" si="9"/>
        <v>1.876395358711264E-2</v>
      </c>
      <c r="M89" s="300">
        <f t="shared" si="9"/>
        <v>1.9486303714241961E-2</v>
      </c>
      <c r="N89" s="300">
        <f t="shared" si="9"/>
        <v>1.9609810391432701E-2</v>
      </c>
      <c r="O89" s="300">
        <f t="shared" si="9"/>
        <v>2.0079647450039758E-2</v>
      </c>
      <c r="P89" s="300">
        <f t="shared" si="9"/>
        <v>2.0399878697367479E-2</v>
      </c>
      <c r="Q89" s="300">
        <f t="shared" si="9"/>
        <v>1.9684439860266426E-2</v>
      </c>
      <c r="R89" s="300">
        <f t="shared" si="9"/>
        <v>1.9121078977741866E-2</v>
      </c>
      <c r="S89" s="300">
        <f t="shared" si="9"/>
        <v>2.0983724824683279E-2</v>
      </c>
      <c r="T89" s="300">
        <f t="shared" si="9"/>
        <v>2.1322218692502361E-2</v>
      </c>
      <c r="U89" s="300">
        <f t="shared" si="9"/>
        <v>2.1279966340943368E-2</v>
      </c>
      <c r="V89" s="300">
        <f t="shared" si="9"/>
        <v>2.1807273731797722E-2</v>
      </c>
      <c r="W89" s="300">
        <f t="shared" si="9"/>
        <v>2.2022711586085899E-2</v>
      </c>
      <c r="X89" s="300">
        <f t="shared" si="9"/>
        <v>2.1977693740986192E-2</v>
      </c>
      <c r="Y89" s="300">
        <f t="shared" si="9"/>
        <v>2.1653422968330397E-2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6.865998690664385E-2</v>
      </c>
      <c r="C90" s="301">
        <f t="shared" si="10"/>
        <v>7.1056984189077202E-2</v>
      </c>
      <c r="D90" s="301">
        <f t="shared" si="10"/>
        <v>7.3418563693161007E-2</v>
      </c>
      <c r="E90" s="301">
        <f t="shared" si="10"/>
        <v>7.4862139230661776E-2</v>
      </c>
      <c r="F90" s="301">
        <f t="shared" si="10"/>
        <v>7.6827938754081518E-2</v>
      </c>
      <c r="G90" s="301">
        <f t="shared" si="10"/>
        <v>7.868541037095679E-2</v>
      </c>
      <c r="H90" s="301">
        <f t="shared" si="10"/>
        <v>8.0569612999710133E-2</v>
      </c>
      <c r="I90" s="301">
        <f t="shared" si="10"/>
        <v>6.0050522328983141E-2</v>
      </c>
      <c r="J90" s="301">
        <f t="shared" si="10"/>
        <v>5.7151247589174212E-2</v>
      </c>
      <c r="K90" s="301">
        <f t="shared" si="10"/>
        <v>5.9775675687945791E-2</v>
      </c>
      <c r="L90" s="301">
        <f t="shared" si="10"/>
        <v>5.728680630630778E-2</v>
      </c>
      <c r="M90" s="301">
        <f t="shared" si="10"/>
        <v>5.8836243975804101E-2</v>
      </c>
      <c r="N90" s="301">
        <f t="shared" si="10"/>
        <v>5.9217020954737826E-2</v>
      </c>
      <c r="O90" s="301">
        <f t="shared" si="10"/>
        <v>6.0078210400127612E-2</v>
      </c>
      <c r="P90" s="301">
        <f t="shared" si="10"/>
        <v>6.0744374182576139E-2</v>
      </c>
      <c r="Q90" s="301">
        <f t="shared" si="10"/>
        <v>5.9060127317455746E-2</v>
      </c>
      <c r="R90" s="301">
        <f t="shared" si="10"/>
        <v>5.7565775048769231E-2</v>
      </c>
      <c r="S90" s="301">
        <f t="shared" si="10"/>
        <v>6.2138371389274347E-2</v>
      </c>
      <c r="T90" s="301">
        <f t="shared" si="10"/>
        <v>6.3306294752218051E-2</v>
      </c>
      <c r="U90" s="301">
        <f t="shared" si="10"/>
        <v>6.3154323488777531E-2</v>
      </c>
      <c r="V90" s="301">
        <f t="shared" si="10"/>
        <v>6.4727197036055922E-2</v>
      </c>
      <c r="W90" s="301">
        <f t="shared" si="10"/>
        <v>6.5784113630699012E-2</v>
      </c>
      <c r="X90" s="301">
        <f t="shared" si="10"/>
        <v>6.5642588392643753E-2</v>
      </c>
      <c r="Y90" s="301">
        <f t="shared" si="10"/>
        <v>6.4639610480218393E-2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1.7725510780934442E-2</v>
      </c>
      <c r="C91" s="302">
        <f t="shared" si="11"/>
        <v>1.4905172751911232E-2</v>
      </c>
      <c r="D91" s="302">
        <f t="shared" si="11"/>
        <v>1.270615228176274E-2</v>
      </c>
      <c r="E91" s="302">
        <f t="shared" si="11"/>
        <v>1.1523024454931656E-2</v>
      </c>
      <c r="F91" s="302">
        <f t="shared" si="11"/>
        <v>1.009614415474429E-2</v>
      </c>
      <c r="G91" s="302">
        <f t="shared" si="11"/>
        <v>8.9590443845091253E-3</v>
      </c>
      <c r="H91" s="302">
        <f t="shared" si="11"/>
        <v>7.8650156819394836E-3</v>
      </c>
      <c r="I91" s="302">
        <f t="shared" si="11"/>
        <v>1.854944995443358E-2</v>
      </c>
      <c r="J91" s="302">
        <f t="shared" si="11"/>
        <v>2.4412427413674637E-2</v>
      </c>
      <c r="K91" s="302">
        <f t="shared" si="11"/>
        <v>1.6286253251742659E-2</v>
      </c>
      <c r="L91" s="302">
        <f t="shared" si="11"/>
        <v>2.2472592154659327E-2</v>
      </c>
      <c r="M91" s="302">
        <f t="shared" si="11"/>
        <v>2.2098336724677207E-2</v>
      </c>
      <c r="N91" s="302">
        <f t="shared" si="11"/>
        <v>2.2300018465686959E-2</v>
      </c>
      <c r="O91" s="302">
        <f t="shared" si="11"/>
        <v>1.8589036474739855E-2</v>
      </c>
      <c r="P91" s="302">
        <f t="shared" si="11"/>
        <v>1.6567615905021409E-2</v>
      </c>
      <c r="Q91" s="302">
        <f t="shared" si="11"/>
        <v>1.4930500979084594E-2</v>
      </c>
      <c r="R91" s="302">
        <f t="shared" si="11"/>
        <v>1.4193591006807478E-2</v>
      </c>
      <c r="S91" s="302">
        <f t="shared" si="11"/>
        <v>1.2190545725885488E-2</v>
      </c>
      <c r="T91" s="302">
        <f t="shared" si="11"/>
        <v>9.4490145271298193E-3</v>
      </c>
      <c r="U91" s="302">
        <f t="shared" si="11"/>
        <v>9.3705376441731748E-3</v>
      </c>
      <c r="V91" s="302">
        <f t="shared" si="11"/>
        <v>9.3257500752177789E-3</v>
      </c>
      <c r="W91" s="302">
        <f t="shared" si="11"/>
        <v>7.5113307389683831E-3</v>
      </c>
      <c r="X91" s="302">
        <f t="shared" si="11"/>
        <v>6.5353449352176839E-3</v>
      </c>
      <c r="Y91" s="302">
        <f t="shared" si="11"/>
        <v>8.4293349241887673E-3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4.9296096625223849E-2</v>
      </c>
      <c r="C92" s="302">
        <f t="shared" si="12"/>
        <v>5.4445001952993198E-2</v>
      </c>
      <c r="D92" s="302">
        <f t="shared" si="12"/>
        <v>5.8943533614514231E-2</v>
      </c>
      <c r="E92" s="302">
        <f t="shared" si="12"/>
        <v>6.1537600152444874E-2</v>
      </c>
      <c r="F92" s="302">
        <f t="shared" si="12"/>
        <v>6.4888501067375162E-2</v>
      </c>
      <c r="G92" s="302">
        <f t="shared" si="12"/>
        <v>6.7842400027417524E-2</v>
      </c>
      <c r="H92" s="302">
        <f t="shared" si="12"/>
        <v>7.0787989160190495E-2</v>
      </c>
      <c r="I92" s="302">
        <f t="shared" si="12"/>
        <v>4.0242200074110258E-2</v>
      </c>
      <c r="J92" s="302">
        <f t="shared" si="12"/>
        <v>3.1594282044409866E-2</v>
      </c>
      <c r="K92" s="302">
        <f t="shared" si="12"/>
        <v>4.2241052290451886E-2</v>
      </c>
      <c r="L92" s="302">
        <f t="shared" si="12"/>
        <v>3.3657881441850314E-2</v>
      </c>
      <c r="M92" s="302">
        <f t="shared" si="12"/>
        <v>3.5526527630893978E-2</v>
      </c>
      <c r="N92" s="302">
        <f t="shared" si="12"/>
        <v>3.5691026551225427E-2</v>
      </c>
      <c r="O92" s="302">
        <f t="shared" si="12"/>
        <v>4.0229619672408679E-2</v>
      </c>
      <c r="P92" s="302">
        <f t="shared" si="12"/>
        <v>4.289707068500187E-2</v>
      </c>
      <c r="Q92" s="302">
        <f t="shared" si="12"/>
        <v>4.2901471258218631E-2</v>
      </c>
      <c r="R92" s="302">
        <f t="shared" si="12"/>
        <v>4.2186271623227939E-2</v>
      </c>
      <c r="S92" s="302">
        <f t="shared" si="12"/>
        <v>4.8635390940543574E-2</v>
      </c>
      <c r="T92" s="302">
        <f t="shared" si="12"/>
        <v>5.2522790201002201E-2</v>
      </c>
      <c r="U92" s="302">
        <f t="shared" si="12"/>
        <v>5.2453674269584319E-2</v>
      </c>
      <c r="V92" s="302">
        <f t="shared" si="12"/>
        <v>5.4029050501355286E-2</v>
      </c>
      <c r="W92" s="302">
        <f t="shared" si="12"/>
        <v>5.6883359251650951E-2</v>
      </c>
      <c r="X92" s="302">
        <f t="shared" si="12"/>
        <v>5.7729912442068591E-2</v>
      </c>
      <c r="Y92" s="302">
        <f t="shared" si="12"/>
        <v>5.484482471141456E-2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1.6383795004855576E-3</v>
      </c>
      <c r="C93" s="302">
        <f t="shared" si="13"/>
        <v>1.7068094841727734E-3</v>
      </c>
      <c r="D93" s="302">
        <f t="shared" si="13"/>
        <v>1.7688777968840313E-3</v>
      </c>
      <c r="E93" s="302">
        <f t="shared" si="13"/>
        <v>1.8015146232852578E-3</v>
      </c>
      <c r="F93" s="302">
        <f t="shared" si="13"/>
        <v>1.8432935319620575E-3</v>
      </c>
      <c r="G93" s="302">
        <f t="shared" si="13"/>
        <v>1.8839659590301526E-3</v>
      </c>
      <c r="H93" s="302">
        <f t="shared" si="13"/>
        <v>1.9166081575801514E-3</v>
      </c>
      <c r="I93" s="302">
        <f t="shared" si="13"/>
        <v>1.2588723004393146E-3</v>
      </c>
      <c r="J93" s="302">
        <f t="shared" si="13"/>
        <v>1.1445381310897045E-3</v>
      </c>
      <c r="K93" s="302">
        <f t="shared" si="13"/>
        <v>1.2483701457512435E-3</v>
      </c>
      <c r="L93" s="302">
        <f t="shared" si="13"/>
        <v>1.1563327097981373E-3</v>
      </c>
      <c r="M93" s="302">
        <f t="shared" si="13"/>
        <v>1.2113796202329206E-3</v>
      </c>
      <c r="N93" s="302">
        <f t="shared" si="13"/>
        <v>1.2259759378254488E-3</v>
      </c>
      <c r="O93" s="302">
        <f t="shared" si="13"/>
        <v>1.2595542529790797E-3</v>
      </c>
      <c r="P93" s="302">
        <f t="shared" si="13"/>
        <v>1.2796875925528486E-3</v>
      </c>
      <c r="Q93" s="302">
        <f t="shared" si="13"/>
        <v>1.228155080152518E-3</v>
      </c>
      <c r="R93" s="302">
        <f t="shared" si="13"/>
        <v>1.1859124187338251E-3</v>
      </c>
      <c r="S93" s="302">
        <f t="shared" si="13"/>
        <v>1.3124347228452788E-3</v>
      </c>
      <c r="T93" s="302">
        <f t="shared" si="13"/>
        <v>1.3344900240860236E-3</v>
      </c>
      <c r="U93" s="302">
        <f t="shared" si="13"/>
        <v>1.3301115750200432E-3</v>
      </c>
      <c r="V93" s="302">
        <f t="shared" si="13"/>
        <v>1.3723964594828586E-3</v>
      </c>
      <c r="W93" s="302">
        <f t="shared" si="13"/>
        <v>1.3894236400796699E-3</v>
      </c>
      <c r="X93" s="302">
        <f t="shared" si="13"/>
        <v>1.3773310153574756E-3</v>
      </c>
      <c r="Y93" s="302">
        <f t="shared" si="13"/>
        <v>1.3654508446150626E-3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5.7216655755536541E-2</v>
      </c>
      <c r="C94" s="301">
        <f t="shared" si="14"/>
        <v>5.9214153490897661E-2</v>
      </c>
      <c r="D94" s="301">
        <f t="shared" si="14"/>
        <v>6.1182136410967501E-2</v>
      </c>
      <c r="E94" s="301">
        <f t="shared" si="14"/>
        <v>6.2385116025551503E-2</v>
      </c>
      <c r="F94" s="301">
        <f t="shared" si="14"/>
        <v>6.4023282295067943E-2</v>
      </c>
      <c r="G94" s="301">
        <f t="shared" si="14"/>
        <v>6.5571175309130675E-2</v>
      </c>
      <c r="H94" s="301">
        <f t="shared" si="14"/>
        <v>6.7141344166425102E-2</v>
      </c>
      <c r="I94" s="301">
        <f t="shared" si="14"/>
        <v>5.0042101940819282E-2</v>
      </c>
      <c r="J94" s="301">
        <f t="shared" si="14"/>
        <v>4.7626039657645183E-2</v>
      </c>
      <c r="K94" s="301">
        <f t="shared" si="14"/>
        <v>4.9813063073288144E-2</v>
      </c>
      <c r="L94" s="301">
        <f t="shared" si="14"/>
        <v>4.7739005255256491E-2</v>
      </c>
      <c r="M94" s="301">
        <f t="shared" si="14"/>
        <v>4.9030203313170102E-2</v>
      </c>
      <c r="N94" s="301">
        <f t="shared" si="14"/>
        <v>4.9347517462281533E-2</v>
      </c>
      <c r="O94" s="301">
        <f t="shared" si="14"/>
        <v>5.0065175333439675E-2</v>
      </c>
      <c r="P94" s="301">
        <f t="shared" si="14"/>
        <v>5.0620311818813463E-2</v>
      </c>
      <c r="Q94" s="301">
        <f t="shared" si="14"/>
        <v>4.9216772764546474E-2</v>
      </c>
      <c r="R94" s="301">
        <f t="shared" si="14"/>
        <v>4.7971479207307703E-2</v>
      </c>
      <c r="S94" s="301">
        <f t="shared" si="14"/>
        <v>5.1781976157728615E-2</v>
      </c>
      <c r="T94" s="301">
        <f t="shared" si="14"/>
        <v>5.2755245626848371E-2</v>
      </c>
      <c r="U94" s="301">
        <f t="shared" si="14"/>
        <v>5.2628602907314657E-2</v>
      </c>
      <c r="V94" s="301">
        <f t="shared" si="14"/>
        <v>5.3939330863379945E-2</v>
      </c>
      <c r="W94" s="301">
        <f t="shared" si="14"/>
        <v>5.4820094692249195E-2</v>
      </c>
      <c r="X94" s="301">
        <f t="shared" si="14"/>
        <v>5.470215699386978E-2</v>
      </c>
      <c r="Y94" s="301">
        <f t="shared" si="14"/>
        <v>5.3866342066848691E-2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1.4771258984112037E-2</v>
      </c>
      <c r="C95" s="302">
        <f t="shared" si="15"/>
        <v>1.2420977293259363E-2</v>
      </c>
      <c r="D95" s="302">
        <f t="shared" si="15"/>
        <v>1.0588460234802288E-2</v>
      </c>
      <c r="E95" s="302">
        <f t="shared" si="15"/>
        <v>9.6025203791097139E-3</v>
      </c>
      <c r="F95" s="302">
        <f t="shared" si="15"/>
        <v>8.4134534622869062E-3</v>
      </c>
      <c r="G95" s="302">
        <f t="shared" si="15"/>
        <v>7.4658703204242708E-3</v>
      </c>
      <c r="H95" s="302">
        <f t="shared" si="15"/>
        <v>6.5541797349495711E-3</v>
      </c>
      <c r="I95" s="302">
        <f t="shared" si="15"/>
        <v>1.5457874962027985E-2</v>
      </c>
      <c r="J95" s="302">
        <f t="shared" si="15"/>
        <v>2.0343689511395539E-2</v>
      </c>
      <c r="K95" s="302">
        <f t="shared" si="15"/>
        <v>1.3571877709785549E-2</v>
      </c>
      <c r="L95" s="302">
        <f t="shared" si="15"/>
        <v>1.8727160128882772E-2</v>
      </c>
      <c r="M95" s="302">
        <f t="shared" si="15"/>
        <v>1.8415280603897667E-2</v>
      </c>
      <c r="N95" s="302">
        <f t="shared" si="15"/>
        <v>1.8583348721405803E-2</v>
      </c>
      <c r="O95" s="302">
        <f t="shared" si="15"/>
        <v>1.5490863728949884E-2</v>
      </c>
      <c r="P95" s="302">
        <f t="shared" si="15"/>
        <v>1.3806346587517846E-2</v>
      </c>
      <c r="Q95" s="302">
        <f t="shared" si="15"/>
        <v>1.2442084149237167E-2</v>
      </c>
      <c r="R95" s="302">
        <f t="shared" si="15"/>
        <v>1.18279925056729E-2</v>
      </c>
      <c r="S95" s="302">
        <f t="shared" si="15"/>
        <v>1.0158788104904573E-2</v>
      </c>
      <c r="T95" s="302">
        <f t="shared" si="15"/>
        <v>7.8741787726081831E-3</v>
      </c>
      <c r="U95" s="302">
        <f t="shared" si="15"/>
        <v>7.808781370144317E-3</v>
      </c>
      <c r="V95" s="302">
        <f t="shared" si="15"/>
        <v>7.7714583960148192E-3</v>
      </c>
      <c r="W95" s="302">
        <f t="shared" si="15"/>
        <v>6.2594422824736561E-3</v>
      </c>
      <c r="X95" s="302">
        <f t="shared" si="15"/>
        <v>5.4461207793480692E-3</v>
      </c>
      <c r="Y95" s="302">
        <f t="shared" si="15"/>
        <v>7.0244457701573075E-3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4.1080080521019871E-2</v>
      </c>
      <c r="C96" s="302">
        <f t="shared" si="16"/>
        <v>4.5370834960827659E-2</v>
      </c>
      <c r="D96" s="302">
        <f t="shared" si="16"/>
        <v>4.9119611345428527E-2</v>
      </c>
      <c r="E96" s="302">
        <f t="shared" si="16"/>
        <v>5.1281333460370747E-2</v>
      </c>
      <c r="F96" s="302">
        <f t="shared" si="16"/>
        <v>5.4073750889479327E-2</v>
      </c>
      <c r="G96" s="302">
        <f t="shared" si="16"/>
        <v>5.6535333356181272E-2</v>
      </c>
      <c r="H96" s="302">
        <f t="shared" si="16"/>
        <v>5.898999096682541E-2</v>
      </c>
      <c r="I96" s="302">
        <f t="shared" si="16"/>
        <v>3.3535166728425207E-2</v>
      </c>
      <c r="J96" s="302">
        <f t="shared" si="16"/>
        <v>2.6328568370341563E-2</v>
      </c>
      <c r="K96" s="302">
        <f t="shared" si="16"/>
        <v>3.5200876908709884E-2</v>
      </c>
      <c r="L96" s="302">
        <f t="shared" si="16"/>
        <v>2.8048234534875271E-2</v>
      </c>
      <c r="M96" s="302">
        <f t="shared" si="16"/>
        <v>2.9605439692411663E-2</v>
      </c>
      <c r="N96" s="302">
        <f t="shared" si="16"/>
        <v>2.9742522126021187E-2</v>
      </c>
      <c r="O96" s="302">
        <f t="shared" si="16"/>
        <v>3.3524683060340565E-2</v>
      </c>
      <c r="P96" s="302">
        <f t="shared" si="16"/>
        <v>3.5747558904168239E-2</v>
      </c>
      <c r="Q96" s="302">
        <f t="shared" si="16"/>
        <v>3.5751226048515543E-2</v>
      </c>
      <c r="R96" s="302">
        <f t="shared" si="16"/>
        <v>3.5155226352689951E-2</v>
      </c>
      <c r="S96" s="302">
        <f t="shared" si="16"/>
        <v>4.0529492450452981E-2</v>
      </c>
      <c r="T96" s="302">
        <f t="shared" si="16"/>
        <v>4.3768991834168505E-2</v>
      </c>
      <c r="U96" s="302">
        <f t="shared" si="16"/>
        <v>4.3711395224653636E-2</v>
      </c>
      <c r="V96" s="302">
        <f t="shared" si="16"/>
        <v>4.5024208751129419E-2</v>
      </c>
      <c r="W96" s="302">
        <f t="shared" si="16"/>
        <v>4.7402799376375822E-2</v>
      </c>
      <c r="X96" s="302">
        <f t="shared" si="16"/>
        <v>4.8108260368390485E-2</v>
      </c>
      <c r="Y96" s="302">
        <f t="shared" si="16"/>
        <v>4.57040205928455E-2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1.3653162504046318E-3</v>
      </c>
      <c r="C97" s="302">
        <f t="shared" si="17"/>
        <v>1.4223412368106448E-3</v>
      </c>
      <c r="D97" s="302">
        <f t="shared" si="17"/>
        <v>1.4740648307366925E-3</v>
      </c>
      <c r="E97" s="302">
        <f t="shared" si="17"/>
        <v>1.5012621860710483E-3</v>
      </c>
      <c r="F97" s="302">
        <f t="shared" si="17"/>
        <v>1.5360779433017139E-3</v>
      </c>
      <c r="G97" s="302">
        <f t="shared" si="17"/>
        <v>1.5699716325251265E-3</v>
      </c>
      <c r="H97" s="302">
        <f t="shared" si="17"/>
        <v>1.597173464650126E-3</v>
      </c>
      <c r="I97" s="302">
        <f t="shared" si="17"/>
        <v>1.0490602503660958E-3</v>
      </c>
      <c r="J97" s="302">
        <f t="shared" si="17"/>
        <v>9.5378177590808725E-4</v>
      </c>
      <c r="K97" s="302">
        <f t="shared" si="17"/>
        <v>1.0403084547927031E-3</v>
      </c>
      <c r="L97" s="302">
        <f t="shared" si="17"/>
        <v>9.6361059149844782E-4</v>
      </c>
      <c r="M97" s="302">
        <f t="shared" si="17"/>
        <v>1.0094830168607674E-3</v>
      </c>
      <c r="N97" s="302">
        <f t="shared" si="17"/>
        <v>1.0216466148545412E-3</v>
      </c>
      <c r="O97" s="302">
        <f t="shared" si="17"/>
        <v>1.0496285441492336E-3</v>
      </c>
      <c r="P97" s="302">
        <f t="shared" si="17"/>
        <v>1.066406327127374E-3</v>
      </c>
      <c r="Q97" s="302">
        <f t="shared" si="17"/>
        <v>1.0234625667937651E-3</v>
      </c>
      <c r="R97" s="302">
        <f t="shared" si="17"/>
        <v>9.8826034894485492E-4</v>
      </c>
      <c r="S97" s="302">
        <f t="shared" si="17"/>
        <v>1.0936956023710662E-3</v>
      </c>
      <c r="T97" s="302">
        <f t="shared" si="17"/>
        <v>1.112075020071686E-3</v>
      </c>
      <c r="U97" s="302">
        <f t="shared" si="17"/>
        <v>1.1084263125167029E-3</v>
      </c>
      <c r="V97" s="302">
        <f t="shared" si="17"/>
        <v>1.1436637162357155E-3</v>
      </c>
      <c r="W97" s="302">
        <f t="shared" si="17"/>
        <v>1.157853033399725E-3</v>
      </c>
      <c r="X97" s="302">
        <f t="shared" si="17"/>
        <v>1.1477758461312297E-3</v>
      </c>
      <c r="Y97" s="302">
        <f t="shared" si="17"/>
        <v>1.137875703845885E-3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0.40505763690046825</v>
      </c>
      <c r="C98" s="301">
        <f t="shared" si="18"/>
        <v>0.38773483006860199</v>
      </c>
      <c r="D98" s="301">
        <f t="shared" si="18"/>
        <v>0.37197855126442725</v>
      </c>
      <c r="E98" s="301">
        <f t="shared" si="18"/>
        <v>0.36360027237763637</v>
      </c>
      <c r="F98" s="301">
        <f t="shared" si="18"/>
        <v>0.35254966174634772</v>
      </c>
      <c r="G98" s="301">
        <f t="shared" si="18"/>
        <v>0.34170694679411223</v>
      </c>
      <c r="H98" s="301">
        <f t="shared" si="18"/>
        <v>0.33237631777805005</v>
      </c>
      <c r="I98" s="301">
        <f t="shared" si="18"/>
        <v>0.4987279397235872</v>
      </c>
      <c r="J98" s="301">
        <f t="shared" si="18"/>
        <v>0.52599848128335791</v>
      </c>
      <c r="K98" s="301">
        <f t="shared" si="18"/>
        <v>0.50257267175614651</v>
      </c>
      <c r="L98" s="301">
        <f t="shared" si="18"/>
        <v>0.52388886814904867</v>
      </c>
      <c r="M98" s="301">
        <f t="shared" si="18"/>
        <v>0.50923910168059661</v>
      </c>
      <c r="N98" s="301">
        <f t="shared" si="18"/>
        <v>0.50514149187701707</v>
      </c>
      <c r="O98" s="301">
        <f t="shared" si="18"/>
        <v>0.49802845761421627</v>
      </c>
      <c r="P98" s="301">
        <f t="shared" si="18"/>
        <v>0.49362840460844248</v>
      </c>
      <c r="Q98" s="301">
        <f t="shared" si="18"/>
        <v>0.50825385271878065</v>
      </c>
      <c r="R98" s="301">
        <f t="shared" si="18"/>
        <v>0.52050975156028678</v>
      </c>
      <c r="S98" s="301">
        <f t="shared" si="18"/>
        <v>0.4862099345863572</v>
      </c>
      <c r="T98" s="301">
        <f t="shared" si="18"/>
        <v>0.48110820312941799</v>
      </c>
      <c r="U98" s="301">
        <f t="shared" si="18"/>
        <v>0.48230768603338331</v>
      </c>
      <c r="V98" s="301">
        <f t="shared" si="18"/>
        <v>0.47063014323941871</v>
      </c>
      <c r="W98" s="301">
        <f t="shared" si="18"/>
        <v>0.46626141079046962</v>
      </c>
      <c r="X98" s="301">
        <f t="shared" si="18"/>
        <v>0.47076616099869761</v>
      </c>
      <c r="Y98" s="301">
        <f t="shared" si="18"/>
        <v>0.47270289624030815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8.5790582486397843E-2</v>
      </c>
      <c r="C99" s="301">
        <f t="shared" si="19"/>
        <v>8.4003091877996497E-2</v>
      </c>
      <c r="D99" s="301">
        <f t="shared" si="19"/>
        <v>8.2383105256651934E-2</v>
      </c>
      <c r="E99" s="301">
        <f t="shared" si="19"/>
        <v>8.1483265765762036E-2</v>
      </c>
      <c r="F99" s="301">
        <f t="shared" si="19"/>
        <v>8.0281004570729536E-2</v>
      </c>
      <c r="G99" s="301">
        <f t="shared" si="19"/>
        <v>7.9139528912810397E-2</v>
      </c>
      <c r="H99" s="301">
        <f t="shared" si="19"/>
        <v>7.8057414963275062E-2</v>
      </c>
      <c r="I99" s="301">
        <f t="shared" si="19"/>
        <v>9.0057661284571613E-2</v>
      </c>
      <c r="J99" s="301">
        <f t="shared" si="19"/>
        <v>9.2275951175849635E-2</v>
      </c>
      <c r="K99" s="301">
        <f t="shared" si="19"/>
        <v>8.9510585150112273E-2</v>
      </c>
      <c r="L99" s="301">
        <f t="shared" si="19"/>
        <v>9.1799470945976638E-2</v>
      </c>
      <c r="M99" s="301">
        <f t="shared" si="19"/>
        <v>9.1351409539120992E-2</v>
      </c>
      <c r="N99" s="301">
        <f t="shared" si="19"/>
        <v>9.1237232498389928E-2</v>
      </c>
      <c r="O99" s="301">
        <f t="shared" si="19"/>
        <v>9.0038617265884233E-2</v>
      </c>
      <c r="P99" s="301">
        <f t="shared" si="19"/>
        <v>8.9323752096476375E-2</v>
      </c>
      <c r="Q99" s="301">
        <f t="shared" si="19"/>
        <v>8.9059121011324169E-2</v>
      </c>
      <c r="R99" s="301">
        <f t="shared" si="19"/>
        <v>8.9013460703231115E-2</v>
      </c>
      <c r="S99" s="301">
        <f t="shared" si="19"/>
        <v>8.7480186035205243E-2</v>
      </c>
      <c r="T99" s="301">
        <f t="shared" si="19"/>
        <v>8.5978616388416959E-2</v>
      </c>
      <c r="U99" s="301">
        <f t="shared" si="19"/>
        <v>8.5958607097128409E-2</v>
      </c>
      <c r="V99" s="301">
        <f t="shared" si="19"/>
        <v>8.5626592152997963E-2</v>
      </c>
      <c r="W99" s="301">
        <f t="shared" si="19"/>
        <v>8.4314362933396378E-2</v>
      </c>
      <c r="X99" s="301">
        <f t="shared" si="19"/>
        <v>8.3852798260447794E-2</v>
      </c>
      <c r="Y99" s="301">
        <f t="shared" si="19"/>
        <v>8.5093505700584687E-2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3.4466875285387395E-2</v>
      </c>
      <c r="C100" s="302">
        <f t="shared" si="20"/>
        <v>3.3010364694666852E-2</v>
      </c>
      <c r="D100" s="302">
        <f t="shared" si="20"/>
        <v>3.16937613059671E-2</v>
      </c>
      <c r="E100" s="302">
        <f t="shared" si="20"/>
        <v>3.096018965708169E-2</v>
      </c>
      <c r="F100" s="302">
        <f t="shared" si="20"/>
        <v>2.9994290734369555E-2</v>
      </c>
      <c r="G100" s="302">
        <f t="shared" si="20"/>
        <v>2.9089043954763773E-2</v>
      </c>
      <c r="H100" s="302">
        <f t="shared" si="20"/>
        <v>2.8241952676984788E-2</v>
      </c>
      <c r="I100" s="302">
        <f t="shared" si="20"/>
        <v>3.7071858382855059E-2</v>
      </c>
      <c r="J100" s="302">
        <f t="shared" si="20"/>
        <v>3.8858031088757523E-2</v>
      </c>
      <c r="K100" s="302">
        <f t="shared" si="20"/>
        <v>3.6388261789436889E-2</v>
      </c>
      <c r="L100" s="302">
        <f t="shared" si="20"/>
        <v>3.837527896961019E-2</v>
      </c>
      <c r="M100" s="302">
        <f t="shared" si="20"/>
        <v>3.8245128607875746E-2</v>
      </c>
      <c r="N100" s="302">
        <f t="shared" si="20"/>
        <v>3.8230647102253539E-2</v>
      </c>
      <c r="O100" s="302">
        <f t="shared" si="20"/>
        <v>3.7094188568973001E-2</v>
      </c>
      <c r="P100" s="302">
        <f t="shared" si="20"/>
        <v>3.6426357667038355E-2</v>
      </c>
      <c r="Q100" s="302">
        <f t="shared" si="20"/>
        <v>3.5798275104364723E-2</v>
      </c>
      <c r="R100" s="302">
        <f t="shared" si="20"/>
        <v>3.5435386689127969E-2</v>
      </c>
      <c r="S100" s="302">
        <f t="shared" si="20"/>
        <v>3.4678208762348867E-2</v>
      </c>
      <c r="T100" s="302">
        <f t="shared" si="20"/>
        <v>3.3248517863103108E-2</v>
      </c>
      <c r="U100" s="302">
        <f t="shared" si="20"/>
        <v>3.3200747579294115E-2</v>
      </c>
      <c r="V100" s="302">
        <f t="shared" si="20"/>
        <v>3.3143594221569178E-2</v>
      </c>
      <c r="W100" s="302">
        <f t="shared" si="20"/>
        <v>3.1917939429845055E-2</v>
      </c>
      <c r="X100" s="302">
        <f t="shared" si="20"/>
        <v>3.1293559315473132E-2</v>
      </c>
      <c r="Y100" s="302">
        <f t="shared" si="20"/>
        <v>3.2554184599008613E-2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2.9273849756975643E-2</v>
      </c>
      <c r="C101" s="302">
        <f t="shared" si="21"/>
        <v>2.802191620883774E-2</v>
      </c>
      <c r="D101" s="302">
        <f t="shared" si="21"/>
        <v>2.688319693428725E-2</v>
      </c>
      <c r="E101" s="302">
        <f t="shared" si="21"/>
        <v>2.6277691803632909E-2</v>
      </c>
      <c r="F101" s="302">
        <f t="shared" si="21"/>
        <v>2.5479055052037295E-2</v>
      </c>
      <c r="G101" s="302">
        <f t="shared" si="21"/>
        <v>2.4695443092765817E-2</v>
      </c>
      <c r="H101" s="302">
        <f t="shared" si="21"/>
        <v>2.4021110832190745E-2</v>
      </c>
      <c r="I101" s="302">
        <f t="shared" si="21"/>
        <v>3.6043479858304112E-2</v>
      </c>
      <c r="J101" s="302">
        <f t="shared" si="21"/>
        <v>3.8014344406176501E-2</v>
      </c>
      <c r="K101" s="302">
        <f t="shared" si="21"/>
        <v>3.6321341815773234E-2</v>
      </c>
      <c r="L101" s="302">
        <f t="shared" si="21"/>
        <v>3.7861880923666505E-2</v>
      </c>
      <c r="M101" s="302">
        <f t="shared" si="21"/>
        <v>3.6803130208943845E-2</v>
      </c>
      <c r="N101" s="302">
        <f t="shared" si="21"/>
        <v>3.650699256623556E-2</v>
      </c>
      <c r="O101" s="302">
        <f t="shared" si="21"/>
        <v>3.5992927708901126E-2</v>
      </c>
      <c r="P101" s="302">
        <f t="shared" si="21"/>
        <v>3.5674932246330941E-2</v>
      </c>
      <c r="Q101" s="302">
        <f t="shared" si="21"/>
        <v>3.6731925453240145E-2</v>
      </c>
      <c r="R101" s="302">
        <f t="shared" si="21"/>
        <v>3.7617669378643769E-2</v>
      </c>
      <c r="S101" s="302">
        <f t="shared" si="21"/>
        <v>3.5138793294563667E-2</v>
      </c>
      <c r="T101" s="302">
        <f t="shared" si="21"/>
        <v>3.4770086951156118E-2</v>
      </c>
      <c r="U101" s="302">
        <f t="shared" si="21"/>
        <v>3.4856774570689551E-2</v>
      </c>
      <c r="V101" s="302">
        <f t="shared" si="21"/>
        <v>3.4012828914221985E-2</v>
      </c>
      <c r="W101" s="302">
        <f t="shared" si="21"/>
        <v>3.3697097014145763E-2</v>
      </c>
      <c r="X101" s="302">
        <f t="shared" si="21"/>
        <v>3.4022659029955313E-2</v>
      </c>
      <c r="Y101" s="302">
        <f t="shared" si="21"/>
        <v>3.4162628484465038E-2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6.4852521894219993E-3</v>
      </c>
      <c r="C102" s="302">
        <f t="shared" si="22"/>
        <v>6.7561208748505635E-3</v>
      </c>
      <c r="D102" s="302">
        <f t="shared" si="22"/>
        <v>7.0018079459992933E-3</v>
      </c>
      <c r="E102" s="302">
        <f t="shared" si="22"/>
        <v>7.1309953838374802E-3</v>
      </c>
      <c r="F102" s="302">
        <f t="shared" si="22"/>
        <v>7.2963702306831392E-3</v>
      </c>
      <c r="G102" s="302">
        <f t="shared" si="22"/>
        <v>7.4573652544943532E-3</v>
      </c>
      <c r="H102" s="302">
        <f t="shared" si="22"/>
        <v>7.5865739570880964E-3</v>
      </c>
      <c r="I102" s="302">
        <f t="shared" si="22"/>
        <v>4.9830361892389532E-3</v>
      </c>
      <c r="J102" s="302">
        <f t="shared" si="22"/>
        <v>4.5304634355634137E-3</v>
      </c>
      <c r="K102" s="302">
        <f t="shared" si="22"/>
        <v>4.94146516026534E-3</v>
      </c>
      <c r="L102" s="302">
        <f t="shared" si="22"/>
        <v>4.5771503096176261E-3</v>
      </c>
      <c r="M102" s="302">
        <f t="shared" si="22"/>
        <v>4.7950443300886431E-3</v>
      </c>
      <c r="N102" s="302">
        <f t="shared" si="22"/>
        <v>4.8528214205590687E-3</v>
      </c>
      <c r="O102" s="302">
        <f t="shared" si="22"/>
        <v>4.9857355847088575E-3</v>
      </c>
      <c r="P102" s="302">
        <f t="shared" si="22"/>
        <v>5.0654300538550247E-3</v>
      </c>
      <c r="Q102" s="302">
        <f t="shared" si="22"/>
        <v>4.8614471922703833E-3</v>
      </c>
      <c r="R102" s="302">
        <f t="shared" si="22"/>
        <v>4.6942366574880597E-3</v>
      </c>
      <c r="S102" s="302">
        <f t="shared" si="22"/>
        <v>5.1950541112625627E-3</v>
      </c>
      <c r="T102" s="302">
        <f t="shared" si="22"/>
        <v>5.282356345340509E-3</v>
      </c>
      <c r="U102" s="302">
        <f t="shared" si="22"/>
        <v>5.2650249844543385E-3</v>
      </c>
      <c r="V102" s="302">
        <f t="shared" si="22"/>
        <v>5.4324026521196493E-3</v>
      </c>
      <c r="W102" s="302">
        <f t="shared" si="22"/>
        <v>5.4998019086486922E-3</v>
      </c>
      <c r="X102" s="302">
        <f t="shared" si="22"/>
        <v>5.4519352691233397E-3</v>
      </c>
      <c r="Y102" s="302">
        <f t="shared" si="22"/>
        <v>5.4049095932679541E-3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1.2970504378843999E-2</v>
      </c>
      <c r="C103" s="302">
        <f t="shared" si="23"/>
        <v>1.3512241749701124E-2</v>
      </c>
      <c r="D103" s="302">
        <f t="shared" si="23"/>
        <v>1.4003615891998583E-2</v>
      </c>
      <c r="E103" s="302">
        <f t="shared" si="23"/>
        <v>1.426199076767496E-2</v>
      </c>
      <c r="F103" s="302">
        <f t="shared" si="23"/>
        <v>1.4592740461366284E-2</v>
      </c>
      <c r="G103" s="302">
        <f t="shared" si="23"/>
        <v>1.4914730508988706E-2</v>
      </c>
      <c r="H103" s="302">
        <f t="shared" si="23"/>
        <v>1.5173147914176198E-2</v>
      </c>
      <c r="I103" s="302">
        <f t="shared" si="23"/>
        <v>9.9660723784779099E-3</v>
      </c>
      <c r="J103" s="302">
        <f t="shared" si="23"/>
        <v>9.0609268711268273E-3</v>
      </c>
      <c r="K103" s="302">
        <f t="shared" si="23"/>
        <v>9.8829303205306765E-3</v>
      </c>
      <c r="L103" s="302">
        <f t="shared" si="23"/>
        <v>9.1543006192352522E-3</v>
      </c>
      <c r="M103" s="302">
        <f t="shared" si="23"/>
        <v>9.5900886601772897E-3</v>
      </c>
      <c r="N103" s="302">
        <f t="shared" si="23"/>
        <v>9.7056428411181374E-3</v>
      </c>
      <c r="O103" s="302">
        <f t="shared" si="23"/>
        <v>9.9714711694177151E-3</v>
      </c>
      <c r="P103" s="302">
        <f t="shared" si="23"/>
        <v>1.0130860107710051E-2</v>
      </c>
      <c r="Q103" s="302">
        <f t="shared" si="23"/>
        <v>9.7228943845407666E-3</v>
      </c>
      <c r="R103" s="302">
        <f t="shared" si="23"/>
        <v>9.388473314976116E-3</v>
      </c>
      <c r="S103" s="302">
        <f t="shared" si="23"/>
        <v>1.0390108222525127E-2</v>
      </c>
      <c r="T103" s="302">
        <f t="shared" si="23"/>
        <v>1.0564712690681018E-2</v>
      </c>
      <c r="U103" s="302">
        <f t="shared" si="23"/>
        <v>1.0530049968908675E-2</v>
      </c>
      <c r="V103" s="302">
        <f t="shared" si="23"/>
        <v>1.0864805304239297E-2</v>
      </c>
      <c r="W103" s="302">
        <f t="shared" si="23"/>
        <v>1.0999603817297381E-2</v>
      </c>
      <c r="X103" s="302">
        <f t="shared" si="23"/>
        <v>1.0903870538246681E-2</v>
      </c>
      <c r="Y103" s="302">
        <f t="shared" si="23"/>
        <v>1.0809819186535908E-2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2.5941008757688002E-3</v>
      </c>
      <c r="C104" s="302">
        <f t="shared" si="24"/>
        <v>2.7024483499402249E-3</v>
      </c>
      <c r="D104" s="302">
        <f t="shared" si="24"/>
        <v>2.8007231783997171E-3</v>
      </c>
      <c r="E104" s="302">
        <f t="shared" si="24"/>
        <v>2.8523981535349928E-3</v>
      </c>
      <c r="F104" s="302">
        <f t="shared" si="24"/>
        <v>2.9185480922732567E-3</v>
      </c>
      <c r="G104" s="302">
        <f t="shared" si="24"/>
        <v>2.9829461017977415E-3</v>
      </c>
      <c r="H104" s="302">
        <f t="shared" si="24"/>
        <v>3.0346295828352406E-3</v>
      </c>
      <c r="I104" s="302">
        <f t="shared" si="24"/>
        <v>1.9932144756955815E-3</v>
      </c>
      <c r="J104" s="302">
        <f t="shared" si="24"/>
        <v>1.8121853742253658E-3</v>
      </c>
      <c r="K104" s="302">
        <f t="shared" si="24"/>
        <v>1.9765860641061351E-3</v>
      </c>
      <c r="L104" s="302">
        <f t="shared" si="24"/>
        <v>1.8308601238470504E-3</v>
      </c>
      <c r="M104" s="302">
        <f t="shared" si="24"/>
        <v>1.9180177320354582E-3</v>
      </c>
      <c r="N104" s="302">
        <f t="shared" si="24"/>
        <v>1.941128568223628E-3</v>
      </c>
      <c r="O104" s="302">
        <f t="shared" si="24"/>
        <v>1.9942942338835434E-3</v>
      </c>
      <c r="P104" s="302">
        <f t="shared" si="24"/>
        <v>2.0261720215420101E-3</v>
      </c>
      <c r="Q104" s="302">
        <f t="shared" si="24"/>
        <v>1.9445788769081539E-3</v>
      </c>
      <c r="R104" s="302">
        <f t="shared" si="24"/>
        <v>1.8776946629952239E-3</v>
      </c>
      <c r="S104" s="302">
        <f t="shared" si="24"/>
        <v>2.0780216445050259E-3</v>
      </c>
      <c r="T104" s="302">
        <f t="shared" si="24"/>
        <v>2.112942538136204E-3</v>
      </c>
      <c r="U104" s="302">
        <f t="shared" si="24"/>
        <v>2.1060099937817364E-3</v>
      </c>
      <c r="V104" s="302">
        <f t="shared" si="24"/>
        <v>2.1729610608478586E-3</v>
      </c>
      <c r="W104" s="302">
        <f t="shared" si="24"/>
        <v>2.1999207634594768E-3</v>
      </c>
      <c r="X104" s="302">
        <f t="shared" si="24"/>
        <v>2.1807741076493364E-3</v>
      </c>
      <c r="Y104" s="302">
        <f t="shared" si="24"/>
        <v>2.1619638373071826E-3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0.10288025052884582</v>
      </c>
      <c r="C105" s="301">
        <f t="shared" si="25"/>
        <v>0.1056740418010995</v>
      </c>
      <c r="D105" s="301">
        <f t="shared" si="25"/>
        <v>0.10824382162022182</v>
      </c>
      <c r="E105" s="301">
        <f t="shared" si="25"/>
        <v>0.1095662989212151</v>
      </c>
      <c r="F105" s="301">
        <f t="shared" si="25"/>
        <v>0.11125290078857876</v>
      </c>
      <c r="G105" s="301">
        <f t="shared" si="25"/>
        <v>0.1126202189166253</v>
      </c>
      <c r="H105" s="301">
        <f t="shared" si="25"/>
        <v>0.1139507735072909</v>
      </c>
      <c r="I105" s="301">
        <f t="shared" si="25"/>
        <v>8.4607779182958268E-2</v>
      </c>
      <c r="J105" s="301">
        <f t="shared" si="25"/>
        <v>7.9610333118608864E-2</v>
      </c>
      <c r="K105" s="301">
        <f t="shared" si="25"/>
        <v>8.3430042267109136E-2</v>
      </c>
      <c r="L105" s="301">
        <f t="shared" si="25"/>
        <v>7.9970179227233526E-2</v>
      </c>
      <c r="M105" s="301">
        <f t="shared" si="25"/>
        <v>8.290990490786404E-2</v>
      </c>
      <c r="N105" s="301">
        <f t="shared" si="25"/>
        <v>8.4021000590845565E-2</v>
      </c>
      <c r="O105" s="301">
        <f t="shared" si="25"/>
        <v>8.5040991619050696E-2</v>
      </c>
      <c r="P105" s="301">
        <f t="shared" si="25"/>
        <v>8.5470725082468071E-2</v>
      </c>
      <c r="Q105" s="301">
        <f t="shared" si="25"/>
        <v>8.2959505187478785E-2</v>
      </c>
      <c r="R105" s="301">
        <f t="shared" si="25"/>
        <v>8.0648112920865822E-2</v>
      </c>
      <c r="S105" s="301">
        <f t="shared" si="25"/>
        <v>8.6480061990484594E-2</v>
      </c>
      <c r="T105" s="301">
        <f t="shared" si="25"/>
        <v>8.7159924899764457E-2</v>
      </c>
      <c r="U105" s="301">
        <f t="shared" si="25"/>
        <v>8.698497595619796E-2</v>
      </c>
      <c r="V105" s="301">
        <f t="shared" si="25"/>
        <v>8.8981192465263467E-2</v>
      </c>
      <c r="W105" s="301">
        <f t="shared" si="25"/>
        <v>8.9850383498993505E-2</v>
      </c>
      <c r="X105" s="301">
        <f t="shared" si="25"/>
        <v>8.7999841323746289E-2</v>
      </c>
      <c r="Y105" s="301">
        <f t="shared" si="25"/>
        <v>8.8840451914106014E-2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1.2825680537934148E-2</v>
      </c>
      <c r="C106" s="302">
        <f t="shared" si="26"/>
        <v>1.2324305929693059E-2</v>
      </c>
      <c r="D106" s="302">
        <f t="shared" si="26"/>
        <v>1.1905856410336719E-2</v>
      </c>
      <c r="E106" s="302">
        <f t="shared" si="26"/>
        <v>1.1658329837127774E-2</v>
      </c>
      <c r="F106" s="302">
        <f t="shared" si="26"/>
        <v>1.1339575748371149E-2</v>
      </c>
      <c r="G106" s="302">
        <f t="shared" si="26"/>
        <v>1.0755802216519625E-2</v>
      </c>
      <c r="H106" s="302">
        <f t="shared" si="26"/>
        <v>1.052904039723826E-2</v>
      </c>
      <c r="I106" s="302">
        <f t="shared" si="26"/>
        <v>1.2860614933573032E-2</v>
      </c>
      <c r="J106" s="302">
        <f t="shared" si="26"/>
        <v>1.3391568824130808E-2</v>
      </c>
      <c r="K106" s="302">
        <f t="shared" si="26"/>
        <v>1.2172449551130064E-2</v>
      </c>
      <c r="L106" s="302">
        <f t="shared" si="26"/>
        <v>1.3171533554532405E-2</v>
      </c>
      <c r="M106" s="302">
        <f t="shared" si="26"/>
        <v>1.3470270924321268E-2</v>
      </c>
      <c r="N106" s="302">
        <f t="shared" si="26"/>
        <v>1.3883978779373689E-2</v>
      </c>
      <c r="O106" s="302">
        <f t="shared" si="26"/>
        <v>1.3268160907143819E-2</v>
      </c>
      <c r="P106" s="302">
        <f t="shared" si="26"/>
        <v>1.2718913470867125E-2</v>
      </c>
      <c r="Q106" s="302">
        <f t="shared" si="26"/>
        <v>1.2667670002245057E-2</v>
      </c>
      <c r="R106" s="302">
        <f t="shared" si="26"/>
        <v>1.2369155333735674E-2</v>
      </c>
      <c r="S106" s="302">
        <f t="shared" si="26"/>
        <v>1.2139488618453972E-2</v>
      </c>
      <c r="T106" s="302">
        <f t="shared" si="26"/>
        <v>1.1750749594103996E-2</v>
      </c>
      <c r="U106" s="302">
        <f t="shared" si="26"/>
        <v>1.178539965245764E-2</v>
      </c>
      <c r="V106" s="302">
        <f t="shared" si="26"/>
        <v>1.1758686496205345E-2</v>
      </c>
      <c r="W106" s="302">
        <f t="shared" si="26"/>
        <v>1.18087480560296E-2</v>
      </c>
      <c r="X106" s="302">
        <f t="shared" si="26"/>
        <v>1.0520860615408667E-2</v>
      </c>
      <c r="Y106" s="302">
        <f t="shared" si="26"/>
        <v>1.1948122578662361E-2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5.5141877658569068E-3</v>
      </c>
      <c r="C107" s="302">
        <f t="shared" si="27"/>
        <v>5.278366488091317E-3</v>
      </c>
      <c r="D107" s="302">
        <f t="shared" si="27"/>
        <v>5.063870890669067E-3</v>
      </c>
      <c r="E107" s="302">
        <f t="shared" si="27"/>
        <v>4.9498145225679727E-3</v>
      </c>
      <c r="F107" s="302">
        <f t="shared" si="27"/>
        <v>4.7993787909654754E-3</v>
      </c>
      <c r="G107" s="302">
        <f t="shared" si="27"/>
        <v>4.6517732141497939E-3</v>
      </c>
      <c r="H107" s="302">
        <f t="shared" si="27"/>
        <v>4.5247521789168171E-3</v>
      </c>
      <c r="I107" s="302">
        <f t="shared" si="27"/>
        <v>6.789353546716565E-3</v>
      </c>
      <c r="J107" s="302">
        <f t="shared" si="27"/>
        <v>7.1605967302493115E-3</v>
      </c>
      <c r="K107" s="302">
        <f t="shared" si="27"/>
        <v>6.8416931952149009E-3</v>
      </c>
      <c r="L107" s="302">
        <f t="shared" si="27"/>
        <v>7.1318778471172366E-3</v>
      </c>
      <c r="M107" s="302">
        <f t="shared" si="27"/>
        <v>6.9324455795240457E-3</v>
      </c>
      <c r="N107" s="302">
        <f t="shared" si="27"/>
        <v>6.8766634196787179E-3</v>
      </c>
      <c r="O107" s="302">
        <f t="shared" si="27"/>
        <v>6.7798312581863604E-3</v>
      </c>
      <c r="P107" s="302">
        <f t="shared" si="27"/>
        <v>6.7199318358739744E-3</v>
      </c>
      <c r="Q107" s="302">
        <f t="shared" si="27"/>
        <v>6.9190330493637915E-3</v>
      </c>
      <c r="R107" s="302">
        <f t="shared" si="27"/>
        <v>7.0858767804647532E-3</v>
      </c>
      <c r="S107" s="302">
        <f t="shared" si="27"/>
        <v>6.6189416732142107E-3</v>
      </c>
      <c r="T107" s="302">
        <f t="shared" si="27"/>
        <v>6.5494900628216488E-3</v>
      </c>
      <c r="U107" s="302">
        <f t="shared" si="27"/>
        <v>6.5658190327060675E-3</v>
      </c>
      <c r="V107" s="302">
        <f t="shared" si="27"/>
        <v>6.406848659742643E-3</v>
      </c>
      <c r="W107" s="302">
        <f t="shared" si="27"/>
        <v>6.3473756148529426E-3</v>
      </c>
      <c r="X107" s="302">
        <f t="shared" si="27"/>
        <v>6.4087003158918602E-3</v>
      </c>
      <c r="Y107" s="302">
        <f t="shared" si="27"/>
        <v>6.4350657533064314E-3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8.4540382225054764E-2</v>
      </c>
      <c r="C108" s="302">
        <f t="shared" si="28"/>
        <v>8.8071369383315126E-2</v>
      </c>
      <c r="D108" s="302">
        <f t="shared" si="28"/>
        <v>9.1274094319216043E-2</v>
      </c>
      <c r="E108" s="302">
        <f t="shared" si="28"/>
        <v>9.2958154561519346E-2</v>
      </c>
      <c r="F108" s="302">
        <f t="shared" si="28"/>
        <v>9.5113946249242132E-2</v>
      </c>
      <c r="G108" s="302">
        <f t="shared" si="28"/>
        <v>9.7212643485955888E-2</v>
      </c>
      <c r="H108" s="302">
        <f t="shared" si="28"/>
        <v>9.8896980931135817E-2</v>
      </c>
      <c r="I108" s="302">
        <f t="shared" si="28"/>
        <v>6.4957810702668664E-2</v>
      </c>
      <c r="J108" s="302">
        <f t="shared" si="28"/>
        <v>5.9058167564228756E-2</v>
      </c>
      <c r="K108" s="302">
        <f t="shared" si="28"/>
        <v>6.441589952076418E-2</v>
      </c>
      <c r="L108" s="302">
        <f t="shared" si="28"/>
        <v>5.9666767825583882E-2</v>
      </c>
      <c r="M108" s="302">
        <f t="shared" si="28"/>
        <v>6.2507188404018726E-2</v>
      </c>
      <c r="N108" s="302">
        <f t="shared" si="28"/>
        <v>6.326035839179317E-2</v>
      </c>
      <c r="O108" s="302">
        <f t="shared" si="28"/>
        <v>6.4992999453720529E-2</v>
      </c>
      <c r="P108" s="302">
        <f t="shared" si="28"/>
        <v>6.6031879775726984E-2</v>
      </c>
      <c r="Q108" s="302">
        <f t="shared" si="28"/>
        <v>6.3372802135869932E-2</v>
      </c>
      <c r="R108" s="302">
        <f t="shared" si="28"/>
        <v>6.1193080806665398E-2</v>
      </c>
      <c r="S108" s="302">
        <f t="shared" si="28"/>
        <v>6.7721631698816412E-2</v>
      </c>
      <c r="T108" s="302">
        <f t="shared" si="28"/>
        <v>6.8859685242838822E-2</v>
      </c>
      <c r="U108" s="302">
        <f t="shared" si="28"/>
        <v>6.863375727103424E-2</v>
      </c>
      <c r="V108" s="302">
        <f t="shared" si="28"/>
        <v>7.081565730931548E-2</v>
      </c>
      <c r="W108" s="302">
        <f t="shared" si="28"/>
        <v>7.1694259828110965E-2</v>
      </c>
      <c r="X108" s="302">
        <f t="shared" si="28"/>
        <v>7.1070280392445756E-2</v>
      </c>
      <c r="Y108" s="302">
        <f t="shared" si="28"/>
        <v>7.0457263582137233E-2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0.1158743901718411</v>
      </c>
      <c r="C109" s="235">
        <f t="shared" si="29"/>
        <v>0.12071410076811942</v>
      </c>
      <c r="D109" s="235">
        <f t="shared" si="29"/>
        <v>0.12510388218462312</v>
      </c>
      <c r="E109" s="235">
        <f t="shared" si="29"/>
        <v>0.1274121217318499</v>
      </c>
      <c r="F109" s="235">
        <f t="shared" si="29"/>
        <v>0.1303669350480165</v>
      </c>
      <c r="G109" s="235">
        <f t="shared" si="29"/>
        <v>0.13324349245240752</v>
      </c>
      <c r="H109" s="235">
        <f t="shared" si="29"/>
        <v>0.1355521119448562</v>
      </c>
      <c r="I109" s="235">
        <f t="shared" si="29"/>
        <v>8.9033743448570526E-2</v>
      </c>
      <c r="J109" s="235">
        <f t="shared" si="29"/>
        <v>8.0947459321319373E-2</v>
      </c>
      <c r="K109" s="235">
        <f t="shared" si="29"/>
        <v>8.8290978558256725E-2</v>
      </c>
      <c r="L109" s="235">
        <f t="shared" si="29"/>
        <v>8.1781630900473273E-2</v>
      </c>
      <c r="M109" s="235">
        <f t="shared" si="29"/>
        <v>8.5674823640973327E-2</v>
      </c>
      <c r="N109" s="235">
        <f t="shared" si="29"/>
        <v>8.6707148202704906E-2</v>
      </c>
      <c r="O109" s="235">
        <f t="shared" si="29"/>
        <v>8.9081974541945427E-2</v>
      </c>
      <c r="P109" s="235">
        <f t="shared" si="29"/>
        <v>9.0505904983300217E-2</v>
      </c>
      <c r="Q109" s="235">
        <f t="shared" si="29"/>
        <v>8.6861268043786827E-2</v>
      </c>
      <c r="R109" s="235">
        <f t="shared" si="29"/>
        <v>8.3873655814949807E-2</v>
      </c>
      <c r="S109" s="235">
        <f t="shared" si="29"/>
        <v>9.282194577323237E-2</v>
      </c>
      <c r="T109" s="235">
        <f t="shared" si="29"/>
        <v>9.4381806953484013E-2</v>
      </c>
      <c r="U109" s="235">
        <f t="shared" si="29"/>
        <v>9.4072141143292543E-2</v>
      </c>
      <c r="V109" s="235">
        <f t="shared" si="29"/>
        <v>9.7062739596925143E-2</v>
      </c>
      <c r="W109" s="235">
        <f t="shared" si="29"/>
        <v>9.8266986944634649E-2</v>
      </c>
      <c r="X109" s="235">
        <f t="shared" si="29"/>
        <v>9.7411736061157495E-2</v>
      </c>
      <c r="Y109" s="235">
        <f t="shared" si="29"/>
        <v>9.6571510985400316E-2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108.94925259389794</v>
      </c>
      <c r="C113" s="320">
        <f t="shared" si="30"/>
        <v>109.19531160357126</v>
      </c>
      <c r="D113" s="320">
        <f t="shared" si="30"/>
        <v>111.52671379556688</v>
      </c>
      <c r="E113" s="320">
        <f t="shared" si="30"/>
        <v>112.03777381256037</v>
      </c>
      <c r="F113" s="320">
        <f t="shared" si="30"/>
        <v>110.07090512905103</v>
      </c>
      <c r="G113" s="320">
        <f t="shared" si="30"/>
        <v>105.75903992192649</v>
      </c>
      <c r="H113" s="320">
        <f t="shared" si="30"/>
        <v>101.66642059462863</v>
      </c>
      <c r="I113" s="320">
        <f t="shared" si="30"/>
        <v>101.40446830003896</v>
      </c>
      <c r="J113" s="320">
        <f t="shared" si="30"/>
        <v>100.46047410561016</v>
      </c>
      <c r="K113" s="320">
        <f t="shared" si="30"/>
        <v>96.667568135169205</v>
      </c>
      <c r="L113" s="320">
        <f t="shared" si="30"/>
        <v>99.194771286176632</v>
      </c>
      <c r="M113" s="320">
        <f t="shared" si="30"/>
        <v>99.212462675420056</v>
      </c>
      <c r="N113" s="320">
        <f t="shared" si="30"/>
        <v>99.996127920555324</v>
      </c>
      <c r="O113" s="320">
        <f t="shared" si="30"/>
        <v>98.644404463652748</v>
      </c>
      <c r="P113" s="320">
        <f t="shared" si="30"/>
        <v>97.287241633792519</v>
      </c>
      <c r="Q113" s="320">
        <f t="shared" si="30"/>
        <v>95.644111514181105</v>
      </c>
      <c r="R113" s="320">
        <f t="shared" si="30"/>
        <v>97.3492775093532</v>
      </c>
      <c r="S113" s="320">
        <f t="shared" si="30"/>
        <v>97.689943262779821</v>
      </c>
      <c r="T113" s="320">
        <f t="shared" si="30"/>
        <v>98.166485076638224</v>
      </c>
      <c r="U113" s="320">
        <f t="shared" si="30"/>
        <v>95.967479901010336</v>
      </c>
      <c r="V113" s="320">
        <f t="shared" si="30"/>
        <v>96.628114700679461</v>
      </c>
      <c r="W113" s="320">
        <f t="shared" si="30"/>
        <v>100.82155772557385</v>
      </c>
      <c r="X113" s="320">
        <f t="shared" si="30"/>
        <v>99.996916203670267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2.2312527755383171</v>
      </c>
      <c r="C114" s="330">
        <f>IF(C$6=0,0,C$6/FBT!C$5*1000)</f>
        <v>2.3296949184022089</v>
      </c>
      <c r="D114" s="330">
        <f>IF(D$6=0,0,D$6/FBT!D$5*1000)</f>
        <v>2.4659640974052284</v>
      </c>
      <c r="E114" s="330">
        <f>IF(E$6=0,0,E$6/FBT!E$5*1000)</f>
        <v>2.5229710985456708</v>
      </c>
      <c r="F114" s="330">
        <f>IF(F$6=0,0,F$6/FBT!F$5*1000)</f>
        <v>2.5361623435198619</v>
      </c>
      <c r="G114" s="330">
        <f>IF(G$6=0,0,G$6/FBT!G$5*1000)</f>
        <v>2.4905803884077553</v>
      </c>
      <c r="H114" s="330">
        <f>IF(H$6=0,0,H$6/FBT!H$5*1000)</f>
        <v>2.4356836382954987</v>
      </c>
      <c r="I114" s="330">
        <f>IF(I$6=0,0,I$6/FBT!I$5*1000)</f>
        <v>1.5956909535461952</v>
      </c>
      <c r="J114" s="330">
        <f>IF(J$6=0,0,J$6/FBT!J$5*1000)</f>
        <v>1.437260541015259</v>
      </c>
      <c r="K114" s="330">
        <f>IF(K$6=0,0,K$6/FBT!K$5*1000)</f>
        <v>1.5084613265289937</v>
      </c>
      <c r="L114" s="330">
        <f>IF(L$6=0,0,L$6/FBT!L$5*1000)</f>
        <v>1.4337769834893888</v>
      </c>
      <c r="M114" s="330">
        <f>IF(M$6=0,0,M$6/FBT!M$5*1000)</f>
        <v>1.5022994419765399</v>
      </c>
      <c r="N114" s="330">
        <f>IF(N$6=0,0,N$6/FBT!N$5*1000)</f>
        <v>1.5324105838289548</v>
      </c>
      <c r="O114" s="330">
        <f>IF(O$6=0,0,O$6/FBT!O$5*1000)</f>
        <v>1.5530997396847799</v>
      </c>
      <c r="P114" s="330">
        <f>IF(P$6=0,0,P$6/FBT!P$5*1000)</f>
        <v>1.5562159504056903</v>
      </c>
      <c r="Q114" s="330">
        <f>IF(Q$6=0,0,Q$6/FBT!Q$5*1000)</f>
        <v>1.4683225180351935</v>
      </c>
      <c r="R114" s="330">
        <f>IF(R$6=0,0,R$6/FBT!R$5*1000)</f>
        <v>1.4430964644138431</v>
      </c>
      <c r="S114" s="330">
        <f>IF(S$6=0,0,S$6/FBT!S$5*1000)</f>
        <v>1.6026459201357186</v>
      </c>
      <c r="T114" s="330">
        <f>IF(T$6=0,0,T$6/FBT!T$5*1000)</f>
        <v>1.6375274379295399</v>
      </c>
      <c r="U114" s="330">
        <f>IF(U$6=0,0,U$6/FBT!U$5*1000)</f>
        <v>1.5955931980229654</v>
      </c>
      <c r="V114" s="330">
        <f>IF(V$6=0,0,V$6/FBT!V$5*1000)</f>
        <v>1.657651031271451</v>
      </c>
      <c r="W114" s="330">
        <f>IF(W$6=0,0,W$6/FBT!W$5*1000)</f>
        <v>1.7510481966696172</v>
      </c>
      <c r="X114" s="330">
        <f>IF(X$6=0,0,X$6/FBT!X$5*1000)</f>
        <v>1.7216106765927199</v>
      </c>
      <c r="Y114" s="330">
        <f>IF(Y$6=0,0,Y$6/FBT!Y$5*1000)</f>
        <v>1.5532285373647652</v>
      </c>
      <c r="DA114" s="67"/>
    </row>
    <row r="115" spans="1:105" ht="12" customHeight="1" x14ac:dyDescent="0.25">
      <c r="A115" s="173" t="s">
        <v>92</v>
      </c>
      <c r="B115" s="331">
        <f>IF(B$7=0,0,B$7/FBT!B$5*1000)</f>
        <v>2.6031282381280367</v>
      </c>
      <c r="C115" s="331">
        <f>IF(C$7=0,0,C$7/FBT!C$5*1000)</f>
        <v>2.7179774048025771</v>
      </c>
      <c r="D115" s="331">
        <f>IF(D$7=0,0,D$7/FBT!D$5*1000)</f>
        <v>2.8769581136394331</v>
      </c>
      <c r="E115" s="331">
        <f>IF(E$7=0,0,E$7/FBT!E$5*1000)</f>
        <v>2.9434662816366166</v>
      </c>
      <c r="F115" s="331">
        <f>IF(F$7=0,0,F$7/FBT!F$5*1000)</f>
        <v>2.958856067439839</v>
      </c>
      <c r="G115" s="331">
        <f>IF(G$7=0,0,G$7/FBT!G$5*1000)</f>
        <v>2.9056771198090487</v>
      </c>
      <c r="H115" s="331">
        <f>IF(H$7=0,0,H$7/FBT!H$5*1000)</f>
        <v>2.8416309113447498</v>
      </c>
      <c r="I115" s="331">
        <f>IF(I$7=0,0,I$7/FBT!I$5*1000)</f>
        <v>1.861639445803895</v>
      </c>
      <c r="J115" s="331">
        <f>IF(J$7=0,0,J$7/FBT!J$5*1000)</f>
        <v>1.6768039645178023</v>
      </c>
      <c r="K115" s="331">
        <f>IF(K$7=0,0,K$7/FBT!K$5*1000)</f>
        <v>1.7598715476171589</v>
      </c>
      <c r="L115" s="331">
        <f>IF(L$7=0,0,L$7/FBT!L$5*1000)</f>
        <v>1.672739814070954</v>
      </c>
      <c r="M115" s="331">
        <f>IF(M$7=0,0,M$7/FBT!M$5*1000)</f>
        <v>1.7526826823059634</v>
      </c>
      <c r="N115" s="331">
        <f>IF(N$7=0,0,N$7/FBT!N$5*1000)</f>
        <v>1.7878123478004477</v>
      </c>
      <c r="O115" s="331">
        <f>IF(O$7=0,0,O$7/FBT!O$5*1000)</f>
        <v>1.8119496962989092</v>
      </c>
      <c r="P115" s="331">
        <f>IF(P$7=0,0,P$7/FBT!P$5*1000)</f>
        <v>1.8155852754733055</v>
      </c>
      <c r="Q115" s="331">
        <f>IF(Q$7=0,0,Q$7/FBT!Q$5*1000)</f>
        <v>1.7130429377077259</v>
      </c>
      <c r="R115" s="331">
        <f>IF(R$7=0,0,R$7/FBT!R$5*1000)</f>
        <v>1.6836125418161505</v>
      </c>
      <c r="S115" s="331">
        <f>IF(S$7=0,0,S$7/FBT!S$5*1000)</f>
        <v>1.8697535734916717</v>
      </c>
      <c r="T115" s="331">
        <f>IF(T$7=0,0,T$7/FBT!T$5*1000)</f>
        <v>1.9104486775844636</v>
      </c>
      <c r="U115" s="331">
        <f>IF(U$7=0,0,U$7/FBT!U$5*1000)</f>
        <v>1.8615253976934596</v>
      </c>
      <c r="V115" s="331">
        <f>IF(V$7=0,0,V$7/FBT!V$5*1000)</f>
        <v>1.9339262031500264</v>
      </c>
      <c r="W115" s="331">
        <f>IF(W$7=0,0,W$7/FBT!W$5*1000)</f>
        <v>2.04288956278122</v>
      </c>
      <c r="X115" s="331">
        <f>IF(X$7=0,0,X$7/FBT!X$5*1000)</f>
        <v>2.0085457893581737</v>
      </c>
      <c r="Y115" s="331">
        <f>IF(Y$7=0,0,Y$7/FBT!Y$5*1000)</f>
        <v>1.812099960258893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5.9500074014355118</v>
      </c>
      <c r="C116" s="331">
        <f>IF(C$8=0,0,C$8/FBT!C$5*1000)</f>
        <v>6.2125197824058898</v>
      </c>
      <c r="D116" s="331">
        <f>IF(D$8=0,0,D$8/FBT!D$5*1000)</f>
        <v>6.5759042597472765</v>
      </c>
      <c r="E116" s="331">
        <f>IF(E$8=0,0,E$8/FBT!E$5*1000)</f>
        <v>6.7279229294551204</v>
      </c>
      <c r="F116" s="331">
        <f>IF(F$8=0,0,F$8/FBT!F$5*1000)</f>
        <v>6.7630995827196365</v>
      </c>
      <c r="G116" s="331">
        <f>IF(G$8=0,0,G$8/FBT!G$5*1000)</f>
        <v>6.6415477024206817</v>
      </c>
      <c r="H116" s="331">
        <f>IF(H$8=0,0,H$8/FBT!H$5*1000)</f>
        <v>6.4951563687879963</v>
      </c>
      <c r="I116" s="331">
        <f>IF(I$8=0,0,I$8/FBT!I$5*1000)</f>
        <v>4.2551758761231877</v>
      </c>
      <c r="J116" s="331">
        <f>IF(J$8=0,0,J$8/FBT!J$5*1000)</f>
        <v>3.8326947760406913</v>
      </c>
      <c r="K116" s="331">
        <f>IF(K$8=0,0,K$8/FBT!K$5*1000)</f>
        <v>4.0225635374106483</v>
      </c>
      <c r="L116" s="331">
        <f>IF(L$8=0,0,L$8/FBT!L$5*1000)</f>
        <v>3.8234052893050352</v>
      </c>
      <c r="M116" s="331">
        <f>IF(M$8=0,0,M$8/FBT!M$5*1000)</f>
        <v>4.0061318452707733</v>
      </c>
      <c r="N116" s="331">
        <f>IF(N$8=0,0,N$8/FBT!N$5*1000)</f>
        <v>4.0864282235438809</v>
      </c>
      <c r="O116" s="331">
        <f>IF(O$8=0,0,O$8/FBT!O$5*1000)</f>
        <v>4.1415993058260803</v>
      </c>
      <c r="P116" s="331">
        <f>IF(P$8=0,0,P$8/FBT!P$5*1000)</f>
        <v>4.1499092010818428</v>
      </c>
      <c r="Q116" s="331">
        <f>IF(Q$8=0,0,Q$8/FBT!Q$5*1000)</f>
        <v>3.9155267147605146</v>
      </c>
      <c r="R116" s="331">
        <f>IF(R$8=0,0,R$8/FBT!R$5*1000)</f>
        <v>3.8482572384369136</v>
      </c>
      <c r="S116" s="331">
        <f>IF(S$8=0,0,S$8/FBT!S$5*1000)</f>
        <v>4.2737224536952496</v>
      </c>
      <c r="T116" s="331">
        <f>IF(T$8=0,0,T$8/FBT!T$5*1000)</f>
        <v>4.3667398344787731</v>
      </c>
      <c r="U116" s="331">
        <f>IF(U$8=0,0,U$8/FBT!U$5*1000)</f>
        <v>4.2549151947279062</v>
      </c>
      <c r="V116" s="331">
        <f>IF(V$8=0,0,V$8/FBT!V$5*1000)</f>
        <v>4.4204027500572014</v>
      </c>
      <c r="W116" s="331">
        <f>IF(W$8=0,0,W$8/FBT!W$5*1000)</f>
        <v>4.6694618577856462</v>
      </c>
      <c r="X116" s="331">
        <f>IF(X$8=0,0,X$8/FBT!X$5*1000)</f>
        <v>4.590961804247252</v>
      </c>
      <c r="Y116" s="331">
        <f>IF(Y$8=0,0,Y$8/FBT!Y$5*1000)</f>
        <v>4.1419427663060402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4.4625055510766352</v>
      </c>
      <c r="C117" s="331">
        <f>IF(C$9=0,0,C$9/FBT!C$5*1000)</f>
        <v>4.6593898368044169</v>
      </c>
      <c r="D117" s="331">
        <f>IF(D$9=0,0,D$9/FBT!D$5*1000)</f>
        <v>4.9319281948104567</v>
      </c>
      <c r="E117" s="331">
        <f>IF(E$9=0,0,E$9/FBT!E$5*1000)</f>
        <v>5.0459421970913434</v>
      </c>
      <c r="F117" s="331">
        <f>IF(F$9=0,0,F$9/FBT!F$5*1000)</f>
        <v>5.0723246870397238</v>
      </c>
      <c r="G117" s="331">
        <f>IF(G$9=0,0,G$9/FBT!G$5*1000)</f>
        <v>4.9811607768155106</v>
      </c>
      <c r="H117" s="331">
        <f>IF(H$9=0,0,H$9/FBT!H$5*1000)</f>
        <v>4.8713672765909992</v>
      </c>
      <c r="I117" s="331">
        <f>IF(I$9=0,0,I$9/FBT!I$5*1000)</f>
        <v>3.191381907092389</v>
      </c>
      <c r="J117" s="331">
        <f>IF(J$9=0,0,J$9/FBT!J$5*1000)</f>
        <v>2.874521082030518</v>
      </c>
      <c r="K117" s="331">
        <f>IF(K$9=0,0,K$9/FBT!K$5*1000)</f>
        <v>3.0169226530579873</v>
      </c>
      <c r="L117" s="331">
        <f>IF(L$9=0,0,L$9/FBT!L$5*1000)</f>
        <v>2.8675539669787771</v>
      </c>
      <c r="M117" s="331">
        <f>IF(M$9=0,0,M$9/FBT!M$5*1000)</f>
        <v>3.0045988839530802</v>
      </c>
      <c r="N117" s="331">
        <f>IF(N$9=0,0,N$9/FBT!N$5*1000)</f>
        <v>3.0648211676579087</v>
      </c>
      <c r="O117" s="331">
        <f>IF(O$9=0,0,O$9/FBT!O$5*1000)</f>
        <v>3.1061994793695598</v>
      </c>
      <c r="P117" s="331">
        <f>IF(P$9=0,0,P$9/FBT!P$5*1000)</f>
        <v>3.1124319008113814</v>
      </c>
      <c r="Q117" s="331">
        <f>IF(Q$9=0,0,Q$9/FBT!Q$5*1000)</f>
        <v>2.9366450360703871</v>
      </c>
      <c r="R117" s="331">
        <f>IF(R$9=0,0,R$9/FBT!R$5*1000)</f>
        <v>2.8861929288276853</v>
      </c>
      <c r="S117" s="331">
        <f>IF(S$9=0,0,S$9/FBT!S$5*1000)</f>
        <v>3.2052918402714381</v>
      </c>
      <c r="T117" s="331">
        <f>IF(T$9=0,0,T$9/FBT!T$5*1000)</f>
        <v>3.2750548758590798</v>
      </c>
      <c r="U117" s="331">
        <f>IF(U$9=0,0,U$9/FBT!U$5*1000)</f>
        <v>3.1911863960459304</v>
      </c>
      <c r="V117" s="331">
        <f>IF(V$9=0,0,V$9/FBT!V$5*1000)</f>
        <v>3.3153020625429015</v>
      </c>
      <c r="W117" s="331">
        <f>IF(W$9=0,0,W$9/FBT!W$5*1000)</f>
        <v>3.5020963933392353</v>
      </c>
      <c r="X117" s="331">
        <f>IF(X$9=0,0,X$9/FBT!X$5*1000)</f>
        <v>3.443221353185439</v>
      </c>
      <c r="Y117" s="331">
        <f>IF(Y$9=0,0,Y$9/FBT!Y$5*1000)</f>
        <v>3.1064570747295299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2.6774912456144775</v>
      </c>
      <c r="C118" s="332">
        <f>IF(C$10=0,0,C$10/FBT!C$5*1000)</f>
        <v>2.8186390358600208</v>
      </c>
      <c r="D118" s="332">
        <f>IF(D$10=0,0,D$10/FBT!D$5*1000)</f>
        <v>2.9664203691667042</v>
      </c>
      <c r="E118" s="332">
        <f>IF(E$10=0,0,E$10/FBT!E$5*1000)</f>
        <v>3.0038908992512301</v>
      </c>
      <c r="F118" s="332">
        <f>IF(F$10=0,0,F$10/FBT!F$5*1000)</f>
        <v>2.9994638221223044</v>
      </c>
      <c r="G118" s="332">
        <f>IF(G$10=0,0,G$10/FBT!G$5*1000)</f>
        <v>2.9730066392112522</v>
      </c>
      <c r="H118" s="332">
        <f>IF(H$10=0,0,H$10/FBT!H$5*1000)</f>
        <v>2.9119443108675287</v>
      </c>
      <c r="I118" s="332">
        <f>IF(I$10=0,0,I$10/FBT!I$5*1000)</f>
        <v>2.0231789994274427</v>
      </c>
      <c r="J118" s="332">
        <f>IF(J$10=0,0,J$10/FBT!J$5*1000)</f>
        <v>1.8713632275963343</v>
      </c>
      <c r="K118" s="332">
        <f>IF(K$10=0,0,K$10/FBT!K$5*1000)</f>
        <v>1.9309701399500432</v>
      </c>
      <c r="L118" s="332">
        <f>IF(L$10=0,0,L$10/FBT!L$5*1000)</f>
        <v>1.8612860844980721</v>
      </c>
      <c r="M118" s="332">
        <f>IF(M$10=0,0,M$10/FBT!M$5*1000)</f>
        <v>1.9332841799311298</v>
      </c>
      <c r="N118" s="332">
        <f>IF(N$10=0,0,N$10/FBT!N$5*1000)</f>
        <v>1.9609051083995395</v>
      </c>
      <c r="O118" s="332">
        <f>IF(O$10=0,0,O$10/FBT!O$5*1000)</f>
        <v>1.9807448645492751</v>
      </c>
      <c r="P118" s="332">
        <f>IF(P$10=0,0,P$10/FBT!P$5*1000)</f>
        <v>1.9846479281308465</v>
      </c>
      <c r="Q118" s="332">
        <f>IF(Q$10=0,0,Q$10/FBT!Q$5*1000)</f>
        <v>1.8827007610895139</v>
      </c>
      <c r="R118" s="332">
        <f>IF(R$10=0,0,R$10/FBT!R$5*1000)</f>
        <v>1.8614232236824526</v>
      </c>
      <c r="S118" s="332">
        <f>IF(S$10=0,0,S$10/FBT!S$5*1000)</f>
        <v>2.0498988875650941</v>
      </c>
      <c r="T118" s="332">
        <f>IF(T$10=0,0,T$10/FBT!T$5*1000)</f>
        <v>2.0931272630783497</v>
      </c>
      <c r="U118" s="332">
        <f>IF(U$10=0,0,U$10/FBT!U$5*1000)</f>
        <v>2.0421847421186592</v>
      </c>
      <c r="V118" s="332">
        <f>IF(V$10=0,0,V$10/FBT!V$5*1000)</f>
        <v>2.1071957474652652</v>
      </c>
      <c r="W118" s="332">
        <f>IF(W$10=0,0,W$10/FBT!W$5*1000)</f>
        <v>2.2203640874502235</v>
      </c>
      <c r="X118" s="332">
        <f>IF(X$10=0,0,X$10/FBT!X$5*1000)</f>
        <v>2.197701599367325</v>
      </c>
      <c r="Y118" s="332">
        <f>IF(Y$10=0,0,Y$10/FBT!Y$5*1000)</f>
        <v>1.9704972679860573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7.4804542565856664</v>
      </c>
      <c r="C119" s="348">
        <f>IF(C$16=0,0,C$16/FBT!C$5*1000)</f>
        <v>7.7590895301363201</v>
      </c>
      <c r="D119" s="348">
        <f>IF(D$16=0,0,D$16/FBT!D$5*1000)</f>
        <v>8.188131140288764</v>
      </c>
      <c r="E119" s="348">
        <f>IF(E$16=0,0,E$16/FBT!E$5*1000)</f>
        <v>8.3873874222492848</v>
      </c>
      <c r="F119" s="348">
        <f>IF(F$16=0,0,F$16/FBT!F$5*1000)</f>
        <v>8.4565207578610497</v>
      </c>
      <c r="G119" s="348">
        <f>IF(G$16=0,0,G$16/FBT!G$5*1000)</f>
        <v>8.3216934566951881</v>
      </c>
      <c r="H119" s="348">
        <f>IF(H$16=0,0,H$16/FBT!H$5*1000)</f>
        <v>8.1912241623749864</v>
      </c>
      <c r="I119" s="348">
        <f>IF(I$16=0,0,I$16/FBT!I$5*1000)</f>
        <v>6.0893912879101526</v>
      </c>
      <c r="J119" s="348">
        <f>IF(J$16=0,0,J$16/FBT!J$5*1000)</f>
        <v>5.7414414285355511</v>
      </c>
      <c r="K119" s="348">
        <f>IF(K$16=0,0,K$16/FBT!K$5*1000)</f>
        <v>5.7783692023902775</v>
      </c>
      <c r="L119" s="348">
        <f>IF(L$16=0,0,L$16/FBT!L$5*1000)</f>
        <v>5.6825516492697021</v>
      </c>
      <c r="M119" s="348">
        <f>IF(M$16=0,0,M$16/FBT!M$5*1000)</f>
        <v>5.8372886594113735</v>
      </c>
      <c r="N119" s="348">
        <f>IF(N$16=0,0,N$16/FBT!N$5*1000)</f>
        <v>5.9214728024641685</v>
      </c>
      <c r="O119" s="348">
        <f>IF(O$16=0,0,O$16/FBT!O$5*1000)</f>
        <v>5.926379286162617</v>
      </c>
      <c r="P119" s="348">
        <f>IF(P$16=0,0,P$16/FBT!P$5*1000)</f>
        <v>5.9096526089937926</v>
      </c>
      <c r="Q119" s="348">
        <f>IF(Q$16=0,0,Q$16/FBT!Q$5*1000)</f>
        <v>5.6487534031924715</v>
      </c>
      <c r="R119" s="348">
        <f>IF(R$16=0,0,R$16/FBT!R$5*1000)</f>
        <v>5.6039866102636378</v>
      </c>
      <c r="S119" s="348">
        <f>IF(S$16=0,0,S$16/FBT!S$5*1000)</f>
        <v>6.0702939754597525</v>
      </c>
      <c r="T119" s="348">
        <f>IF(T$16=0,0,T$16/FBT!T$5*1000)</f>
        <v>6.2145564390508738</v>
      </c>
      <c r="U119" s="348">
        <f>IF(U$16=0,0,U$16/FBT!U$5*1000)</f>
        <v>6.0607612700711639</v>
      </c>
      <c r="V119" s="348">
        <f>IF(V$16=0,0,V$16/FBT!V$5*1000)</f>
        <v>6.254467019453493</v>
      </c>
      <c r="W119" s="348">
        <f>IF(W$16=0,0,W$16/FBT!W$5*1000)</f>
        <v>6.6324568098432302</v>
      </c>
      <c r="X119" s="348">
        <f>IF(X$16=0,0,X$16/FBT!X$5*1000)</f>
        <v>6.5640564108912169</v>
      </c>
      <c r="Y119" s="348">
        <f>IF(Y$16=0,0,Y$16/FBT!Y$5*1000)</f>
        <v>5.8823113574811581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6.2337118804880554</v>
      </c>
      <c r="C120" s="348">
        <f>IF(C$25=0,0,C$25/FBT!C$5*1000)</f>
        <v>6.4659079417802667</v>
      </c>
      <c r="D120" s="348">
        <f>IF(D$25=0,0,D$25/FBT!D$5*1000)</f>
        <v>6.8234426169073039</v>
      </c>
      <c r="E120" s="348">
        <f>IF(E$25=0,0,E$25/FBT!E$5*1000)</f>
        <v>6.9894895185410748</v>
      </c>
      <c r="F120" s="348">
        <f>IF(F$25=0,0,F$25/FBT!F$5*1000)</f>
        <v>7.0471006315508768</v>
      </c>
      <c r="G120" s="348">
        <f>IF(G$25=0,0,G$25/FBT!G$5*1000)</f>
        <v>6.934744547245991</v>
      </c>
      <c r="H120" s="348">
        <f>IF(H$25=0,0,H$25/FBT!H$5*1000)</f>
        <v>6.8260201353124899</v>
      </c>
      <c r="I120" s="348">
        <f>IF(I$25=0,0,I$25/FBT!I$5*1000)</f>
        <v>5.0744927399251258</v>
      </c>
      <c r="J120" s="348">
        <f>IF(J$25=0,0,J$25/FBT!J$5*1000)</f>
        <v>4.7845345237796266</v>
      </c>
      <c r="K120" s="348">
        <f>IF(K$25=0,0,K$25/FBT!K$5*1000)</f>
        <v>4.815307668658563</v>
      </c>
      <c r="L120" s="348">
        <f>IF(L$25=0,0,L$25/FBT!L$5*1000)</f>
        <v>4.7354597077247522</v>
      </c>
      <c r="M120" s="348">
        <f>IF(M$25=0,0,M$25/FBT!M$5*1000)</f>
        <v>4.8644072161761462</v>
      </c>
      <c r="N120" s="348">
        <f>IF(N$25=0,0,N$25/FBT!N$5*1000)</f>
        <v>4.9345606687201418</v>
      </c>
      <c r="O120" s="348">
        <f>IF(O$25=0,0,O$25/FBT!O$5*1000)</f>
        <v>4.9386494051355143</v>
      </c>
      <c r="P120" s="348">
        <f>IF(P$25=0,0,P$25/FBT!P$5*1000)</f>
        <v>4.9247105074948285</v>
      </c>
      <c r="Q120" s="348">
        <f>IF(Q$25=0,0,Q$25/FBT!Q$5*1000)</f>
        <v>4.7072945026603961</v>
      </c>
      <c r="R120" s="348">
        <f>IF(R$25=0,0,R$25/FBT!R$5*1000)</f>
        <v>4.6699888418863651</v>
      </c>
      <c r="S120" s="348">
        <f>IF(S$25=0,0,S$25/FBT!S$5*1000)</f>
        <v>5.0585783128831263</v>
      </c>
      <c r="T120" s="348">
        <f>IF(T$25=0,0,T$25/FBT!T$5*1000)</f>
        <v>5.1787970325423949</v>
      </c>
      <c r="U120" s="348">
        <f>IF(U$25=0,0,U$25/FBT!U$5*1000)</f>
        <v>5.0506343917259748</v>
      </c>
      <c r="V120" s="348">
        <f>IF(V$25=0,0,V$25/FBT!V$5*1000)</f>
        <v>5.212055849544579</v>
      </c>
      <c r="W120" s="348">
        <f>IF(W$25=0,0,W$25/FBT!W$5*1000)</f>
        <v>5.5270473415360275</v>
      </c>
      <c r="X120" s="348">
        <f>IF(X$25=0,0,X$25/FBT!X$5*1000)</f>
        <v>5.4700470090760129</v>
      </c>
      <c r="Y120" s="348">
        <f>IF(Y$25=0,0,Y$25/FBT!Y$5*1000)</f>
        <v>4.9019261312343012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44.130726797756509</v>
      </c>
      <c r="C121" s="348">
        <f>IF(C$34=0,0,C$34/FBT!C$5*1000)</f>
        <v>42.338825588898736</v>
      </c>
      <c r="D121" s="348">
        <f>IF(D$34=0,0,D$34/FBT!D$5*1000)</f>
        <v>41.48554542495738</v>
      </c>
      <c r="E121" s="348">
        <f>IF(E$34=0,0,E$34/FBT!E$5*1000)</f>
        <v>40.736965074830962</v>
      </c>
      <c r="F121" s="348">
        <f>IF(F$34=0,0,F$34/FBT!F$5*1000)</f>
        <v>38.805460371361278</v>
      </c>
      <c r="G121" s="348">
        <f>IF(G$34=0,0,G$34/FBT!G$5*1000)</f>
        <v>36.138598627598128</v>
      </c>
      <c r="H121" s="348">
        <f>IF(H$34=0,0,H$34/FBT!H$5*1000)</f>
        <v>33.791510518917178</v>
      </c>
      <c r="I121" s="348">
        <f>IF(I$34=0,0,I$34/FBT!I$5*1000)</f>
        <v>50.573241554044237</v>
      </c>
      <c r="J121" s="348">
        <f>IF(J$34=0,0,J$34/FBT!J$5*1000)</f>
        <v>52.842056808557047</v>
      </c>
      <c r="K121" s="348">
        <f>IF(K$34=0,0,K$34/FBT!K$5*1000)</f>
        <v>48.582477989861324</v>
      </c>
      <c r="L121" s="348">
        <f>IF(L$34=0,0,L$34/FBT!L$5*1000)</f>
        <v>51.967036455418835</v>
      </c>
      <c r="M121" s="348">
        <f>IF(M$34=0,0,M$34/FBT!M$5*1000)</f>
        <v>50.522865368350637</v>
      </c>
      <c r="N121" s="348">
        <f>IF(N$34=0,0,N$34/FBT!N$5*1000)</f>
        <v>50.512193239714357</v>
      </c>
      <c r="O121" s="348">
        <f>IF(O$34=0,0,O$34/FBT!O$5*1000)</f>
        <v>49.127720607305896</v>
      </c>
      <c r="P121" s="348">
        <f>IF(P$34=0,0,P$34/FBT!P$5*1000)</f>
        <v>48.023745876445041</v>
      </c>
      <c r="Q121" s="348">
        <f>IF(Q$34=0,0,Q$34/FBT!Q$5*1000)</f>
        <v>48.61148816694724</v>
      </c>
      <c r="R121" s="348">
        <f>IF(R$34=0,0,R$34/FBT!R$5*1000)</f>
        <v>50.671248250966848</v>
      </c>
      <c r="S121" s="348">
        <f>IF(S$34=0,0,S$34/FBT!S$5*1000)</f>
        <v>47.497820923541127</v>
      </c>
      <c r="T121" s="348">
        <f>IF(T$34=0,0,T$34/FBT!T$5*1000)</f>
        <v>47.228701242752237</v>
      </c>
      <c r="U121" s="348">
        <f>IF(U$34=0,0,U$34/FBT!U$5*1000)</f>
        <v>46.285853165511526</v>
      </c>
      <c r="V121" s="348">
        <f>IF(V$34=0,0,V$34/FBT!V$5*1000)</f>
        <v>45.476103462535768</v>
      </c>
      <c r="W121" s="348">
        <f>IF(W$34=0,0,W$34/FBT!W$5*1000)</f>
        <v>47.009201743218831</v>
      </c>
      <c r="X121" s="348">
        <f>IF(X$34=0,0,X$34/FBT!X$5*1000)</f>
        <v>47.075164352910313</v>
      </c>
      <c r="Y121" s="348">
        <f>IF(Y$34=0,0,Y$34/FBT!Y$5*1000)</f>
        <v>43.016744603056395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9.3468198414881947</v>
      </c>
      <c r="C122" s="348">
        <f>IF(C$45=0,0,C$45/FBT!C$5*1000)</f>
        <v>9.1727437932812528</v>
      </c>
      <c r="D122" s="348">
        <f>IF(D$45=0,0,D$45/FBT!D$5*1000)</f>
        <v>9.1879170015486817</v>
      </c>
      <c r="E122" s="348">
        <f>IF(E$45=0,0,E$45/FBT!E$5*1000)</f>
        <v>9.1292036993731909</v>
      </c>
      <c r="F122" s="348">
        <f>IF(F$45=0,0,F$45/FBT!F$5*1000)</f>
        <v>8.8366028377696821</v>
      </c>
      <c r="G122" s="348">
        <f>IF(G$45=0,0,G$45/FBT!G$5*1000)</f>
        <v>8.3697205976923694</v>
      </c>
      <c r="H122" s="348">
        <f>IF(H$45=0,0,H$45/FBT!H$5*1000)</f>
        <v>7.9358179801857807</v>
      </c>
      <c r="I122" s="348">
        <f>IF(I$45=0,0,I$45/FBT!I$5*1000)</f>
        <v>9.1322492589069864</v>
      </c>
      <c r="J122" s="348">
        <f>IF(J$45=0,0,J$45/FBT!J$5*1000)</f>
        <v>9.2700858036719893</v>
      </c>
      <c r="K122" s="348">
        <f>IF(K$45=0,0,K$45/FBT!K$5*1000)</f>
        <v>8.6527705888173418</v>
      </c>
      <c r="L122" s="348">
        <f>IF(L$45=0,0,L$45/FBT!L$5*1000)</f>
        <v>9.1060275246781703</v>
      </c>
      <c r="M122" s="348">
        <f>IF(M$45=0,0,M$45/FBT!M$5*1000)</f>
        <v>9.0631983092470527</v>
      </c>
      <c r="N122" s="348">
        <f>IF(N$45=0,0,N$45/FBT!N$5*1000)</f>
        <v>9.1233699720264472</v>
      </c>
      <c r="O122" s="348">
        <f>IF(O$45=0,0,O$45/FBT!O$5*1000)</f>
        <v>8.8818057789239102</v>
      </c>
      <c r="P122" s="348">
        <f>IF(P$45=0,0,P$45/FBT!P$5*1000)</f>
        <v>8.6900614538468766</v>
      </c>
      <c r="Q122" s="348">
        <f>IF(Q$45=0,0,Q$45/FBT!Q$5*1000)</f>
        <v>8.5179805013620395</v>
      </c>
      <c r="R122" s="348">
        <f>IF(R$45=0,0,R$45/FBT!R$5*1000)</f>
        <v>8.6653960880667515</v>
      </c>
      <c r="S122" s="348">
        <f>IF(S$45=0,0,S$45/FBT!S$5*1000)</f>
        <v>8.5459344103966242</v>
      </c>
      <c r="T122" s="348">
        <f>IF(T$45=0,0,T$45/FBT!T$5*1000)</f>
        <v>8.4402185626035369</v>
      </c>
      <c r="U122" s="348">
        <f>IF(U$45=0,0,U$45/FBT!U$5*1000)</f>
        <v>8.2492308989125167</v>
      </c>
      <c r="V122" s="348">
        <f>IF(V$45=0,0,V$45/FBT!V$5*1000)</f>
        <v>8.2739361679881895</v>
      </c>
      <c r="W122" s="348">
        <f>IF(W$45=0,0,W$45/FBT!W$5*1000)</f>
        <v>8.5007054095844072</v>
      </c>
      <c r="X122" s="348">
        <f>IF(X$45=0,0,X$45/FBT!X$5*1000)</f>
        <v>8.3850212410932681</v>
      </c>
      <c r="Y122" s="348">
        <f>IF(Y$45=0,0,Y$45/FBT!Y$5*1000)</f>
        <v>7.7436496184273702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11.208726401790724</v>
      </c>
      <c r="C123" s="348">
        <f>IF(C$66=0,0,C$66/FBT!C$5*1000)</f>
        <v>11.539109922879872</v>
      </c>
      <c r="D123" s="348">
        <f>IF(D$66=0,0,D$66/FBT!D$5*1000)</f>
        <v>12.072077713976874</v>
      </c>
      <c r="E123" s="348">
        <f>IF(E$66=0,0,E$66/FBT!E$5*1000)</f>
        <v>12.275564216014473</v>
      </c>
      <c r="F123" s="348">
        <f>IF(F$66=0,0,F$66/FBT!F$5*1000)</f>
        <v>12.24570748803138</v>
      </c>
      <c r="G123" s="348">
        <f>IF(G$66=0,0,G$66/FBT!G$5*1000)</f>
        <v>11.910606228419477</v>
      </c>
      <c r="H123" s="348">
        <f>IF(H$66=0,0,H$66/FBT!H$5*1000)</f>
        <v>11.584967266475502</v>
      </c>
      <c r="I123" s="348">
        <f>IF(I$66=0,0,I$66/FBT!I$5*1000)</f>
        <v>8.5796068620949875</v>
      </c>
      <c r="J123" s="348">
        <f>IF(J$66=0,0,J$66/FBT!J$5*1000)</f>
        <v>7.9976918088010045</v>
      </c>
      <c r="K123" s="348">
        <f>IF(K$66=0,0,K$66/FBT!K$5*1000)</f>
        <v>8.064979295375819</v>
      </c>
      <c r="L123" s="348">
        <f>IF(L$66=0,0,L$66/FBT!L$5*1000)</f>
        <v>7.9326236381599848</v>
      </c>
      <c r="M123" s="348">
        <f>IF(M$66=0,0,M$66/FBT!M$5*1000)</f>
        <v>8.225695846094089</v>
      </c>
      <c r="N123" s="348">
        <f>IF(N$66=0,0,N$66/FBT!N$5*1000)</f>
        <v>8.4017747230952473</v>
      </c>
      <c r="O123" s="348">
        <f>IF(O$66=0,0,O$66/FBT!O$5*1000)</f>
        <v>8.3888179732597408</v>
      </c>
      <c r="P123" s="348">
        <f>IF(P$66=0,0,P$66/FBT!P$5*1000)</f>
        <v>8.3152110837135211</v>
      </c>
      <c r="Q123" s="348">
        <f>IF(Q$66=0,0,Q$66/FBT!Q$5*1000)</f>
        <v>7.9345881653125074</v>
      </c>
      <c r="R123" s="348">
        <f>IF(R$66=0,0,R$66/FBT!R$5*1000)</f>
        <v>7.8510355253390216</v>
      </c>
      <c r="S123" s="348">
        <f>IF(S$66=0,0,S$66/FBT!S$5*1000)</f>
        <v>8.4482323492121232</v>
      </c>
      <c r="T123" s="348">
        <f>IF(T$66=0,0,T$66/FBT!T$5*1000)</f>
        <v>8.5561834669536356</v>
      </c>
      <c r="U123" s="348">
        <f>IF(U$66=0,0,U$66/FBT!U$5*1000)</f>
        <v>8.3477289317662962</v>
      </c>
      <c r="V123" s="348">
        <f>IF(V$66=0,0,V$66/FBT!V$5*1000)</f>
        <v>8.5980848717367167</v>
      </c>
      <c r="W123" s="348">
        <f>IF(W$66=0,0,W$66/FBT!W$5*1000)</f>
        <v>9.0588556266087235</v>
      </c>
      <c r="X123" s="348">
        <f>IF(X$66=0,0,X$66/FBT!X$5*1000)</f>
        <v>8.7997127587869386</v>
      </c>
      <c r="Y123" s="348">
        <f>IF(Y$66=0,0,Y$66/FBT!Y$5*1000)</f>
        <v>8.0846279149227147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12.624428203995802</v>
      </c>
      <c r="C124" s="333">
        <f>IF(C$80=0,0,C$80/FBT!C$5*1000)</f>
        <v>13.181413848319698</v>
      </c>
      <c r="D124" s="333">
        <f>IF(D$80=0,0,D$80/FBT!D$5*1000)</f>
        <v>13.952424863118779</v>
      </c>
      <c r="E124" s="333">
        <f>IF(E$80=0,0,E$80/FBT!E$5*1000)</f>
        <v>14.274970475571404</v>
      </c>
      <c r="F124" s="333">
        <f>IF(F$80=0,0,F$80/FBT!F$5*1000)</f>
        <v>14.349606539635383</v>
      </c>
      <c r="G124" s="333">
        <f>IF(G$80=0,0,G$80/FBT!G$5*1000)</f>
        <v>14.09170383761108</v>
      </c>
      <c r="H124" s="333">
        <f>IF(H$80=0,0,H$80/FBT!H$5*1000)</f>
        <v>13.781098025475933</v>
      </c>
      <c r="I124" s="333">
        <f>IF(I$80=0,0,I$80/FBT!I$5*1000)</f>
        <v>9.0284194151643717</v>
      </c>
      <c r="J124" s="333">
        <f>IF(J$80=0,0,J$80/FBT!J$5*1000)</f>
        <v>8.1320201410643378</v>
      </c>
      <c r="K124" s="333">
        <f>IF(K$80=0,0,K$80/FBT!K$5*1000)</f>
        <v>8.5348741855010442</v>
      </c>
      <c r="L124" s="333">
        <f>IF(L$80=0,0,L$80/FBT!L$5*1000)</f>
        <v>8.1123101725829621</v>
      </c>
      <c r="M124" s="333">
        <f>IF(M$80=0,0,M$80/FBT!M$5*1000)</f>
        <v>8.5000102427032633</v>
      </c>
      <c r="N124" s="333">
        <f>IF(N$80=0,0,N$80/FBT!N$5*1000)</f>
        <v>8.6703790833042262</v>
      </c>
      <c r="O124" s="333">
        <f>IF(O$80=0,0,O$80/FBT!O$5*1000)</f>
        <v>8.7874383271364831</v>
      </c>
      <c r="P124" s="333">
        <f>IF(P$80=0,0,P$80/FBT!P$5*1000)</f>
        <v>8.8050698473953943</v>
      </c>
      <c r="Q124" s="333">
        <f>IF(Q$80=0,0,Q$80/FBT!Q$5*1000)</f>
        <v>8.307768807043125</v>
      </c>
      <c r="R124" s="333">
        <f>IF(R$80=0,0,R$80/FBT!R$5*1000)</f>
        <v>8.1650397956535272</v>
      </c>
      <c r="S124" s="333">
        <f>IF(S$80=0,0,S$80/FBT!S$5*1000)</f>
        <v>9.0677706161278966</v>
      </c>
      <c r="T124" s="333">
        <f>IF(T$80=0,0,T$80/FBT!T$5*1000)</f>
        <v>9.2651302438053378</v>
      </c>
      <c r="U124" s="333">
        <f>IF(U$80=0,0,U$80/FBT!U$5*1000)</f>
        <v>9.0278663144139362</v>
      </c>
      <c r="V124" s="333">
        <f>IF(V$80=0,0,V$80/FBT!V$5*1000)</f>
        <v>9.3789895349338668</v>
      </c>
      <c r="W124" s="333">
        <f>IF(W$80=0,0,W$80/FBT!W$5*1000)</f>
        <v>9.9074306967566947</v>
      </c>
      <c r="X124" s="333">
        <f>IF(X$80=0,0,X$80/FBT!X$5*1000)</f>
        <v>9.7408732081616112</v>
      </c>
      <c r="Y124" s="333">
        <f>IF(Y$80=0,0,Y$80/FBT!Y$5*1000)</f>
        <v>8.7881670644098442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FI: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130.10537410720801</v>
      </c>
      <c r="C5" s="223">
        <v>123.9100780728409</v>
      </c>
      <c r="D5" s="223">
        <v>122.27932837433769</v>
      </c>
      <c r="E5" s="223">
        <v>118.94047737222461</v>
      </c>
      <c r="F5" s="223">
        <v>112.06019011485481</v>
      </c>
      <c r="G5" s="223">
        <v>106.97933093722951</v>
      </c>
      <c r="H5" s="223">
        <v>113.76277151384591</v>
      </c>
      <c r="I5" s="223">
        <v>163.78922322325579</v>
      </c>
      <c r="J5" s="223">
        <v>154.64452446063299</v>
      </c>
      <c r="K5" s="223">
        <v>204.99265523249821</v>
      </c>
      <c r="L5" s="223">
        <v>201.45805704317249</v>
      </c>
      <c r="M5" s="223">
        <v>190.50845170584151</v>
      </c>
      <c r="N5" s="223">
        <v>181.88106409174119</v>
      </c>
      <c r="O5" s="223">
        <v>185.19028328970771</v>
      </c>
      <c r="P5" s="223">
        <v>192.4959177015439</v>
      </c>
      <c r="Q5" s="223">
        <v>189.9715703355302</v>
      </c>
      <c r="R5" s="223">
        <v>198.42767971071709</v>
      </c>
      <c r="S5" s="223">
        <v>202.27717626446159</v>
      </c>
      <c r="T5" s="223">
        <v>208.73757087058789</v>
      </c>
      <c r="U5" s="223">
        <v>199.57766165652751</v>
      </c>
      <c r="V5" s="223">
        <v>201.01600381399999</v>
      </c>
      <c r="W5" s="223">
        <v>216.65542312687219</v>
      </c>
      <c r="X5" s="223">
        <v>207.07041985087241</v>
      </c>
      <c r="Y5" s="223">
        <v>209.00214330495169</v>
      </c>
      <c r="DA5" s="89" t="s">
        <v>2228</v>
      </c>
    </row>
    <row r="6" spans="1:105" ht="12" customHeight="1" x14ac:dyDescent="0.25">
      <c r="A6" s="55" t="s">
        <v>91</v>
      </c>
      <c r="B6" s="259">
        <v>2.6149888575136071</v>
      </c>
      <c r="C6" s="259">
        <v>2.5767864568065231</v>
      </c>
      <c r="D6" s="259">
        <v>2.6137537300205298</v>
      </c>
      <c r="E6" s="259">
        <v>2.573449701012585</v>
      </c>
      <c r="F6" s="259">
        <v>2.468048550633116</v>
      </c>
      <c r="G6" s="259">
        <v>2.4023382371805528</v>
      </c>
      <c r="H6" s="259">
        <v>2.5857099184513008</v>
      </c>
      <c r="I6" s="259">
        <v>2.4832936866811992</v>
      </c>
      <c r="J6" s="259">
        <v>2.1526516600941692</v>
      </c>
      <c r="K6" s="259">
        <v>3.0721392422890772</v>
      </c>
      <c r="L6" s="259">
        <v>2.831088678821176</v>
      </c>
      <c r="M6" s="259">
        <v>2.8057217850698102</v>
      </c>
      <c r="N6" s="259">
        <v>2.7081793491042259</v>
      </c>
      <c r="O6" s="259">
        <v>2.8121378428135642</v>
      </c>
      <c r="P6" s="259">
        <v>2.961203428318059</v>
      </c>
      <c r="Q6" s="259">
        <v>2.783791233610426</v>
      </c>
      <c r="R6" s="259">
        <v>2.8065155819789109</v>
      </c>
      <c r="S6" s="259">
        <v>3.1485643852548102</v>
      </c>
      <c r="T6" s="259">
        <v>3.289997823172381</v>
      </c>
      <c r="U6" s="259">
        <v>3.1401264603285299</v>
      </c>
      <c r="V6" s="259">
        <v>3.2544057088699332</v>
      </c>
      <c r="W6" s="259">
        <v>3.5343191980390372</v>
      </c>
      <c r="X6" s="259">
        <v>3.3480982246912041</v>
      </c>
      <c r="Y6" s="259">
        <v>3.356506061820268</v>
      </c>
      <c r="DA6" s="67" t="s">
        <v>2229</v>
      </c>
    </row>
    <row r="7" spans="1:105" ht="12" customHeight="1" x14ac:dyDescent="0.25">
      <c r="A7" s="173" t="s">
        <v>92</v>
      </c>
      <c r="B7" s="224">
        <v>0.79063939667928718</v>
      </c>
      <c r="C7" s="224">
        <v>0.77908893711998006</v>
      </c>
      <c r="D7" s="224">
        <v>0.79026595705519753</v>
      </c>
      <c r="E7" s="224">
        <v>0.77808007217579334</v>
      </c>
      <c r="F7" s="224">
        <v>0.7462121344957211</v>
      </c>
      <c r="G7" s="224">
        <v>0.7263446836519194</v>
      </c>
      <c r="H7" s="224">
        <v>0.78178693727047666</v>
      </c>
      <c r="I7" s="224">
        <v>0.75082148689610217</v>
      </c>
      <c r="J7" s="224">
        <v>0.65085218428647296</v>
      </c>
      <c r="K7" s="224">
        <v>0.92885838119696751</v>
      </c>
      <c r="L7" s="224">
        <v>0.85597697234436032</v>
      </c>
      <c r="M7" s="224">
        <v>0.84830731611864385</v>
      </c>
      <c r="N7" s="224">
        <v>0.81881545327537919</v>
      </c>
      <c r="O7" s="224">
        <v>0.85024720508184359</v>
      </c>
      <c r="P7" s="224">
        <v>0.89531704323824068</v>
      </c>
      <c r="Q7" s="224">
        <v>0.8416766347201855</v>
      </c>
      <c r="R7" s="224">
        <v>0.8485473198599579</v>
      </c>
      <c r="S7" s="224">
        <v>0.95196545056437221</v>
      </c>
      <c r="T7" s="224">
        <v>0.9947277161488417</v>
      </c>
      <c r="U7" s="224">
        <v>0.94941425197942586</v>
      </c>
      <c r="V7" s="224">
        <v>0.98396647420405425</v>
      </c>
      <c r="W7" s="224">
        <v>1.0685980517204039</v>
      </c>
      <c r="X7" s="224">
        <v>1.012294317349332</v>
      </c>
      <c r="Y7" s="224">
        <v>1.0148364189173751</v>
      </c>
      <c r="DA7" s="177" t="s">
        <v>2230</v>
      </c>
    </row>
    <row r="8" spans="1:105" ht="12" customHeight="1" x14ac:dyDescent="0.25">
      <c r="A8" s="173" t="s">
        <v>93</v>
      </c>
      <c r="B8" s="224">
        <v>9.8759220655089628</v>
      </c>
      <c r="C8" s="224">
        <v>9.7316446124657272</v>
      </c>
      <c r="D8" s="224">
        <v>9.871257409739</v>
      </c>
      <c r="E8" s="224">
        <v>9.7190428225659797</v>
      </c>
      <c r="F8" s="224">
        <v>9.3209785846355864</v>
      </c>
      <c r="G8" s="224">
        <v>9.0728131162845251</v>
      </c>
      <c r="H8" s="224">
        <v>9.76534548713874</v>
      </c>
      <c r="I8" s="224">
        <v>9.378554269922482</v>
      </c>
      <c r="J8" s="224">
        <v>8.1298319754572326</v>
      </c>
      <c r="K8" s="224">
        <v>11.602423331198001</v>
      </c>
      <c r="L8" s="224">
        <v>10.692057471773451</v>
      </c>
      <c r="M8" s="224">
        <v>10.596255355824569</v>
      </c>
      <c r="N8" s="224">
        <v>10.227870805003979</v>
      </c>
      <c r="O8" s="224">
        <v>10.620486620161721</v>
      </c>
      <c r="P8" s="224">
        <v>11.18345655437844</v>
      </c>
      <c r="Q8" s="224">
        <v>10.513431134052381</v>
      </c>
      <c r="R8" s="224">
        <v>10.59925325632712</v>
      </c>
      <c r="S8" s="224">
        <v>11.891055060394971</v>
      </c>
      <c r="T8" s="224">
        <v>12.425200973222699</v>
      </c>
      <c r="U8" s="224">
        <v>11.85918789249973</v>
      </c>
      <c r="V8" s="224">
        <v>12.290781682682431</v>
      </c>
      <c r="W8" s="224">
        <v>13.347919573031691</v>
      </c>
      <c r="X8" s="224">
        <v>12.64462639667182</v>
      </c>
      <c r="Y8" s="224">
        <v>12.676379933207</v>
      </c>
      <c r="DA8" s="177" t="s">
        <v>2231</v>
      </c>
    </row>
    <row r="9" spans="1:105" ht="12" customHeight="1" x14ac:dyDescent="0.25">
      <c r="A9" s="173" t="s">
        <v>94</v>
      </c>
      <c r="B9" s="224">
        <v>5.2345239314840031</v>
      </c>
      <c r="C9" s="224">
        <v>5.1580527143440911</v>
      </c>
      <c r="D9" s="224">
        <v>5.2320515292011516</v>
      </c>
      <c r="E9" s="224">
        <v>5.1513734017318411</v>
      </c>
      <c r="F9" s="224">
        <v>4.9403878587219676</v>
      </c>
      <c r="G9" s="224">
        <v>4.8088529929712198</v>
      </c>
      <c r="H9" s="224">
        <v>5.1759151512707566</v>
      </c>
      <c r="I9" s="224">
        <v>4.9709046348271997</v>
      </c>
      <c r="J9" s="224">
        <v>4.3090457531148632</v>
      </c>
      <c r="K9" s="224">
        <v>6.1496194671757314</v>
      </c>
      <c r="L9" s="224">
        <v>5.6670992684586468</v>
      </c>
      <c r="M9" s="224">
        <v>5.6163213800453118</v>
      </c>
      <c r="N9" s="224">
        <v>5.4210669284135093</v>
      </c>
      <c r="O9" s="224">
        <v>5.6291646499923198</v>
      </c>
      <c r="P9" s="224">
        <v>5.9275549748466574</v>
      </c>
      <c r="Q9" s="224">
        <v>5.5724221503736659</v>
      </c>
      <c r="R9" s="224">
        <v>5.6179103538971464</v>
      </c>
      <c r="S9" s="224">
        <v>6.3026026199229266</v>
      </c>
      <c r="T9" s="224">
        <v>6.585715380944599</v>
      </c>
      <c r="U9" s="224">
        <v>6.2857121005496737</v>
      </c>
      <c r="V9" s="224">
        <v>6.5144692746550961</v>
      </c>
      <c r="W9" s="224">
        <v>7.0747828888377668</v>
      </c>
      <c r="X9" s="224">
        <v>6.7020171928262293</v>
      </c>
      <c r="Y9" s="224">
        <v>6.7188474842967461</v>
      </c>
      <c r="DA9" s="177" t="s">
        <v>2232</v>
      </c>
    </row>
    <row r="10" spans="1:105" ht="12" customHeight="1" x14ac:dyDescent="0.25">
      <c r="A10" s="56" t="s">
        <v>95</v>
      </c>
      <c r="B10" s="260">
        <v>5.3490114491135774</v>
      </c>
      <c r="C10" s="260">
        <v>5.36157214254811</v>
      </c>
      <c r="D10" s="260">
        <v>5.4205493088895409</v>
      </c>
      <c r="E10" s="260">
        <v>5.2796605385687334</v>
      </c>
      <c r="F10" s="260">
        <v>5.0349069373813053</v>
      </c>
      <c r="G10" s="260">
        <v>4.9619044316755154</v>
      </c>
      <c r="H10" s="260">
        <v>5.3583147050289179</v>
      </c>
      <c r="I10" s="260">
        <v>5.2562187435769481</v>
      </c>
      <c r="J10" s="260">
        <v>4.5607664120938303</v>
      </c>
      <c r="K10" s="260">
        <v>6.675103225956355</v>
      </c>
      <c r="L10" s="260">
        <v>6.1540818768115226</v>
      </c>
      <c r="M10" s="260">
        <v>6.0706486128675294</v>
      </c>
      <c r="N10" s="260">
        <v>5.7841143705188802</v>
      </c>
      <c r="O10" s="260">
        <v>6.063604168230591</v>
      </c>
      <c r="P10" s="260">
        <v>6.4226556087256386</v>
      </c>
      <c r="Q10" s="260">
        <v>6.082693502202619</v>
      </c>
      <c r="R10" s="260">
        <v>6.1903737994703087</v>
      </c>
      <c r="S10" s="260">
        <v>6.9312286185536438</v>
      </c>
      <c r="T10" s="260">
        <v>7.2622328163744374</v>
      </c>
      <c r="U10" s="260">
        <v>6.9466193574379131</v>
      </c>
      <c r="V10" s="260">
        <v>7.1345391562936928</v>
      </c>
      <c r="W10" s="260">
        <v>7.7455335390797941</v>
      </c>
      <c r="X10" s="260">
        <v>7.3985300203579678</v>
      </c>
      <c r="Y10" s="260">
        <v>7.3452160510209508</v>
      </c>
      <c r="DA10" s="68" t="s">
        <v>2233</v>
      </c>
    </row>
    <row r="11" spans="1:105" ht="12" customHeight="1" x14ac:dyDescent="0.25">
      <c r="A11" s="37" t="s">
        <v>159</v>
      </c>
      <c r="B11" s="226">
        <v>0.28255995789825372</v>
      </c>
      <c r="C11" s="226">
        <v>0.1787401355382805</v>
      </c>
      <c r="D11" s="226">
        <v>0.16041502511229511</v>
      </c>
      <c r="E11" s="226">
        <v>0.17197508963610619</v>
      </c>
      <c r="F11" s="226">
        <v>0.1583615675594002</v>
      </c>
      <c r="G11" s="226">
        <v>0.1397183309008202</v>
      </c>
      <c r="H11" s="226">
        <v>0.12767725908331551</v>
      </c>
      <c r="I11" s="226">
        <v>0.55771293280184675</v>
      </c>
      <c r="J11" s="226">
        <v>0.76062274284713216</v>
      </c>
      <c r="K11" s="226">
        <v>0.44814382992087559</v>
      </c>
      <c r="L11" s="226">
        <v>0.53754456833144726</v>
      </c>
      <c r="M11" s="226">
        <v>0.44404858824936172</v>
      </c>
      <c r="N11" s="226">
        <v>0.48052583160877838</v>
      </c>
      <c r="O11" s="226">
        <v>0.37382654063839871</v>
      </c>
      <c r="P11" s="226">
        <v>0.35689026899625848</v>
      </c>
      <c r="Q11" s="226">
        <v>0.27888948729479213</v>
      </c>
      <c r="R11" s="226">
        <v>0.23459469228946739</v>
      </c>
      <c r="S11" s="226">
        <v>0.2016087959068141</v>
      </c>
      <c r="T11" s="226">
        <v>0.16660719275533969</v>
      </c>
      <c r="U11" s="226">
        <v>0.13747279875917259</v>
      </c>
      <c r="V11" s="226">
        <v>0.19706006698160439</v>
      </c>
      <c r="W11" s="226">
        <v>0.14216927020831571</v>
      </c>
      <c r="X11" s="226">
        <v>0.19152740513142061</v>
      </c>
      <c r="Y11" s="226">
        <v>0.16494491892174309</v>
      </c>
      <c r="DA11" s="69" t="s">
        <v>2234</v>
      </c>
    </row>
    <row r="12" spans="1:105" ht="12" customHeight="1" x14ac:dyDescent="0.25">
      <c r="A12" s="37" t="s">
        <v>35</v>
      </c>
      <c r="B12" s="226">
        <v>0.19782979280030399</v>
      </c>
      <c r="C12" s="226">
        <v>0.16275272838804869</v>
      </c>
      <c r="D12" s="226">
        <v>0.14131301998003321</v>
      </c>
      <c r="E12" s="226">
        <v>0.12397131163041911</v>
      </c>
      <c r="F12" s="226">
        <v>0.10527890062238331</v>
      </c>
      <c r="G12" s="226">
        <v>6.5590831290739837E-2</v>
      </c>
      <c r="H12" s="226">
        <v>6.7906384994619373E-2</v>
      </c>
      <c r="I12" s="226">
        <v>0.22297341536187501</v>
      </c>
      <c r="J12" s="226">
        <v>0.26868505500958101</v>
      </c>
      <c r="K12" s="226">
        <v>0.21753454058535679</v>
      </c>
      <c r="L12" s="226">
        <v>0.36077586260405808</v>
      </c>
      <c r="M12" s="226">
        <v>0.38452406587874882</v>
      </c>
      <c r="N12" s="226">
        <v>0.45703907980843322</v>
      </c>
      <c r="O12" s="226">
        <v>0.34985790275800038</v>
      </c>
      <c r="P12" s="226">
        <v>0.27158676166684009</v>
      </c>
      <c r="Q12" s="226">
        <v>0.29822804445864148</v>
      </c>
      <c r="R12" s="226">
        <v>0.2906828538628331</v>
      </c>
      <c r="S12" s="226">
        <v>0.23438765859324481</v>
      </c>
      <c r="T12" s="226">
        <v>0.2136190701234556</v>
      </c>
      <c r="U12" s="226">
        <v>0.2128745144525343</v>
      </c>
      <c r="V12" s="226">
        <v>0.19770038349887481</v>
      </c>
      <c r="W12" s="226">
        <v>0.25713481376483532</v>
      </c>
      <c r="X12" s="226">
        <v>0.1102559338669558</v>
      </c>
      <c r="Y12" s="226">
        <v>0.25590682098710471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4.8686216984150201</v>
      </c>
      <c r="C15" s="226">
        <v>5.0200792786217807</v>
      </c>
      <c r="D15" s="226">
        <v>5.1188212637972121</v>
      </c>
      <c r="E15" s="226">
        <v>4.9837141373022078</v>
      </c>
      <c r="F15" s="226">
        <v>4.7712664691995217</v>
      </c>
      <c r="G15" s="226">
        <v>4.7565952694839542</v>
      </c>
      <c r="H15" s="226">
        <v>5.1627310609509829</v>
      </c>
      <c r="I15" s="226">
        <v>4.475532395413226</v>
      </c>
      <c r="J15" s="226">
        <v>3.5314586142371169</v>
      </c>
      <c r="K15" s="226">
        <v>6.0094248554501224</v>
      </c>
      <c r="L15" s="226">
        <v>5.2557614458760176</v>
      </c>
      <c r="M15" s="226">
        <v>5.2420759587394192</v>
      </c>
      <c r="N15" s="226">
        <v>4.8465494591016691</v>
      </c>
      <c r="O15" s="226">
        <v>5.3399197248341919</v>
      </c>
      <c r="P15" s="226">
        <v>5.7941785780625414</v>
      </c>
      <c r="Q15" s="226">
        <v>5.5055759704491853</v>
      </c>
      <c r="R15" s="226">
        <v>5.6650962533180076</v>
      </c>
      <c r="S15" s="226">
        <v>6.4952321640535846</v>
      </c>
      <c r="T15" s="226">
        <v>6.8820065534956418</v>
      </c>
      <c r="U15" s="226">
        <v>6.5962720442262066</v>
      </c>
      <c r="V15" s="226">
        <v>6.7397787058132126</v>
      </c>
      <c r="W15" s="226">
        <v>7.3462294551066432</v>
      </c>
      <c r="X15" s="226">
        <v>7.0967466813595914</v>
      </c>
      <c r="Y15" s="226">
        <v>6.9243643111121029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11.281377283089132</v>
      </c>
      <c r="C16" s="261">
        <f t="shared" si="0"/>
        <v>11.200718949167669</v>
      </c>
      <c r="D16" s="261">
        <f t="shared" si="0"/>
        <v>11.456216129323419</v>
      </c>
      <c r="E16" s="261">
        <f t="shared" si="0"/>
        <v>11.365535653825729</v>
      </c>
      <c r="F16" s="261">
        <f t="shared" si="0"/>
        <v>11.005443908365223</v>
      </c>
      <c r="G16" s="261">
        <f t="shared" si="0"/>
        <v>10.781696938722771</v>
      </c>
      <c r="H16" s="261">
        <f t="shared" si="0"/>
        <v>11.739222916010601</v>
      </c>
      <c r="I16" s="261">
        <f t="shared" si="0"/>
        <v>12.054156689414929</v>
      </c>
      <c r="J16" s="261">
        <f t="shared" si="0"/>
        <v>10.56771527456222</v>
      </c>
      <c r="K16" s="261">
        <f t="shared" si="0"/>
        <v>15.08817865780042</v>
      </c>
      <c r="L16" s="261">
        <f t="shared" si="0"/>
        <v>13.854757495573701</v>
      </c>
      <c r="M16" s="261">
        <f t="shared" si="0"/>
        <v>13.533852757201332</v>
      </c>
      <c r="N16" s="261">
        <f t="shared" si="0"/>
        <v>13.017495754606076</v>
      </c>
      <c r="O16" s="261">
        <f t="shared" si="0"/>
        <v>13.618989023036843</v>
      </c>
      <c r="P16" s="261">
        <f t="shared" si="0"/>
        <v>14.417459953677815</v>
      </c>
      <c r="Q16" s="261">
        <f t="shared" si="0"/>
        <v>13.866054766673823</v>
      </c>
      <c r="R16" s="261">
        <f t="shared" si="0"/>
        <v>14.134694346946681</v>
      </c>
      <c r="S16" s="261">
        <f t="shared" si="0"/>
        <v>15.711039157374785</v>
      </c>
      <c r="T16" s="261">
        <f t="shared" si="0"/>
        <v>16.648549458303737</v>
      </c>
      <c r="U16" s="261">
        <f t="shared" si="0"/>
        <v>15.900669596708468</v>
      </c>
      <c r="V16" s="261">
        <f t="shared" si="0"/>
        <v>16.413924874991029</v>
      </c>
      <c r="W16" s="261">
        <f t="shared" si="0"/>
        <v>18.0535150692927</v>
      </c>
      <c r="X16" s="261">
        <f t="shared" si="0"/>
        <v>17.260873824080758</v>
      </c>
      <c r="Y16" s="261">
        <f t="shared" si="0"/>
        <v>17.080697618147699</v>
      </c>
      <c r="DA16" s="70"/>
    </row>
    <row r="17" spans="1:105" ht="12" customHeight="1" x14ac:dyDescent="0.25">
      <c r="A17" s="60" t="s">
        <v>2148</v>
      </c>
      <c r="B17" s="329">
        <v>2.2611394746638012</v>
      </c>
      <c r="C17" s="329">
        <v>1.7950174359215441</v>
      </c>
      <c r="D17" s="329">
        <v>1.502931754098513</v>
      </c>
      <c r="E17" s="329">
        <v>1.327114502700363</v>
      </c>
      <c r="F17" s="329">
        <v>1.092565784315501</v>
      </c>
      <c r="G17" s="329">
        <v>0.91753521174439023</v>
      </c>
      <c r="H17" s="329">
        <v>0.85733718901085076</v>
      </c>
      <c r="I17" s="329">
        <v>2.970950560593165</v>
      </c>
      <c r="J17" s="329">
        <v>3.735150138635996</v>
      </c>
      <c r="K17" s="329">
        <v>3.2141202418919468</v>
      </c>
      <c r="L17" s="329">
        <v>4.3970039786883799</v>
      </c>
      <c r="M17" s="329">
        <v>4.0924351732357636</v>
      </c>
      <c r="N17" s="329">
        <v>3.9688707965761751</v>
      </c>
      <c r="O17" s="329">
        <v>3.3414722015837359</v>
      </c>
      <c r="P17" s="329">
        <v>3.0757475033888722</v>
      </c>
      <c r="Q17" s="329">
        <v>2.768598578857552</v>
      </c>
      <c r="R17" s="329">
        <v>2.7471194683363298</v>
      </c>
      <c r="S17" s="329">
        <v>2.4173211280753808</v>
      </c>
      <c r="T17" s="329">
        <v>1.918455541673872</v>
      </c>
      <c r="U17" s="329">
        <v>1.814568432528874</v>
      </c>
      <c r="V17" s="329">
        <v>1.8394146273565131</v>
      </c>
      <c r="W17" s="329">
        <v>1.609464358944533</v>
      </c>
      <c r="X17" s="329">
        <v>1.3216413616776981</v>
      </c>
      <c r="Y17" s="329">
        <v>1.752069420177949</v>
      </c>
      <c r="DA17" s="72" t="s">
        <v>2239</v>
      </c>
    </row>
    <row r="18" spans="1:105" ht="12" customHeight="1" x14ac:dyDescent="0.25">
      <c r="A18" s="59" t="s">
        <v>28</v>
      </c>
      <c r="B18" s="230">
        <v>0.42812243947287149</v>
      </c>
      <c r="C18" s="230">
        <v>0.37735071095860079</v>
      </c>
      <c r="D18" s="230">
        <v>0.27894036488638468</v>
      </c>
      <c r="E18" s="230">
        <v>0.16780948585974109</v>
      </c>
      <c r="F18" s="230">
        <v>0.14259436689223429</v>
      </c>
      <c r="G18" s="230">
        <v>0.13221281027746939</v>
      </c>
      <c r="H18" s="230">
        <v>0.11553387590069961</v>
      </c>
      <c r="I18" s="230">
        <v>0.40102194176523548</v>
      </c>
      <c r="J18" s="230">
        <v>0.44359046447712502</v>
      </c>
      <c r="K18" s="230">
        <v>0.86990507879308121</v>
      </c>
      <c r="L18" s="230">
        <v>1.236298487972818</v>
      </c>
      <c r="M18" s="230">
        <v>1.202461238078389</v>
      </c>
      <c r="N18" s="230">
        <v>0.99039980690663765</v>
      </c>
      <c r="O18" s="230">
        <v>0.80436606042547454</v>
      </c>
      <c r="P18" s="230">
        <v>0.8283881909407369</v>
      </c>
      <c r="Q18" s="230">
        <v>0.41080382638946072</v>
      </c>
      <c r="R18" s="230">
        <v>0.51344775822042099</v>
      </c>
      <c r="S18" s="230">
        <v>0.33485001191780928</v>
      </c>
      <c r="T18" s="230">
        <v>0.36230899966538183</v>
      </c>
      <c r="U18" s="230">
        <v>0.39516508645145382</v>
      </c>
      <c r="V18" s="230">
        <v>0.1649448721133574</v>
      </c>
      <c r="W18" s="230">
        <v>9.4439121575411011E-2</v>
      </c>
      <c r="X18" s="230">
        <v>7.6605070740906389E-2</v>
      </c>
      <c r="Y18" s="230">
        <v>0.13123581518938601</v>
      </c>
      <c r="DA18" s="71" t="s">
        <v>2240</v>
      </c>
    </row>
    <row r="19" spans="1:105" ht="12" customHeight="1" x14ac:dyDescent="0.25">
      <c r="A19" s="59" t="s">
        <v>31</v>
      </c>
      <c r="B19" s="230">
        <v>0.1435733392011101</v>
      </c>
      <c r="C19" s="230">
        <v>0.12680736946965041</v>
      </c>
      <c r="D19" s="230">
        <v>9.6565428094238848E-2</v>
      </c>
      <c r="E19" s="230">
        <v>9.0704973805690481E-2</v>
      </c>
      <c r="F19" s="230">
        <v>5.5546903769005132E-2</v>
      </c>
      <c r="G19" s="230">
        <v>5.078887448693007E-2</v>
      </c>
      <c r="H19" s="230">
        <v>7.079820362652578E-2</v>
      </c>
      <c r="I19" s="230">
        <v>0.30684899768467289</v>
      </c>
      <c r="J19" s="230">
        <v>0.46760366166968559</v>
      </c>
      <c r="K19" s="230">
        <v>0.40383325303656648</v>
      </c>
      <c r="L19" s="230">
        <v>0.51432974793714603</v>
      </c>
      <c r="M19" s="230">
        <v>0.46615234925385762</v>
      </c>
      <c r="N19" s="230">
        <v>0.36285679821572869</v>
      </c>
      <c r="O19" s="230">
        <v>0.34979569908569552</v>
      </c>
      <c r="P19" s="230">
        <v>0.33961706945667453</v>
      </c>
      <c r="Q19" s="230">
        <v>0.55882851984622794</v>
      </c>
      <c r="R19" s="230">
        <v>0.64885298455529294</v>
      </c>
      <c r="S19" s="230">
        <v>0.79775139364475178</v>
      </c>
      <c r="T19" s="230">
        <v>0.48845678842264068</v>
      </c>
      <c r="U19" s="230">
        <v>0.41583447177087668</v>
      </c>
      <c r="V19" s="230">
        <v>0.52800985602262551</v>
      </c>
      <c r="W19" s="230">
        <v>0.39924899057446861</v>
      </c>
      <c r="X19" s="230">
        <v>0.36445767750110719</v>
      </c>
      <c r="Y19" s="230">
        <v>0.56327330236966244</v>
      </c>
      <c r="DA19" s="71" t="s">
        <v>2241</v>
      </c>
    </row>
    <row r="20" spans="1:105" ht="12" customHeight="1" x14ac:dyDescent="0.25">
      <c r="A20" s="59" t="s">
        <v>159</v>
      </c>
      <c r="B20" s="230">
        <v>0.52066929516265581</v>
      </c>
      <c r="C20" s="230">
        <v>0.3336970886407995</v>
      </c>
      <c r="D20" s="230">
        <v>0.31122006706475358</v>
      </c>
      <c r="E20" s="230">
        <v>0.3458759619141355</v>
      </c>
      <c r="F20" s="230">
        <v>0.3288005781157754</v>
      </c>
      <c r="G20" s="230">
        <v>0.28974036705491091</v>
      </c>
      <c r="H20" s="230">
        <v>0.26929581502549033</v>
      </c>
      <c r="I20" s="230">
        <v>1.127933885592231</v>
      </c>
      <c r="J20" s="230">
        <v>1.4593406495787919</v>
      </c>
      <c r="K20" s="230">
        <v>0.88390639030993134</v>
      </c>
      <c r="L20" s="230">
        <v>0.96100529911108856</v>
      </c>
      <c r="M20" s="230">
        <v>0.79475596778714763</v>
      </c>
      <c r="N20" s="230">
        <v>0.89130863894387147</v>
      </c>
      <c r="O20" s="230">
        <v>0.71695280343785894</v>
      </c>
      <c r="P20" s="230">
        <v>0.69714683845195835</v>
      </c>
      <c r="Q20" s="230">
        <v>0.56166134419619318</v>
      </c>
      <c r="R20" s="230">
        <v>0.47139653413561022</v>
      </c>
      <c r="S20" s="230">
        <v>0.41294440445271691</v>
      </c>
      <c r="T20" s="230">
        <v>0.35743431514139218</v>
      </c>
      <c r="U20" s="230">
        <v>0.2942677762890919</v>
      </c>
      <c r="V20" s="230">
        <v>0.42713183287382178</v>
      </c>
      <c r="W20" s="230">
        <v>0.31929129443456411</v>
      </c>
      <c r="X20" s="230">
        <v>0.43183903278030589</v>
      </c>
      <c r="Y20" s="230">
        <v>0.36618079361435119</v>
      </c>
      <c r="DA20" s="71" t="s">
        <v>2242</v>
      </c>
    </row>
    <row r="21" spans="1:105" ht="12" customHeight="1" x14ac:dyDescent="0.25">
      <c r="A21" s="59" t="s">
        <v>32</v>
      </c>
      <c r="B21" s="230">
        <v>0.81296510586457615</v>
      </c>
      <c r="C21" s="230">
        <v>0.66058841655869438</v>
      </c>
      <c r="D21" s="230">
        <v>0.54861029352341584</v>
      </c>
      <c r="E21" s="230">
        <v>0.47936347715173372</v>
      </c>
      <c r="F21" s="230">
        <v>0.35227112682732542</v>
      </c>
      <c r="G21" s="230">
        <v>0.31203140174080429</v>
      </c>
      <c r="H21" s="230">
        <v>0.26191131071970519</v>
      </c>
      <c r="I21" s="230">
        <v>0.69499619016218772</v>
      </c>
      <c r="J21" s="230">
        <v>0.861456500668911</v>
      </c>
      <c r="K21" s="230">
        <v>0.63769032456830532</v>
      </c>
      <c r="L21" s="230">
        <v>1.055830890787681</v>
      </c>
      <c r="M21" s="230">
        <v>0.95732583025623985</v>
      </c>
      <c r="N21" s="230">
        <v>0.89686089444869543</v>
      </c>
      <c r="O21" s="230">
        <v>0.81544048327630236</v>
      </c>
      <c r="P21" s="230">
        <v>0.69278306534439815</v>
      </c>
      <c r="Q21" s="230">
        <v>0.65107883621731155</v>
      </c>
      <c r="R21" s="230">
        <v>0.54330798720907447</v>
      </c>
      <c r="S21" s="230">
        <v>0.40318739272283999</v>
      </c>
      <c r="T21" s="230">
        <v>0.26293704072897572</v>
      </c>
      <c r="U21" s="230">
        <v>0.26454301843039668</v>
      </c>
      <c r="V21" s="230">
        <v>0.3010692848092153</v>
      </c>
      <c r="W21" s="230">
        <v>0.23282592534107791</v>
      </c>
      <c r="X21" s="230">
        <v>0.20609690589626131</v>
      </c>
      <c r="Y21" s="230">
        <v>0.13686524196530159</v>
      </c>
      <c r="DA21" s="71" t="s">
        <v>2243</v>
      </c>
    </row>
    <row r="22" spans="1:105" ht="12" customHeight="1" x14ac:dyDescent="0.25">
      <c r="A22" s="59" t="s">
        <v>35</v>
      </c>
      <c r="B22" s="230">
        <v>0.35580929496258751</v>
      </c>
      <c r="C22" s="230">
        <v>0.29657385029379879</v>
      </c>
      <c r="D22" s="230">
        <v>0.26759560052971981</v>
      </c>
      <c r="E22" s="230">
        <v>0.24336060396906189</v>
      </c>
      <c r="F22" s="230">
        <v>0.21335280871116069</v>
      </c>
      <c r="G22" s="230">
        <v>0.13276175818427571</v>
      </c>
      <c r="H22" s="230">
        <v>0.13979798373842989</v>
      </c>
      <c r="I22" s="230">
        <v>0.44014954538883738</v>
      </c>
      <c r="J22" s="230">
        <v>0.50315886224148298</v>
      </c>
      <c r="K22" s="230">
        <v>0.41878519518406238</v>
      </c>
      <c r="L22" s="230">
        <v>0.62953955287964636</v>
      </c>
      <c r="M22" s="230">
        <v>0.67173978786012933</v>
      </c>
      <c r="N22" s="230">
        <v>0.82744465806124123</v>
      </c>
      <c r="O22" s="230">
        <v>0.65491715535840511</v>
      </c>
      <c r="P22" s="230">
        <v>0.51781233919510383</v>
      </c>
      <c r="Q22" s="230">
        <v>0.58622605220835833</v>
      </c>
      <c r="R22" s="230">
        <v>0.57011420421593162</v>
      </c>
      <c r="S22" s="230">
        <v>0.46858792533726312</v>
      </c>
      <c r="T22" s="230">
        <v>0.44731839771548121</v>
      </c>
      <c r="U22" s="230">
        <v>0.44475807958705421</v>
      </c>
      <c r="V22" s="230">
        <v>0.41825878153749291</v>
      </c>
      <c r="W22" s="230">
        <v>0.56365902701901194</v>
      </c>
      <c r="X22" s="230">
        <v>0.24264267475911741</v>
      </c>
      <c r="Y22" s="230">
        <v>0.55451426703924811</v>
      </c>
      <c r="DA22" s="71" t="s">
        <v>2244</v>
      </c>
    </row>
    <row r="23" spans="1:105" ht="12" customHeight="1" x14ac:dyDescent="0.25">
      <c r="A23" s="60" t="s">
        <v>2155</v>
      </c>
      <c r="B23" s="329">
        <v>8.7239643664935578</v>
      </c>
      <c r="C23" s="329">
        <v>9.1137563332551359</v>
      </c>
      <c r="D23" s="329">
        <v>9.6571508709730018</v>
      </c>
      <c r="E23" s="329">
        <v>9.7468540194465572</v>
      </c>
      <c r="F23" s="329">
        <v>9.6332527494138791</v>
      </c>
      <c r="G23" s="329">
        <v>9.5919812103506601</v>
      </c>
      <c r="H23" s="329">
        <v>10.588929535169131</v>
      </c>
      <c r="I23" s="329">
        <v>8.8018535082297102</v>
      </c>
      <c r="J23" s="329">
        <v>6.5886736505825159</v>
      </c>
      <c r="K23" s="329">
        <v>11.52599067374911</v>
      </c>
      <c r="L23" s="329">
        <v>9.1369963615045702</v>
      </c>
      <c r="M23" s="329">
        <v>9.1235344511265364</v>
      </c>
      <c r="N23" s="329">
        <v>8.7417932043028284</v>
      </c>
      <c r="O23" s="329">
        <v>9.9589067610381079</v>
      </c>
      <c r="P23" s="329">
        <v>11.006213532407459</v>
      </c>
      <c r="Q23" s="329">
        <v>10.782057746239181</v>
      </c>
      <c r="R23" s="329">
        <v>11.069601810037261</v>
      </c>
      <c r="S23" s="329">
        <v>12.936991458597991</v>
      </c>
      <c r="T23" s="329">
        <v>14.35734319678698</v>
      </c>
      <c r="U23" s="329">
        <v>13.73033059489803</v>
      </c>
      <c r="V23" s="329">
        <v>14.205792049069769</v>
      </c>
      <c r="W23" s="329">
        <v>16.04361882679353</v>
      </c>
      <c r="X23" s="329">
        <v>15.55989907361834</v>
      </c>
      <c r="Y23" s="329">
        <v>14.94834221665743</v>
      </c>
      <c r="DA23" s="72" t="s">
        <v>2245</v>
      </c>
    </row>
    <row r="24" spans="1:105" ht="12" customHeight="1" x14ac:dyDescent="0.25">
      <c r="A24" s="60" t="s">
        <v>2157</v>
      </c>
      <c r="B24" s="329">
        <v>0.29627344193177141</v>
      </c>
      <c r="C24" s="329">
        <v>0.29194517999098951</v>
      </c>
      <c r="D24" s="329">
        <v>0.29613350425190432</v>
      </c>
      <c r="E24" s="329">
        <v>0.29156713167880832</v>
      </c>
      <c r="F24" s="329">
        <v>0.27962537463584131</v>
      </c>
      <c r="G24" s="329">
        <v>0.27218051662772069</v>
      </c>
      <c r="H24" s="329">
        <v>0.29295619183061877</v>
      </c>
      <c r="I24" s="329">
        <v>0.28135262059205468</v>
      </c>
      <c r="J24" s="329">
        <v>0.2438914853437085</v>
      </c>
      <c r="K24" s="329">
        <v>0.34806774215936098</v>
      </c>
      <c r="L24" s="329">
        <v>0.32075715538074961</v>
      </c>
      <c r="M24" s="329">
        <v>0.3178831328390318</v>
      </c>
      <c r="N24" s="329">
        <v>0.30683175372707228</v>
      </c>
      <c r="O24" s="329">
        <v>0.31861006041499951</v>
      </c>
      <c r="P24" s="329">
        <v>0.33549891788148378</v>
      </c>
      <c r="Q24" s="329">
        <v>0.31539844157709229</v>
      </c>
      <c r="R24" s="329">
        <v>0.31797306857308982</v>
      </c>
      <c r="S24" s="329">
        <v>0.35672657070141262</v>
      </c>
      <c r="T24" s="329">
        <v>0.37275071984288349</v>
      </c>
      <c r="U24" s="329">
        <v>0.35577056928156431</v>
      </c>
      <c r="V24" s="329">
        <v>0.36871819856474641</v>
      </c>
      <c r="W24" s="329">
        <v>0.40043188355463749</v>
      </c>
      <c r="X24" s="329">
        <v>0.37933338878471862</v>
      </c>
      <c r="Y24" s="329">
        <v>0.3802859813123205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5.1278987650405137</v>
      </c>
      <c r="C25" s="261">
        <f t="shared" si="1"/>
        <v>5.0912358859853022</v>
      </c>
      <c r="D25" s="261">
        <f t="shared" si="1"/>
        <v>5.2073709678742821</v>
      </c>
      <c r="E25" s="261">
        <f t="shared" si="1"/>
        <v>5.1661525699207855</v>
      </c>
      <c r="F25" s="261">
        <f t="shared" si="1"/>
        <v>5.0024745038023735</v>
      </c>
      <c r="G25" s="261">
        <f t="shared" si="1"/>
        <v>4.9007713357830776</v>
      </c>
      <c r="H25" s="261">
        <f t="shared" si="1"/>
        <v>5.3360104163684507</v>
      </c>
      <c r="I25" s="261">
        <f t="shared" si="1"/>
        <v>5.4791621315522416</v>
      </c>
      <c r="J25" s="261">
        <f t="shared" si="1"/>
        <v>4.8035069429828265</v>
      </c>
      <c r="K25" s="261">
        <f t="shared" si="1"/>
        <v>6.8582630262729163</v>
      </c>
      <c r="L25" s="261">
        <f t="shared" si="1"/>
        <v>6.2976170434425898</v>
      </c>
      <c r="M25" s="261">
        <f t="shared" si="1"/>
        <v>6.1517512532733321</v>
      </c>
      <c r="N25" s="261">
        <f t="shared" si="1"/>
        <v>5.9170435248209436</v>
      </c>
      <c r="O25" s="261">
        <f t="shared" si="1"/>
        <v>6.190449555925837</v>
      </c>
      <c r="P25" s="261">
        <f t="shared" si="1"/>
        <v>6.5533908880353717</v>
      </c>
      <c r="Q25" s="261">
        <f t="shared" si="1"/>
        <v>6.3027521666699258</v>
      </c>
      <c r="R25" s="261">
        <f t="shared" si="1"/>
        <v>6.4248610667939454</v>
      </c>
      <c r="S25" s="261">
        <f t="shared" si="1"/>
        <v>7.1413814351703557</v>
      </c>
      <c r="T25" s="261">
        <f t="shared" si="1"/>
        <v>7.5675224810471509</v>
      </c>
      <c r="U25" s="261">
        <f t="shared" si="1"/>
        <v>7.2275770894129439</v>
      </c>
      <c r="V25" s="261">
        <f t="shared" si="1"/>
        <v>7.4608749431777417</v>
      </c>
      <c r="W25" s="261">
        <f t="shared" si="1"/>
        <v>8.2061432133148671</v>
      </c>
      <c r="X25" s="261">
        <f t="shared" si="1"/>
        <v>7.8458517382185269</v>
      </c>
      <c r="Y25" s="261">
        <f t="shared" si="1"/>
        <v>7.7639534627944116</v>
      </c>
      <c r="DA25" s="70"/>
    </row>
    <row r="26" spans="1:105" ht="12" customHeight="1" x14ac:dyDescent="0.25">
      <c r="A26" s="60" t="s">
        <v>2160</v>
      </c>
      <c r="B26" s="329">
        <v>1.0277906703017281</v>
      </c>
      <c r="C26" s="329">
        <v>0.81591701632797442</v>
      </c>
      <c r="D26" s="329">
        <v>0.68315079731750594</v>
      </c>
      <c r="E26" s="329">
        <v>0.60323386486380115</v>
      </c>
      <c r="F26" s="329">
        <v>0.49662081105250028</v>
      </c>
      <c r="G26" s="329">
        <v>0.41706145988381382</v>
      </c>
      <c r="H26" s="329">
        <v>0.38969872227765928</v>
      </c>
      <c r="I26" s="329">
        <v>1.3504320729968931</v>
      </c>
      <c r="J26" s="329">
        <v>1.6977955175618169</v>
      </c>
      <c r="K26" s="329">
        <v>1.4609637463145211</v>
      </c>
      <c r="L26" s="329">
        <v>1.998638172131082</v>
      </c>
      <c r="M26" s="329">
        <v>1.8601978060162561</v>
      </c>
      <c r="N26" s="329">
        <v>1.8040321802618979</v>
      </c>
      <c r="O26" s="329">
        <v>1.5188510007198801</v>
      </c>
      <c r="P26" s="329">
        <v>1.3980670469949421</v>
      </c>
      <c r="Q26" s="329">
        <v>1.258453899480706</v>
      </c>
      <c r="R26" s="329">
        <v>1.2486906674256051</v>
      </c>
      <c r="S26" s="329">
        <v>1.0987823309433551</v>
      </c>
      <c r="T26" s="329">
        <v>0.87202524621539634</v>
      </c>
      <c r="U26" s="329">
        <v>0.8248038329676699</v>
      </c>
      <c r="V26" s="329">
        <v>0.83609755788932416</v>
      </c>
      <c r="W26" s="329">
        <v>0.7315747086111517</v>
      </c>
      <c r="X26" s="329">
        <v>0.60074607348986286</v>
      </c>
      <c r="Y26" s="329">
        <v>0.79639519098997713</v>
      </c>
      <c r="DA26" s="72" t="s">
        <v>2247</v>
      </c>
    </row>
    <row r="27" spans="1:105" ht="12" customHeight="1" x14ac:dyDescent="0.25">
      <c r="A27" s="59" t="s">
        <v>28</v>
      </c>
      <c r="B27" s="230">
        <v>0.1946011088513053</v>
      </c>
      <c r="C27" s="230">
        <v>0.1715230504357276</v>
      </c>
      <c r="D27" s="230">
        <v>0.1267910749483567</v>
      </c>
      <c r="E27" s="230">
        <v>7.6277039027155033E-2</v>
      </c>
      <c r="F27" s="230">
        <v>6.4815621314651975E-2</v>
      </c>
      <c r="G27" s="230">
        <v>6.0096731944304267E-2</v>
      </c>
      <c r="H27" s="230">
        <v>5.2515398136681643E-2</v>
      </c>
      <c r="I27" s="230">
        <v>0.18228270080237971</v>
      </c>
      <c r="J27" s="230">
        <v>0.20163202930778409</v>
      </c>
      <c r="K27" s="230">
        <v>0.39541139945140058</v>
      </c>
      <c r="L27" s="230">
        <v>0.56195385816946264</v>
      </c>
      <c r="M27" s="230">
        <v>0.54657329003563138</v>
      </c>
      <c r="N27" s="230">
        <v>0.45018173041210813</v>
      </c>
      <c r="O27" s="230">
        <v>0.36562093655703393</v>
      </c>
      <c r="P27" s="230">
        <v>0.37654008679124412</v>
      </c>
      <c r="Q27" s="230">
        <v>0.1867290119952095</v>
      </c>
      <c r="R27" s="230">
        <v>0.23338534464564589</v>
      </c>
      <c r="S27" s="230">
        <v>0.15220455087173149</v>
      </c>
      <c r="T27" s="230">
        <v>0.16468590893880991</v>
      </c>
      <c r="U27" s="230">
        <v>0.17962049384157</v>
      </c>
      <c r="V27" s="230">
        <v>7.4974941869707934E-2</v>
      </c>
      <c r="W27" s="230">
        <v>4.2926873443368672E-2</v>
      </c>
      <c r="X27" s="230">
        <v>3.482048670041199E-2</v>
      </c>
      <c r="Y27" s="230">
        <v>5.965264326790274E-2</v>
      </c>
      <c r="DA27" s="71" t="s">
        <v>2248</v>
      </c>
    </row>
    <row r="28" spans="1:105" ht="12" customHeight="1" x14ac:dyDescent="0.25">
      <c r="A28" s="59" t="s">
        <v>31</v>
      </c>
      <c r="B28" s="230">
        <v>6.5260608727777336E-2</v>
      </c>
      <c r="C28" s="230">
        <v>5.7639713395295653E-2</v>
      </c>
      <c r="D28" s="230">
        <v>4.3893376406472222E-2</v>
      </c>
      <c r="E28" s="230">
        <v>4.1229533548041132E-2</v>
      </c>
      <c r="F28" s="230">
        <v>2.5248592622275062E-2</v>
      </c>
      <c r="G28" s="230">
        <v>2.308585203951366E-2</v>
      </c>
      <c r="H28" s="230">
        <v>3.2181001648420797E-2</v>
      </c>
      <c r="I28" s="230">
        <v>0.1394768171293968</v>
      </c>
      <c r="J28" s="230">
        <v>0.21254711894076619</v>
      </c>
      <c r="K28" s="230">
        <v>0.18356056956207559</v>
      </c>
      <c r="L28" s="230">
        <v>0.23378624906233911</v>
      </c>
      <c r="M28" s="230">
        <v>0.21188743147902631</v>
      </c>
      <c r="N28" s="230">
        <v>0.1649349082798767</v>
      </c>
      <c r="O28" s="230">
        <v>0.15899804503895251</v>
      </c>
      <c r="P28" s="230">
        <v>0.15437139520757939</v>
      </c>
      <c r="Q28" s="230">
        <v>0.2540129635664673</v>
      </c>
      <c r="R28" s="230">
        <v>0.29493317479786052</v>
      </c>
      <c r="S28" s="230">
        <v>0.36261426983852357</v>
      </c>
      <c r="T28" s="230">
        <v>0.2220258129193822</v>
      </c>
      <c r="U28" s="230">
        <v>0.1890156689867622</v>
      </c>
      <c r="V28" s="230">
        <v>0.2400044800102844</v>
      </c>
      <c r="W28" s="230">
        <v>0.18147681389748571</v>
      </c>
      <c r="X28" s="230">
        <v>0.16566258068232151</v>
      </c>
      <c r="Y28" s="230">
        <v>0.25603331925893752</v>
      </c>
      <c r="DA28" s="71" t="s">
        <v>2249</v>
      </c>
    </row>
    <row r="29" spans="1:105" ht="12" customHeight="1" x14ac:dyDescent="0.25">
      <c r="A29" s="59" t="s">
        <v>159</v>
      </c>
      <c r="B29" s="230">
        <v>0.23666786143757079</v>
      </c>
      <c r="C29" s="230">
        <v>0.15168049483672699</v>
      </c>
      <c r="D29" s="230">
        <v>0.1414636668476153</v>
      </c>
      <c r="E29" s="230">
        <v>0.1572163463246071</v>
      </c>
      <c r="F29" s="230">
        <v>0.14945480823444329</v>
      </c>
      <c r="G29" s="230">
        <v>0.13170016684314129</v>
      </c>
      <c r="H29" s="230">
        <v>0.1224071886479501</v>
      </c>
      <c r="I29" s="230">
        <v>0.51269722072374124</v>
      </c>
      <c r="J29" s="230">
        <v>0.66333665889945104</v>
      </c>
      <c r="K29" s="230">
        <v>0.40177563195905958</v>
      </c>
      <c r="L29" s="230">
        <v>0.43682059050504018</v>
      </c>
      <c r="M29" s="230">
        <v>0.36125271263052161</v>
      </c>
      <c r="N29" s="230">
        <v>0.40514029042903249</v>
      </c>
      <c r="O29" s="230">
        <v>0.32588763792629949</v>
      </c>
      <c r="P29" s="230">
        <v>0.31688492656907191</v>
      </c>
      <c r="Q29" s="230">
        <v>0.25530061099826967</v>
      </c>
      <c r="R29" s="230">
        <v>0.21427115187982279</v>
      </c>
      <c r="S29" s="230">
        <v>0.1877020020239622</v>
      </c>
      <c r="T29" s="230">
        <v>0.16247014324608741</v>
      </c>
      <c r="U29" s="230">
        <v>0.13375808013140539</v>
      </c>
      <c r="V29" s="230">
        <v>0.19415083312446449</v>
      </c>
      <c r="W29" s="230">
        <v>0.14513240656116549</v>
      </c>
      <c r="X29" s="230">
        <v>0.19629046944559361</v>
      </c>
      <c r="Y29" s="230">
        <v>0.16644581527925059</v>
      </c>
      <c r="DA29" s="71" t="s">
        <v>2250</v>
      </c>
    </row>
    <row r="30" spans="1:105" ht="12" customHeight="1" x14ac:dyDescent="0.25">
      <c r="A30" s="59" t="s">
        <v>32</v>
      </c>
      <c r="B30" s="230">
        <v>0.36952959357480741</v>
      </c>
      <c r="C30" s="230">
        <v>0.30026746207213378</v>
      </c>
      <c r="D30" s="230">
        <v>0.24936831523791619</v>
      </c>
      <c r="E30" s="230">
        <v>0.21789248961442431</v>
      </c>
      <c r="F30" s="230">
        <v>0.16012323946696599</v>
      </c>
      <c r="G30" s="230">
        <v>0.1418324553367292</v>
      </c>
      <c r="H30" s="230">
        <v>0.1190505957816842</v>
      </c>
      <c r="I30" s="230">
        <v>0.3159073591646307</v>
      </c>
      <c r="J30" s="230">
        <v>0.39157113666768678</v>
      </c>
      <c r="K30" s="230">
        <v>0.28985923844013878</v>
      </c>
      <c r="L30" s="230">
        <v>0.47992313217621868</v>
      </c>
      <c r="M30" s="230">
        <v>0.43514810466192722</v>
      </c>
      <c r="N30" s="230">
        <v>0.40766404293122532</v>
      </c>
      <c r="O30" s="230">
        <v>0.37065476512559198</v>
      </c>
      <c r="P30" s="230">
        <v>0.31490139333836292</v>
      </c>
      <c r="Q30" s="230">
        <v>0.29594492555332352</v>
      </c>
      <c r="R30" s="230">
        <v>0.24695817600412481</v>
      </c>
      <c r="S30" s="230">
        <v>0.18326699669220001</v>
      </c>
      <c r="T30" s="230">
        <v>0.119516836694989</v>
      </c>
      <c r="U30" s="230">
        <v>0.1202468265592712</v>
      </c>
      <c r="V30" s="230">
        <v>0.13684967491327971</v>
      </c>
      <c r="W30" s="230">
        <v>0.1058299660641263</v>
      </c>
      <c r="X30" s="230">
        <v>9.3680411771027899E-2</v>
      </c>
      <c r="Y30" s="230">
        <v>6.2211473620591623E-2</v>
      </c>
      <c r="DA30" s="71" t="s">
        <v>2251</v>
      </c>
    </row>
    <row r="31" spans="1:105" ht="12" customHeight="1" x14ac:dyDescent="0.25">
      <c r="A31" s="59" t="s">
        <v>35</v>
      </c>
      <c r="B31" s="230">
        <v>0.1617314977102671</v>
      </c>
      <c r="C31" s="230">
        <v>0.13480629558809029</v>
      </c>
      <c r="D31" s="230">
        <v>0.12163436387714539</v>
      </c>
      <c r="E31" s="230">
        <v>0.1106184563495736</v>
      </c>
      <c r="F31" s="230">
        <v>9.6978549414163923E-2</v>
      </c>
      <c r="G31" s="230">
        <v>6.0346253720125337E-2</v>
      </c>
      <c r="H31" s="230">
        <v>6.3544538062922679E-2</v>
      </c>
      <c r="I31" s="230">
        <v>0.20006797517674429</v>
      </c>
      <c r="J31" s="230">
        <v>0.2287085737461286</v>
      </c>
      <c r="K31" s="230">
        <v>0.19035690690184651</v>
      </c>
      <c r="L31" s="230">
        <v>0.286154342218021</v>
      </c>
      <c r="M31" s="230">
        <v>0.30533626720914958</v>
      </c>
      <c r="N31" s="230">
        <v>0.37611120820965521</v>
      </c>
      <c r="O31" s="230">
        <v>0.29768961607200239</v>
      </c>
      <c r="P31" s="230">
        <v>0.23536924508868351</v>
      </c>
      <c r="Q31" s="230">
        <v>0.26646638736743572</v>
      </c>
      <c r="R31" s="230">
        <v>0.25914282009815071</v>
      </c>
      <c r="S31" s="230">
        <v>0.2129945115169378</v>
      </c>
      <c r="T31" s="230">
        <v>0.2033265444161278</v>
      </c>
      <c r="U31" s="230">
        <v>0.2021627634486611</v>
      </c>
      <c r="V31" s="230">
        <v>0.19011762797158771</v>
      </c>
      <c r="W31" s="230">
        <v>0.25620864864500548</v>
      </c>
      <c r="X31" s="230">
        <v>0.11029212489050789</v>
      </c>
      <c r="Y31" s="230">
        <v>0.25205193956329469</v>
      </c>
      <c r="DA31" s="71" t="s">
        <v>2252</v>
      </c>
    </row>
    <row r="32" spans="1:105" ht="12" customHeight="1" x14ac:dyDescent="0.25">
      <c r="A32" s="60" t="s">
        <v>2167</v>
      </c>
      <c r="B32" s="329">
        <v>3.9654383484061628</v>
      </c>
      <c r="C32" s="329">
        <v>4.1426165151159688</v>
      </c>
      <c r="D32" s="329">
        <v>4.3896140322604564</v>
      </c>
      <c r="E32" s="329">
        <v>4.430388190657526</v>
      </c>
      <c r="F32" s="329">
        <v>4.3787512497335817</v>
      </c>
      <c r="G32" s="329">
        <v>4.3599914592503</v>
      </c>
      <c r="H32" s="329">
        <v>4.813149788713238</v>
      </c>
      <c r="I32" s="329">
        <v>4.0008425037407784</v>
      </c>
      <c r="J32" s="329">
        <v>2.994851659355688</v>
      </c>
      <c r="K32" s="329">
        <v>5.2390866698859586</v>
      </c>
      <c r="L32" s="329">
        <v>4.1531801643202586</v>
      </c>
      <c r="M32" s="329">
        <v>4.1470611141484257</v>
      </c>
      <c r="N32" s="329">
        <v>3.9735423655921949</v>
      </c>
      <c r="O32" s="329">
        <v>4.5267758004718663</v>
      </c>
      <c r="P32" s="329">
        <v>5.002824332912482</v>
      </c>
      <c r="Q32" s="329">
        <v>4.9009353391996324</v>
      </c>
      <c r="R32" s="329">
        <v>5.0316371863805722</v>
      </c>
      <c r="S32" s="329">
        <v>5.8804506629990856</v>
      </c>
      <c r="T32" s="329">
        <v>6.5260650894486254</v>
      </c>
      <c r="U32" s="329">
        <v>6.2410593613172898</v>
      </c>
      <c r="V32" s="329">
        <v>6.4571782041226244</v>
      </c>
      <c r="W32" s="329">
        <v>7.2925540121788792</v>
      </c>
      <c r="X32" s="329">
        <v>7.0726813970992461</v>
      </c>
      <c r="Y32" s="329">
        <v>6.7947010075715619</v>
      </c>
      <c r="DA32" s="72" t="s">
        <v>2253</v>
      </c>
    </row>
    <row r="33" spans="1:105" ht="12" customHeight="1" x14ac:dyDescent="0.25">
      <c r="A33" s="60" t="s">
        <v>2169</v>
      </c>
      <c r="B33" s="329">
        <v>0.1346697463326233</v>
      </c>
      <c r="C33" s="329">
        <v>0.13270235454135881</v>
      </c>
      <c r="D33" s="329">
        <v>0.13460613829632009</v>
      </c>
      <c r="E33" s="329">
        <v>0.13253051439945829</v>
      </c>
      <c r="F33" s="329">
        <v>0.12710244301629151</v>
      </c>
      <c r="G33" s="329">
        <v>0.12371841664896389</v>
      </c>
      <c r="H33" s="329">
        <v>0.1331619053775539</v>
      </c>
      <c r="I33" s="329">
        <v>0.12788755481457029</v>
      </c>
      <c r="J33" s="329">
        <v>0.110859766065322</v>
      </c>
      <c r="K33" s="329">
        <v>0.15821261007243681</v>
      </c>
      <c r="L33" s="329">
        <v>0.1457987069912498</v>
      </c>
      <c r="M33" s="329">
        <v>0.14449233310865081</v>
      </c>
      <c r="N33" s="329">
        <v>0.13946897896685101</v>
      </c>
      <c r="O33" s="329">
        <v>0.1448227547340907</v>
      </c>
      <c r="P33" s="329">
        <v>0.15249950812794719</v>
      </c>
      <c r="Q33" s="329">
        <v>0.14336292798958741</v>
      </c>
      <c r="R33" s="329">
        <v>0.14453321298776819</v>
      </c>
      <c r="S33" s="329">
        <v>0.16214844122791491</v>
      </c>
      <c r="T33" s="329">
        <v>0.16943214538312881</v>
      </c>
      <c r="U33" s="329">
        <v>0.1617138951279837</v>
      </c>
      <c r="V33" s="329">
        <v>0.16759918116579381</v>
      </c>
      <c r="W33" s="329">
        <v>0.1820144925248352</v>
      </c>
      <c r="X33" s="329">
        <v>0.17242426762941751</v>
      </c>
      <c r="Y33" s="329">
        <v>0.1728572642328729</v>
      </c>
      <c r="DA33" s="72" t="s">
        <v>2254</v>
      </c>
    </row>
    <row r="34" spans="1:105" ht="12" customHeight="1" x14ac:dyDescent="0.25">
      <c r="A34" s="57" t="s">
        <v>2171</v>
      </c>
      <c r="B34" s="261">
        <v>46.099762084958897</v>
      </c>
      <c r="C34" s="261">
        <v>41.626760371562121</v>
      </c>
      <c r="D34" s="261">
        <v>39.256769587272103</v>
      </c>
      <c r="E34" s="261">
        <v>37.382810742861977</v>
      </c>
      <c r="F34" s="261">
        <v>34.060126804392652</v>
      </c>
      <c r="G34" s="261">
        <v>31.270114448989322</v>
      </c>
      <c r="H34" s="261">
        <v>32.313287167996243</v>
      </c>
      <c r="I34" s="261">
        <v>77.324110195209926</v>
      </c>
      <c r="J34" s="261">
        <v>77.77200354303649</v>
      </c>
      <c r="K34" s="261">
        <v>97.670572450542721</v>
      </c>
      <c r="L34" s="261">
        <v>100.702797281343</v>
      </c>
      <c r="M34" s="261">
        <v>91.94804619479288</v>
      </c>
      <c r="N34" s="261">
        <v>87.013029012714327</v>
      </c>
      <c r="O34" s="261">
        <v>87.211905329326285</v>
      </c>
      <c r="P34" s="261">
        <v>89.687488423966627</v>
      </c>
      <c r="Q34" s="261">
        <v>91.905112104046083</v>
      </c>
      <c r="R34" s="261">
        <v>98.634650060957611</v>
      </c>
      <c r="S34" s="261">
        <v>92.918139905911431</v>
      </c>
      <c r="T34" s="261">
        <v>94.750426653485547</v>
      </c>
      <c r="U34" s="261">
        <v>90.72592743955704</v>
      </c>
      <c r="V34" s="261">
        <v>88.949043418102463</v>
      </c>
      <c r="W34" s="261">
        <v>94.973788755766847</v>
      </c>
      <c r="X34" s="261">
        <v>91.706919353592681</v>
      </c>
      <c r="Y34" s="261">
        <v>93.039179475995951</v>
      </c>
      <c r="DA34" s="70" t="s">
        <v>2255</v>
      </c>
    </row>
    <row r="35" spans="1:105" ht="12" customHeight="1" x14ac:dyDescent="0.25">
      <c r="A35" s="64" t="s">
        <v>28</v>
      </c>
      <c r="B35" s="229">
        <v>8.1019668546202368</v>
      </c>
      <c r="C35" s="229">
        <v>8.156140593165917</v>
      </c>
      <c r="D35" s="229">
        <v>6.8384514503548566</v>
      </c>
      <c r="E35" s="229">
        <v>4.3917661764924736</v>
      </c>
      <c r="F35" s="229">
        <v>4.0761857724356716</v>
      </c>
      <c r="G35" s="229">
        <v>4.1523228012035531</v>
      </c>
      <c r="H35" s="229">
        <v>3.9085378770189698</v>
      </c>
      <c r="I35" s="229">
        <v>2.873236711012837</v>
      </c>
      <c r="J35" s="229">
        <v>2.6117535522381958</v>
      </c>
      <c r="K35" s="229">
        <v>5.858163001887827</v>
      </c>
      <c r="L35" s="229">
        <v>7.2709458873878363</v>
      </c>
      <c r="M35" s="229">
        <v>8.1404103030044901</v>
      </c>
      <c r="N35" s="229">
        <v>6.9842074280936179</v>
      </c>
      <c r="O35" s="229">
        <v>5.8042005416906983</v>
      </c>
      <c r="P35" s="229">
        <v>6.0967401969959818</v>
      </c>
      <c r="Q35" s="229">
        <v>2.569322913939458</v>
      </c>
      <c r="R35" s="229">
        <v>2.8355448210353038</v>
      </c>
      <c r="S35" s="229">
        <v>2.516829792903597</v>
      </c>
      <c r="T35" s="229">
        <v>2.7764483709212571</v>
      </c>
      <c r="U35" s="229">
        <v>2.991453057192992</v>
      </c>
      <c r="V35" s="229">
        <v>1.393181481223347</v>
      </c>
      <c r="W35" s="229">
        <v>0.81433374404485581</v>
      </c>
      <c r="X35" s="229">
        <v>0.63109685984303721</v>
      </c>
      <c r="Y35" s="229">
        <v>1.0751816845704041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2.7441239153307482</v>
      </c>
      <c r="C37" s="229">
        <v>2.768161799535152</v>
      </c>
      <c r="D37" s="229">
        <v>2.3909776705324139</v>
      </c>
      <c r="E37" s="229">
        <v>2.3975145520387522</v>
      </c>
      <c r="F37" s="229">
        <v>1.6036843914439869</v>
      </c>
      <c r="G37" s="229">
        <v>1.6109928283225079</v>
      </c>
      <c r="H37" s="229">
        <v>2.418993308400005</v>
      </c>
      <c r="I37" s="229">
        <v>2.220421515790469</v>
      </c>
      <c r="J37" s="229">
        <v>2.780579664611901</v>
      </c>
      <c r="K37" s="229">
        <v>2.7466233600258101</v>
      </c>
      <c r="L37" s="229">
        <v>3.0550383411358371</v>
      </c>
      <c r="M37" s="229">
        <v>3.1872089313156242</v>
      </c>
      <c r="N37" s="229">
        <v>2.5843378789502962</v>
      </c>
      <c r="O37" s="229">
        <v>2.5492391753081618</v>
      </c>
      <c r="P37" s="229">
        <v>2.524414966785101</v>
      </c>
      <c r="Q37" s="229">
        <v>3.529963533910101</v>
      </c>
      <c r="R37" s="229">
        <v>3.6190452051988262</v>
      </c>
      <c r="S37" s="229">
        <v>6.0558979186695554</v>
      </c>
      <c r="T37" s="229">
        <v>3.7804550317352761</v>
      </c>
      <c r="U37" s="229">
        <v>3.1793003697980549</v>
      </c>
      <c r="V37" s="229">
        <v>4.5042070969481074</v>
      </c>
      <c r="W37" s="229">
        <v>3.4769765848200249</v>
      </c>
      <c r="X37" s="229">
        <v>3.0324458284273459</v>
      </c>
      <c r="Y37" s="229">
        <v>4.6607531151270036</v>
      </c>
      <c r="DA37" s="73" t="s">
        <v>2258</v>
      </c>
    </row>
    <row r="38" spans="1:105" ht="12" customHeight="1" x14ac:dyDescent="0.25">
      <c r="A38" s="64" t="s">
        <v>159</v>
      </c>
      <c r="B38" s="229">
        <v>10.14082405877835</v>
      </c>
      <c r="C38" s="229">
        <v>7.4230221817642708</v>
      </c>
      <c r="D38" s="229">
        <v>7.8524070649781752</v>
      </c>
      <c r="E38" s="229">
        <v>9.3160517567664627</v>
      </c>
      <c r="F38" s="229">
        <v>9.6732626907915638</v>
      </c>
      <c r="G38" s="229">
        <v>9.3651640086080352</v>
      </c>
      <c r="H38" s="229">
        <v>9.3761251593444381</v>
      </c>
      <c r="I38" s="229">
        <v>8.3171728085085501</v>
      </c>
      <c r="J38" s="229">
        <v>8.8429156378748885</v>
      </c>
      <c r="K38" s="229">
        <v>6.1261082802456626</v>
      </c>
      <c r="L38" s="229">
        <v>5.8167736822452003</v>
      </c>
      <c r="M38" s="229">
        <v>5.5372969895108541</v>
      </c>
      <c r="N38" s="229">
        <v>6.4687967830183402</v>
      </c>
      <c r="O38" s="229">
        <v>5.3243678073119156</v>
      </c>
      <c r="P38" s="229">
        <v>5.2805220624843674</v>
      </c>
      <c r="Q38" s="229">
        <v>3.6153267519475638</v>
      </c>
      <c r="R38" s="229">
        <v>2.679263634450777</v>
      </c>
      <c r="S38" s="229">
        <v>3.1943604711982032</v>
      </c>
      <c r="T38" s="229">
        <v>2.81900297454946</v>
      </c>
      <c r="U38" s="229">
        <v>2.2926361841343672</v>
      </c>
      <c r="V38" s="229">
        <v>3.7129544690633711</v>
      </c>
      <c r="W38" s="229">
        <v>2.8335206357825871</v>
      </c>
      <c r="X38" s="229">
        <v>3.6614171011280821</v>
      </c>
      <c r="Y38" s="229">
        <v>3.0875489798998879</v>
      </c>
      <c r="DA38" s="73" t="s">
        <v>2259</v>
      </c>
    </row>
    <row r="39" spans="1:105" ht="12" customHeight="1" x14ac:dyDescent="0.25">
      <c r="A39" s="64" t="s">
        <v>32</v>
      </c>
      <c r="B39" s="229">
        <v>15.350431060309401</v>
      </c>
      <c r="C39" s="229">
        <v>14.246122830301911</v>
      </c>
      <c r="D39" s="229">
        <v>13.41950680565955</v>
      </c>
      <c r="E39" s="229">
        <v>12.51739175235981</v>
      </c>
      <c r="F39" s="229">
        <v>10.04742672726978</v>
      </c>
      <c r="G39" s="229">
        <v>9.7778207934654411</v>
      </c>
      <c r="H39" s="229">
        <v>8.8406752041699317</v>
      </c>
      <c r="I39" s="229">
        <v>4.9683467073127092</v>
      </c>
      <c r="J39" s="229">
        <v>5.0606877815950106</v>
      </c>
      <c r="K39" s="229">
        <v>4.2847512339315994</v>
      </c>
      <c r="L39" s="229">
        <v>6.1956680071930608</v>
      </c>
      <c r="M39" s="229">
        <v>6.4663794617005284</v>
      </c>
      <c r="N39" s="229">
        <v>6.3104142537888972</v>
      </c>
      <c r="O39" s="229">
        <v>5.8709332140210861</v>
      </c>
      <c r="P39" s="229">
        <v>5.0872988667085108</v>
      </c>
      <c r="Q39" s="229">
        <v>4.0629734846256707</v>
      </c>
      <c r="R39" s="229">
        <v>2.9937294098405158</v>
      </c>
      <c r="S39" s="229">
        <v>3.0236858729074831</v>
      </c>
      <c r="T39" s="229">
        <v>2.0104276587330618</v>
      </c>
      <c r="U39" s="229">
        <v>1.998140991614584</v>
      </c>
      <c r="V39" s="229">
        <v>2.5372398567901051</v>
      </c>
      <c r="W39" s="229">
        <v>2.0031249011404491</v>
      </c>
      <c r="X39" s="229">
        <v>1.694088805853416</v>
      </c>
      <c r="Y39" s="229">
        <v>1.1187907153436869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6.784262042549507</v>
      </c>
      <c r="C41" s="229">
        <v>6.4585531906534568</v>
      </c>
      <c r="D41" s="229">
        <v>6.6097985985061642</v>
      </c>
      <c r="E41" s="229">
        <v>6.4170560358339328</v>
      </c>
      <c r="F41" s="229">
        <v>6.1448716826205683</v>
      </c>
      <c r="G41" s="229">
        <v>4.2010071541936833</v>
      </c>
      <c r="H41" s="229">
        <v>4.7650640640225221</v>
      </c>
      <c r="I41" s="229">
        <v>3.1773597020370898</v>
      </c>
      <c r="J41" s="229">
        <v>2.9848188099863862</v>
      </c>
      <c r="K41" s="229">
        <v>2.8414744790711821</v>
      </c>
      <c r="L41" s="229">
        <v>3.730383229457543</v>
      </c>
      <c r="M41" s="229">
        <v>4.5818317442250427</v>
      </c>
      <c r="N41" s="229">
        <v>5.879066776723394</v>
      </c>
      <c r="O41" s="229">
        <v>4.761435360683743</v>
      </c>
      <c r="P41" s="229">
        <v>3.839715429885854</v>
      </c>
      <c r="Q41" s="229">
        <v>3.6941300379608961</v>
      </c>
      <c r="R41" s="229">
        <v>3.172232208149111</v>
      </c>
      <c r="S41" s="229">
        <v>3.5486034895412</v>
      </c>
      <c r="T41" s="229">
        <v>3.453743614742637</v>
      </c>
      <c r="U41" s="229">
        <v>3.3922693302478528</v>
      </c>
      <c r="V41" s="229">
        <v>3.5594000051294481</v>
      </c>
      <c r="W41" s="229">
        <v>4.8969967231997584</v>
      </c>
      <c r="X41" s="229">
        <v>2.014042080985357</v>
      </c>
      <c r="Y41" s="229">
        <v>4.5772545312753774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2.9781541533706548</v>
      </c>
      <c r="C43" s="229">
        <v>2.574759776141414</v>
      </c>
      <c r="D43" s="229">
        <v>2.145627997240946</v>
      </c>
      <c r="E43" s="229">
        <v>2.3430304693705568</v>
      </c>
      <c r="F43" s="229">
        <v>2.514695539831072</v>
      </c>
      <c r="G43" s="229">
        <v>2.1628068631961019</v>
      </c>
      <c r="H43" s="229">
        <v>3.003891555040366</v>
      </c>
      <c r="I43" s="229">
        <v>2.3945361699498862</v>
      </c>
      <c r="J43" s="229">
        <v>2.27437680006499</v>
      </c>
      <c r="K43" s="229">
        <v>1.973993824024765</v>
      </c>
      <c r="L43" s="229">
        <v>1.9396669893687319</v>
      </c>
      <c r="M43" s="229">
        <v>2.2400499654215822</v>
      </c>
      <c r="N43" s="229">
        <v>2.102742626864929</v>
      </c>
      <c r="O43" s="229">
        <v>1.939666989382641</v>
      </c>
      <c r="P43" s="229">
        <v>2.4717792722058598</v>
      </c>
      <c r="Q43" s="229">
        <v>1.0728139986195859</v>
      </c>
      <c r="R43" s="229">
        <v>1.167235966810388</v>
      </c>
      <c r="S43" s="229">
        <v>2.3945361699520689</v>
      </c>
      <c r="T43" s="229">
        <v>2.729245980648999</v>
      </c>
      <c r="U43" s="229">
        <v>3.553182703798226</v>
      </c>
      <c r="V43" s="229">
        <v>3.5875095384364082</v>
      </c>
      <c r="W43" s="229">
        <v>3.7677331446260629</v>
      </c>
      <c r="X43" s="229">
        <v>3.69049004237141</v>
      </c>
      <c r="Y43" s="229">
        <v>3.7849120105638301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53.373036580598381</v>
      </c>
      <c r="J44" s="229">
        <v>53.216871296665119</v>
      </c>
      <c r="K44" s="229">
        <v>73.839458271355866</v>
      </c>
      <c r="L44" s="229">
        <v>72.694321144554806</v>
      </c>
      <c r="M44" s="229">
        <v>61.794868799614761</v>
      </c>
      <c r="N44" s="229">
        <v>56.683463265274852</v>
      </c>
      <c r="O44" s="229">
        <v>60.962062240928041</v>
      </c>
      <c r="P44" s="229">
        <v>64.387017628900949</v>
      </c>
      <c r="Q44" s="229">
        <v>73.360581383042799</v>
      </c>
      <c r="R44" s="229">
        <v>82.167598815472687</v>
      </c>
      <c r="S44" s="229">
        <v>72.184226190739324</v>
      </c>
      <c r="T44" s="229">
        <v>77.181103022154858</v>
      </c>
      <c r="U44" s="229">
        <v>73.318944802770957</v>
      </c>
      <c r="V44" s="229">
        <v>69.654550970511679</v>
      </c>
      <c r="W44" s="229">
        <v>77.18110302215311</v>
      </c>
      <c r="X44" s="229">
        <v>76.983338634984037</v>
      </c>
      <c r="Y44" s="229">
        <v>74.734738439215761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8.9212198568512591</v>
      </c>
      <c r="C45" s="261">
        <f t="shared" si="2"/>
        <v>8.2538378148563822</v>
      </c>
      <c r="D45" s="261">
        <f t="shared" si="2"/>
        <v>7.9492024291582588</v>
      </c>
      <c r="E45" s="261">
        <f t="shared" si="2"/>
        <v>7.6425852337191955</v>
      </c>
      <c r="F45" s="261">
        <f t="shared" si="2"/>
        <v>7.0721445899893549</v>
      </c>
      <c r="G45" s="261">
        <f t="shared" si="2"/>
        <v>6.6151046024979419</v>
      </c>
      <c r="H45" s="261">
        <f t="shared" si="2"/>
        <v>6.9288011556572879</v>
      </c>
      <c r="I45" s="261">
        <f t="shared" si="2"/>
        <v>12.139060517869281</v>
      </c>
      <c r="J45" s="261">
        <f t="shared" si="2"/>
        <v>11.878009627158525</v>
      </c>
      <c r="K45" s="261">
        <f t="shared" si="2"/>
        <v>15.028826086577947</v>
      </c>
      <c r="L45" s="261">
        <f t="shared" si="2"/>
        <v>15.27294130510751</v>
      </c>
      <c r="M45" s="261">
        <f t="shared" si="2"/>
        <v>14.319376793494371</v>
      </c>
      <c r="N45" s="261">
        <f t="shared" si="2"/>
        <v>13.677116901783902</v>
      </c>
      <c r="O45" s="261">
        <f t="shared" si="2"/>
        <v>13.679127322181658</v>
      </c>
      <c r="P45" s="261">
        <f t="shared" si="2"/>
        <v>14.056653688298036</v>
      </c>
      <c r="Q45" s="261">
        <f t="shared" si="2"/>
        <v>13.95316887980597</v>
      </c>
      <c r="R45" s="261">
        <f t="shared" si="2"/>
        <v>14.606294234312163</v>
      </c>
      <c r="S45" s="261">
        <f t="shared" si="2"/>
        <v>14.535558103214466</v>
      </c>
      <c r="T45" s="261">
        <f t="shared" si="2"/>
        <v>14.691534268121336</v>
      </c>
      <c r="U45" s="261">
        <f t="shared" si="2"/>
        <v>14.031653119401817</v>
      </c>
      <c r="V45" s="261">
        <f t="shared" si="2"/>
        <v>14.09598526680997</v>
      </c>
      <c r="W45" s="261">
        <f t="shared" si="2"/>
        <v>14.995422638644106</v>
      </c>
      <c r="X45" s="261">
        <f t="shared" si="2"/>
        <v>14.208595392303151</v>
      </c>
      <c r="Y45" s="261">
        <f t="shared" si="2"/>
        <v>14.646197659338458</v>
      </c>
      <c r="DA45" s="70"/>
    </row>
    <row r="46" spans="1:105" ht="12" customHeight="1" x14ac:dyDescent="0.25">
      <c r="A46" s="165" t="s">
        <v>2184</v>
      </c>
      <c r="B46" s="346">
        <v>3.3974787296110671</v>
      </c>
      <c r="C46" s="346">
        <v>3.0719081100485308</v>
      </c>
      <c r="D46" s="346">
        <v>2.8968447964618012</v>
      </c>
      <c r="E46" s="346">
        <v>2.755318223315907</v>
      </c>
      <c r="F46" s="346">
        <v>2.5081695444652099</v>
      </c>
      <c r="G46" s="346">
        <v>2.3020605379450831</v>
      </c>
      <c r="H46" s="346">
        <v>2.3788827181621399</v>
      </c>
      <c r="I46" s="346">
        <v>4.588122309337197</v>
      </c>
      <c r="J46" s="346">
        <v>4.5941389934696213</v>
      </c>
      <c r="K46" s="346">
        <v>5.5491758451034432</v>
      </c>
      <c r="L46" s="346">
        <v>5.8020501020928217</v>
      </c>
      <c r="M46" s="346">
        <v>5.4729891603628227</v>
      </c>
      <c r="N46" s="346">
        <v>5.2577463187486604</v>
      </c>
      <c r="O46" s="346">
        <v>5.1524417287169024</v>
      </c>
      <c r="P46" s="346">
        <v>5.2255577386686456</v>
      </c>
      <c r="Q46" s="346">
        <v>5.1294872313324076</v>
      </c>
      <c r="R46" s="346">
        <v>5.2996681585362246</v>
      </c>
      <c r="S46" s="346">
        <v>5.3136641011132886</v>
      </c>
      <c r="T46" s="346">
        <v>5.2163143275375923</v>
      </c>
      <c r="U46" s="346">
        <v>4.9680155324168984</v>
      </c>
      <c r="V46" s="346">
        <v>5.0515157000986486</v>
      </c>
      <c r="W46" s="346">
        <v>5.2847636036606254</v>
      </c>
      <c r="X46" s="346">
        <v>4.8901964961445321</v>
      </c>
      <c r="Y46" s="346">
        <v>5.2286679436180314</v>
      </c>
      <c r="DA46" s="167" t="s">
        <v>2266</v>
      </c>
    </row>
    <row r="47" spans="1:105" ht="12" customHeight="1" x14ac:dyDescent="0.25">
      <c r="A47" s="59" t="s">
        <v>28</v>
      </c>
      <c r="B47" s="230">
        <v>0.64327605531478815</v>
      </c>
      <c r="C47" s="230">
        <v>0.64578019473732307</v>
      </c>
      <c r="D47" s="230">
        <v>0.53764713024442112</v>
      </c>
      <c r="E47" s="230">
        <v>0.3484013877429622</v>
      </c>
      <c r="F47" s="230">
        <v>0.32734948630619137</v>
      </c>
      <c r="G47" s="230">
        <v>0.33171685321148447</v>
      </c>
      <c r="H47" s="230">
        <v>0.32057578309365181</v>
      </c>
      <c r="I47" s="230">
        <v>0.61930943649881764</v>
      </c>
      <c r="J47" s="230">
        <v>0.54560490859675781</v>
      </c>
      <c r="K47" s="230">
        <v>1.5018903735629621</v>
      </c>
      <c r="L47" s="230">
        <v>1.6313530310926869</v>
      </c>
      <c r="M47" s="230">
        <v>1.6081030103541121</v>
      </c>
      <c r="N47" s="230">
        <v>1.312028333939445</v>
      </c>
      <c r="O47" s="230">
        <v>1.2403063694306711</v>
      </c>
      <c r="P47" s="230">
        <v>1.407394565718612</v>
      </c>
      <c r="Q47" s="230">
        <v>0.76111177623906945</v>
      </c>
      <c r="R47" s="230">
        <v>0.99052944972956858</v>
      </c>
      <c r="S47" s="230">
        <v>0.73605466270906506</v>
      </c>
      <c r="T47" s="230">
        <v>0.98512453632434538</v>
      </c>
      <c r="U47" s="230">
        <v>1.081902590261473</v>
      </c>
      <c r="V47" s="230">
        <v>0.45298194259161728</v>
      </c>
      <c r="W47" s="230">
        <v>0.31009598298325108</v>
      </c>
      <c r="X47" s="230">
        <v>0.28344591761909421</v>
      </c>
      <c r="Y47" s="230">
        <v>0.39164458441699751</v>
      </c>
      <c r="DA47" s="71" t="s">
        <v>2267</v>
      </c>
    </row>
    <row r="48" spans="1:105" ht="12" customHeight="1" x14ac:dyDescent="0.25">
      <c r="A48" s="59" t="s">
        <v>31</v>
      </c>
      <c r="B48" s="230">
        <v>0.21572635016136421</v>
      </c>
      <c r="C48" s="230">
        <v>0.21701214645179959</v>
      </c>
      <c r="D48" s="230">
        <v>0.18612625432263391</v>
      </c>
      <c r="E48" s="230">
        <v>0.18831914410073969</v>
      </c>
      <c r="F48" s="230">
        <v>0.1275173122962513</v>
      </c>
      <c r="G48" s="230">
        <v>0.12742733164509781</v>
      </c>
      <c r="H48" s="230">
        <v>0.1964461885508326</v>
      </c>
      <c r="I48" s="230">
        <v>0.47387551666080913</v>
      </c>
      <c r="J48" s="230">
        <v>0.57514052603796317</v>
      </c>
      <c r="K48" s="230">
        <v>0.69721776553106229</v>
      </c>
      <c r="L48" s="230">
        <v>0.67868188907535743</v>
      </c>
      <c r="M48" s="230">
        <v>0.62340553889014561</v>
      </c>
      <c r="N48" s="230">
        <v>0.48069314745581587</v>
      </c>
      <c r="O48" s="230">
        <v>0.53937361969990716</v>
      </c>
      <c r="P48" s="230">
        <v>0.57699424400993049</v>
      </c>
      <c r="Q48" s="230">
        <v>1.035362720672371</v>
      </c>
      <c r="R48" s="230">
        <v>1.251749529444885</v>
      </c>
      <c r="S48" s="230">
        <v>1.7535870153082229</v>
      </c>
      <c r="T48" s="230">
        <v>1.3281225905339009</v>
      </c>
      <c r="U48" s="230">
        <v>1.138492259447603</v>
      </c>
      <c r="V48" s="230">
        <v>1.450053749620507</v>
      </c>
      <c r="W48" s="230">
        <v>1.3109557365842299</v>
      </c>
      <c r="X48" s="230">
        <v>1.348527451688154</v>
      </c>
      <c r="Y48" s="230">
        <v>1.680965962693985</v>
      </c>
      <c r="DA48" s="71" t="s">
        <v>2268</v>
      </c>
    </row>
    <row r="49" spans="1:105" ht="12" customHeight="1" x14ac:dyDescent="0.25">
      <c r="A49" s="59" t="s">
        <v>159</v>
      </c>
      <c r="B49" s="230">
        <v>0.78233248116626186</v>
      </c>
      <c r="C49" s="230">
        <v>0.5710734460743474</v>
      </c>
      <c r="D49" s="230">
        <v>0.59986505000807233</v>
      </c>
      <c r="E49" s="230">
        <v>0.71809805328011334</v>
      </c>
      <c r="F49" s="230">
        <v>0.75481733738276824</v>
      </c>
      <c r="G49" s="230">
        <v>0.72694743123673033</v>
      </c>
      <c r="H49" s="230">
        <v>0.74722427610616482</v>
      </c>
      <c r="I49" s="230">
        <v>1.741899946968444</v>
      </c>
      <c r="J49" s="230">
        <v>1.7949516175094189</v>
      </c>
      <c r="K49" s="230">
        <v>1.5260636259062961</v>
      </c>
      <c r="L49" s="230">
        <v>1.2680909366569391</v>
      </c>
      <c r="M49" s="230">
        <v>1.062861258079149</v>
      </c>
      <c r="N49" s="230">
        <v>1.18075769040371</v>
      </c>
      <c r="O49" s="230">
        <v>1.10551796307117</v>
      </c>
      <c r="P49" s="230">
        <v>1.184421365098129</v>
      </c>
      <c r="Q49" s="230">
        <v>1.0406112014173661</v>
      </c>
      <c r="R49" s="230">
        <v>0.9094053719898022</v>
      </c>
      <c r="S49" s="230">
        <v>0.90771880997168963</v>
      </c>
      <c r="T49" s="230">
        <v>0.97187018344915344</v>
      </c>
      <c r="U49" s="230">
        <v>0.80566092580844373</v>
      </c>
      <c r="V49" s="230">
        <v>1.173016201830946</v>
      </c>
      <c r="W49" s="230">
        <v>1.0484103002442591</v>
      </c>
      <c r="X49" s="230">
        <v>1.5978447604878181</v>
      </c>
      <c r="Y49" s="230">
        <v>1.092786481568468</v>
      </c>
      <c r="DA49" s="71" t="s">
        <v>2269</v>
      </c>
    </row>
    <row r="50" spans="1:105" ht="12" customHeight="1" x14ac:dyDescent="0.25">
      <c r="A50" s="59" t="s">
        <v>32</v>
      </c>
      <c r="B50" s="230">
        <v>1.221522018451153</v>
      </c>
      <c r="C50" s="230">
        <v>1.130499834498246</v>
      </c>
      <c r="D50" s="230">
        <v>1.0574258410235959</v>
      </c>
      <c r="E50" s="230">
        <v>0.99524112011490951</v>
      </c>
      <c r="F50" s="230">
        <v>0.80869795154375257</v>
      </c>
      <c r="G50" s="230">
        <v>0.78287477946656125</v>
      </c>
      <c r="H50" s="230">
        <v>0.72673424032981671</v>
      </c>
      <c r="I50" s="230">
        <v>1.0733021165962611</v>
      </c>
      <c r="J50" s="230">
        <v>1.05956942934192</v>
      </c>
      <c r="K50" s="230">
        <v>1.1009717992590209</v>
      </c>
      <c r="L50" s="230">
        <v>1.393217690358969</v>
      </c>
      <c r="M50" s="230">
        <v>1.280272910904801</v>
      </c>
      <c r="N50" s="230">
        <v>1.1881130195231231</v>
      </c>
      <c r="O50" s="230">
        <v>1.257382770183314</v>
      </c>
      <c r="P50" s="230">
        <v>1.1770075093421291</v>
      </c>
      <c r="Q50" s="230">
        <v>1.2062783685837091</v>
      </c>
      <c r="R50" s="230">
        <v>1.048134991316592</v>
      </c>
      <c r="S50" s="230">
        <v>0.88627131490740518</v>
      </c>
      <c r="T50" s="230">
        <v>0.71493043388338762</v>
      </c>
      <c r="U50" s="230">
        <v>0.72427900816231616</v>
      </c>
      <c r="V50" s="230">
        <v>0.82681533375479277</v>
      </c>
      <c r="W50" s="230">
        <v>0.76449656644651331</v>
      </c>
      <c r="X50" s="230">
        <v>0.76257780386106511</v>
      </c>
      <c r="Y50" s="230">
        <v>0.40844437727063088</v>
      </c>
      <c r="DA50" s="71" t="s">
        <v>2270</v>
      </c>
    </row>
    <row r="51" spans="1:105" ht="12" customHeight="1" x14ac:dyDescent="0.25">
      <c r="A51" s="59" t="s">
        <v>35</v>
      </c>
      <c r="B51" s="230">
        <v>0.53462182451749918</v>
      </c>
      <c r="C51" s="230">
        <v>0.50754248828681547</v>
      </c>
      <c r="D51" s="230">
        <v>0.51578052086307746</v>
      </c>
      <c r="E51" s="230">
        <v>0.50525851807718236</v>
      </c>
      <c r="F51" s="230">
        <v>0.48978745693624681</v>
      </c>
      <c r="G51" s="230">
        <v>0.3330941423852089</v>
      </c>
      <c r="H51" s="230">
        <v>0.38790223008167418</v>
      </c>
      <c r="I51" s="230">
        <v>0.67973529261286536</v>
      </c>
      <c r="J51" s="230">
        <v>0.6188725119835613</v>
      </c>
      <c r="K51" s="230">
        <v>0.72303228084410143</v>
      </c>
      <c r="L51" s="230">
        <v>0.83070655490887046</v>
      </c>
      <c r="M51" s="230">
        <v>0.89834644213461623</v>
      </c>
      <c r="N51" s="230">
        <v>1.096154127426566</v>
      </c>
      <c r="O51" s="230">
        <v>1.009861006331839</v>
      </c>
      <c r="P51" s="230">
        <v>0.87974005449984494</v>
      </c>
      <c r="Q51" s="230">
        <v>1.0861231644198921</v>
      </c>
      <c r="R51" s="230">
        <v>1.0998488160553781</v>
      </c>
      <c r="S51" s="230">
        <v>1.0300322982169059</v>
      </c>
      <c r="T51" s="230">
        <v>1.216266583346804</v>
      </c>
      <c r="U51" s="230">
        <v>1.217680748737062</v>
      </c>
      <c r="V51" s="230">
        <v>1.148648472300785</v>
      </c>
      <c r="W51" s="230">
        <v>1.850805017402372</v>
      </c>
      <c r="X51" s="230">
        <v>0.89780056248840101</v>
      </c>
      <c r="Y51" s="230">
        <v>1.6548265376679481</v>
      </c>
      <c r="DA51" s="71" t="s">
        <v>2271</v>
      </c>
    </row>
    <row r="52" spans="1:105" ht="12" customHeight="1" x14ac:dyDescent="0.25">
      <c r="A52" s="165" t="s">
        <v>2191</v>
      </c>
      <c r="B52" s="346">
        <v>3.1681132531431691</v>
      </c>
      <c r="C52" s="346">
        <v>2.8607152239857041</v>
      </c>
      <c r="D52" s="346">
        <v>2.69784238313028</v>
      </c>
      <c r="E52" s="346">
        <v>2.5690583377835998</v>
      </c>
      <c r="F52" s="346">
        <v>2.3407135796898211</v>
      </c>
      <c r="G52" s="346">
        <v>2.1489756027497968</v>
      </c>
      <c r="H52" s="346">
        <v>2.220665545754545</v>
      </c>
      <c r="I52" s="346">
        <v>5.3139436564874352</v>
      </c>
      <c r="J52" s="346">
        <v>5.3447242242619293</v>
      </c>
      <c r="K52" s="346">
        <v>6.7122132746017673</v>
      </c>
      <c r="L52" s="346">
        <v>6.9205968158283842</v>
      </c>
      <c r="M52" s="346">
        <v>6.3189441892019564</v>
      </c>
      <c r="N52" s="346">
        <v>5.97979507797187</v>
      </c>
      <c r="O52" s="346">
        <v>5.9934624520731354</v>
      </c>
      <c r="P52" s="346">
        <v>6.1635919116771403</v>
      </c>
      <c r="Q52" s="346">
        <v>6.3159936303323487</v>
      </c>
      <c r="R52" s="346">
        <v>6.778467565653969</v>
      </c>
      <c r="S52" s="346">
        <v>6.3856119246519043</v>
      </c>
      <c r="T52" s="346">
        <v>6.5115321391174366</v>
      </c>
      <c r="U52" s="346">
        <v>6.2349565404535321</v>
      </c>
      <c r="V52" s="346">
        <v>6.1128437666979076</v>
      </c>
      <c r="W52" s="346">
        <v>6.5268822494972492</v>
      </c>
      <c r="X52" s="346">
        <v>6.302373232937863</v>
      </c>
      <c r="Y52" s="346">
        <v>6.3939301251977714</v>
      </c>
      <c r="DA52" s="167" t="s">
        <v>2272</v>
      </c>
    </row>
    <row r="53" spans="1:105" ht="12" customHeight="1" x14ac:dyDescent="0.25">
      <c r="A53" s="64" t="s">
        <v>28</v>
      </c>
      <c r="B53" s="229">
        <v>0.55679134571984712</v>
      </c>
      <c r="C53" s="229">
        <v>0.56051432673529311</v>
      </c>
      <c r="D53" s="229">
        <v>0.46995879568571658</v>
      </c>
      <c r="E53" s="229">
        <v>0.30181528058235563</v>
      </c>
      <c r="F53" s="229">
        <v>0.28012765324314981</v>
      </c>
      <c r="G53" s="229">
        <v>0.28536001712064529</v>
      </c>
      <c r="H53" s="229">
        <v>0.26860638945978432</v>
      </c>
      <c r="I53" s="229">
        <v>0.19745740307295931</v>
      </c>
      <c r="J53" s="229">
        <v>0.17948749990380691</v>
      </c>
      <c r="K53" s="229">
        <v>0.40259044745502498</v>
      </c>
      <c r="L53" s="229">
        <v>0.49968110434643609</v>
      </c>
      <c r="M53" s="229">
        <v>0.55943329424223254</v>
      </c>
      <c r="N53" s="229">
        <v>0.47997558154131392</v>
      </c>
      <c r="O53" s="229">
        <v>0.3988819861183337</v>
      </c>
      <c r="P53" s="229">
        <v>0.41898618442926139</v>
      </c>
      <c r="Q53" s="229">
        <v>0.17657153978917939</v>
      </c>
      <c r="R53" s="229">
        <v>0.19486710388760209</v>
      </c>
      <c r="S53" s="229">
        <v>0.17296405582546459</v>
      </c>
      <c r="T53" s="229">
        <v>0.19080581943943109</v>
      </c>
      <c r="U53" s="229">
        <v>0.20558158324511061</v>
      </c>
      <c r="V53" s="229">
        <v>9.5743589881506191E-2</v>
      </c>
      <c r="W53" s="229">
        <v>5.5963445586456863E-2</v>
      </c>
      <c r="X53" s="229">
        <v>4.3370859962379479E-2</v>
      </c>
      <c r="Y53" s="229">
        <v>7.3889694661475866E-2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0.18858438636634489</v>
      </c>
      <c r="C55" s="229">
        <v>0.19023634151928359</v>
      </c>
      <c r="D55" s="229">
        <v>0.1643151223215229</v>
      </c>
      <c r="E55" s="229">
        <v>0.16476435633050299</v>
      </c>
      <c r="F55" s="229">
        <v>0.1102099781996535</v>
      </c>
      <c r="G55" s="229">
        <v>0.1107122357968171</v>
      </c>
      <c r="H55" s="229">
        <v>0.16624044057934809</v>
      </c>
      <c r="I55" s="229">
        <v>0.15259399427649559</v>
      </c>
      <c r="J55" s="229">
        <v>0.1910897342733045</v>
      </c>
      <c r="K55" s="229">
        <v>0.18875615566635401</v>
      </c>
      <c r="L55" s="229">
        <v>0.20995135375266649</v>
      </c>
      <c r="M55" s="229">
        <v>0.2190345112243394</v>
      </c>
      <c r="N55" s="229">
        <v>0.17760341300272561</v>
      </c>
      <c r="O55" s="229">
        <v>0.17519132532270959</v>
      </c>
      <c r="P55" s="229">
        <v>0.17348533161550231</v>
      </c>
      <c r="Q55" s="229">
        <v>0.2425896305990157</v>
      </c>
      <c r="R55" s="229">
        <v>0.24871158894886231</v>
      </c>
      <c r="S55" s="229">
        <v>0.41617938115300918</v>
      </c>
      <c r="T55" s="229">
        <v>0.25980415401883511</v>
      </c>
      <c r="U55" s="229">
        <v>0.21849101127067519</v>
      </c>
      <c r="V55" s="229">
        <v>0.30954255625971389</v>
      </c>
      <c r="W55" s="229">
        <v>0.2389482092973933</v>
      </c>
      <c r="X55" s="229">
        <v>0.20839872884320029</v>
      </c>
      <c r="Y55" s="229">
        <v>0.32030086590142842</v>
      </c>
      <c r="DA55" s="73" t="s">
        <v>2275</v>
      </c>
    </row>
    <row r="56" spans="1:105" ht="12" customHeight="1" x14ac:dyDescent="0.25">
      <c r="A56" s="64" t="s">
        <v>159</v>
      </c>
      <c r="B56" s="229">
        <v>0.69690769855168144</v>
      </c>
      <c r="C56" s="229">
        <v>0.51013224122681666</v>
      </c>
      <c r="D56" s="229">
        <v>0.53964085206741674</v>
      </c>
      <c r="E56" s="229">
        <v>0.64022688410379569</v>
      </c>
      <c r="F56" s="229">
        <v>0.6647754857249264</v>
      </c>
      <c r="G56" s="229">
        <v>0.6436020246449603</v>
      </c>
      <c r="H56" s="229">
        <v>0.64435530764138194</v>
      </c>
      <c r="I56" s="229">
        <v>0.57158094123689929</v>
      </c>
      <c r="J56" s="229">
        <v>0.60771155775485142</v>
      </c>
      <c r="K56" s="229">
        <v>0.42100444677064291</v>
      </c>
      <c r="L56" s="229">
        <v>0.39974604986666579</v>
      </c>
      <c r="M56" s="229">
        <v>0.38053957733510391</v>
      </c>
      <c r="N56" s="229">
        <v>0.44455502356826482</v>
      </c>
      <c r="O56" s="229">
        <v>0.36590644836445568</v>
      </c>
      <c r="P56" s="229">
        <v>0.36289323790523281</v>
      </c>
      <c r="Q56" s="229">
        <v>0.2484560457422659</v>
      </c>
      <c r="R56" s="229">
        <v>0.18412699426354551</v>
      </c>
      <c r="S56" s="229">
        <v>0.21952598639162171</v>
      </c>
      <c r="T56" s="229">
        <v>0.1937302988215221</v>
      </c>
      <c r="U56" s="229">
        <v>0.15755680183784501</v>
      </c>
      <c r="V56" s="229">
        <v>0.25516531387034608</v>
      </c>
      <c r="W56" s="229">
        <v>0.19472799583506731</v>
      </c>
      <c r="X56" s="229">
        <v>0.25162351211251938</v>
      </c>
      <c r="Y56" s="229">
        <v>0.2121855818891745</v>
      </c>
      <c r="DA56" s="73" t="s">
        <v>2276</v>
      </c>
    </row>
    <row r="57" spans="1:105" ht="12" customHeight="1" x14ac:dyDescent="0.25">
      <c r="A57" s="64" t="s">
        <v>32</v>
      </c>
      <c r="B57" s="229">
        <v>1.0549274417946299</v>
      </c>
      <c r="C57" s="229">
        <v>0.97903608399121766</v>
      </c>
      <c r="D57" s="229">
        <v>0.92222856342085791</v>
      </c>
      <c r="E57" s="229">
        <v>0.860232524244956</v>
      </c>
      <c r="F57" s="229">
        <v>0.69048915514976195</v>
      </c>
      <c r="G57" s="229">
        <v>0.67196103063498813</v>
      </c>
      <c r="H57" s="229">
        <v>0.60755758846320107</v>
      </c>
      <c r="I57" s="229">
        <v>0.34143961568910658</v>
      </c>
      <c r="J57" s="229">
        <v>0.3477855699416274</v>
      </c>
      <c r="K57" s="229">
        <v>0.29446089430186578</v>
      </c>
      <c r="L57" s="229">
        <v>0.42578479883452008</v>
      </c>
      <c r="M57" s="229">
        <v>0.44438889803186921</v>
      </c>
      <c r="N57" s="229">
        <v>0.43367050340537572</v>
      </c>
      <c r="O57" s="229">
        <v>0.4034680545504859</v>
      </c>
      <c r="P57" s="229">
        <v>0.34961436314175781</v>
      </c>
      <c r="Q57" s="229">
        <v>0.27921966538763637</v>
      </c>
      <c r="R57" s="229">
        <v>0.20573802099370811</v>
      </c>
      <c r="S57" s="229">
        <v>0.20779671855238191</v>
      </c>
      <c r="T57" s="229">
        <v>0.1381625896111929</v>
      </c>
      <c r="U57" s="229">
        <v>0.13731821317247569</v>
      </c>
      <c r="V57" s="229">
        <v>0.174366696337517</v>
      </c>
      <c r="W57" s="229">
        <v>0.13766072231150889</v>
      </c>
      <c r="X57" s="229">
        <v>0.116422839404996</v>
      </c>
      <c r="Y57" s="229">
        <v>7.6886637424324625E-2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0.46623473783197511</v>
      </c>
      <c r="C59" s="229">
        <v>0.44385105332496561</v>
      </c>
      <c r="D59" s="229">
        <v>0.45424508920333162</v>
      </c>
      <c r="E59" s="229">
        <v>0.44099924498137422</v>
      </c>
      <c r="F59" s="229">
        <v>0.42229392378851671</v>
      </c>
      <c r="G59" s="229">
        <v>0.28870575117550829</v>
      </c>
      <c r="H59" s="229">
        <v>0.3274694256661142</v>
      </c>
      <c r="I59" s="229">
        <v>0.2183576427894641</v>
      </c>
      <c r="J59" s="229">
        <v>0.20512565797458221</v>
      </c>
      <c r="K59" s="229">
        <v>0.19527460768719751</v>
      </c>
      <c r="L59" s="229">
        <v>0.2563630703075459</v>
      </c>
      <c r="M59" s="229">
        <v>0.31487715372152719</v>
      </c>
      <c r="N59" s="229">
        <v>0.40402701725716911</v>
      </c>
      <c r="O59" s="229">
        <v>0.32722005034139728</v>
      </c>
      <c r="P59" s="229">
        <v>0.26387670546544301</v>
      </c>
      <c r="Q59" s="229">
        <v>0.25387164277615021</v>
      </c>
      <c r="R59" s="229">
        <v>0.21800526610448301</v>
      </c>
      <c r="S59" s="229">
        <v>0.2438706239881801</v>
      </c>
      <c r="T59" s="229">
        <v>0.2373515702458423</v>
      </c>
      <c r="U59" s="229">
        <v>0.2331268739214559</v>
      </c>
      <c r="V59" s="229">
        <v>0.24461259276580319</v>
      </c>
      <c r="W59" s="229">
        <v>0.3365362318090942</v>
      </c>
      <c r="X59" s="229">
        <v>0.13841098349701919</v>
      </c>
      <c r="Y59" s="229">
        <v>0.31456259398515451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0.2046676428786901</v>
      </c>
      <c r="C61" s="229">
        <v>0.17694517718812711</v>
      </c>
      <c r="D61" s="229">
        <v>0.14745396043143461</v>
      </c>
      <c r="E61" s="229">
        <v>0.161020047540615</v>
      </c>
      <c r="F61" s="229">
        <v>0.17281738358381249</v>
      </c>
      <c r="G61" s="229">
        <v>0.14863454337687801</v>
      </c>
      <c r="H61" s="229">
        <v>0.2064363939447153</v>
      </c>
      <c r="I61" s="229">
        <v>0.16455967302321661</v>
      </c>
      <c r="J61" s="229">
        <v>0.156301962462366</v>
      </c>
      <c r="K61" s="229">
        <v>0.13565874773909259</v>
      </c>
      <c r="L61" s="229">
        <v>0.13329970519974471</v>
      </c>
      <c r="M61" s="229">
        <v>0.1539429199238857</v>
      </c>
      <c r="N61" s="229">
        <v>0.1445067497711319</v>
      </c>
      <c r="O61" s="229">
        <v>0.13329970520070061</v>
      </c>
      <c r="P61" s="229">
        <v>0.1698680495723201</v>
      </c>
      <c r="Q61" s="229">
        <v>7.3726980215656338E-2</v>
      </c>
      <c r="R61" s="229">
        <v>8.0215939708806153E-2</v>
      </c>
      <c r="S61" s="229">
        <v>0.16455967302336669</v>
      </c>
      <c r="T61" s="229">
        <v>0.18756193028603421</v>
      </c>
      <c r="U61" s="229">
        <v>0.24418532126036849</v>
      </c>
      <c r="V61" s="229">
        <v>0.24654436379848951</v>
      </c>
      <c r="W61" s="229">
        <v>0.25892986796327122</v>
      </c>
      <c r="X61" s="229">
        <v>0.25362149141425849</v>
      </c>
      <c r="Y61" s="229">
        <v>0.2601104509075195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3.6679543863992938</v>
      </c>
      <c r="J62" s="229">
        <v>3.65722224195139</v>
      </c>
      <c r="K62" s="229">
        <v>5.0744679749815891</v>
      </c>
      <c r="L62" s="229">
        <v>4.9957707335208053</v>
      </c>
      <c r="M62" s="229">
        <v>4.2467278347229973</v>
      </c>
      <c r="N62" s="229">
        <v>3.8954567894258889</v>
      </c>
      <c r="O62" s="229">
        <v>4.1894948821750528</v>
      </c>
      <c r="P62" s="229">
        <v>4.424868039547623</v>
      </c>
      <c r="Q62" s="229">
        <v>5.0415581258224451</v>
      </c>
      <c r="R62" s="229">
        <v>5.6468026517469614</v>
      </c>
      <c r="S62" s="229">
        <v>4.9607154857178797</v>
      </c>
      <c r="T62" s="229">
        <v>5.3041157766945801</v>
      </c>
      <c r="U62" s="229">
        <v>5.0386967357456012</v>
      </c>
      <c r="V62" s="229">
        <v>4.7868686537845324</v>
      </c>
      <c r="W62" s="229">
        <v>5.3041157766944584</v>
      </c>
      <c r="X62" s="229">
        <v>5.2905248177034903</v>
      </c>
      <c r="Y62" s="229">
        <v>5.1359943004286936</v>
      </c>
      <c r="DA62" s="73" t="s">
        <v>2282</v>
      </c>
    </row>
    <row r="63" spans="1:105" ht="12" customHeight="1" x14ac:dyDescent="0.25">
      <c r="A63" s="166" t="s">
        <v>2203</v>
      </c>
      <c r="B63" s="347">
        <v>0.9219824380573497</v>
      </c>
      <c r="C63" s="347">
        <v>0.90851318657570035</v>
      </c>
      <c r="D63" s="347">
        <v>0.92154696168653949</v>
      </c>
      <c r="E63" s="347">
        <v>0.90733672640331464</v>
      </c>
      <c r="F63" s="347">
        <v>0.87017480530308045</v>
      </c>
      <c r="G63" s="347">
        <v>0.84700692264521293</v>
      </c>
      <c r="H63" s="347">
        <v>0.9116593854206877</v>
      </c>
      <c r="I63" s="347">
        <v>0.87554987512861404</v>
      </c>
      <c r="J63" s="347">
        <v>0.75897341595135093</v>
      </c>
      <c r="K63" s="347">
        <v>1.0831627142574169</v>
      </c>
      <c r="L63" s="347">
        <v>0.99817405911930412</v>
      </c>
      <c r="M63" s="347">
        <v>0.98923029995963219</v>
      </c>
      <c r="N63" s="347">
        <v>0.95483917333314572</v>
      </c>
      <c r="O63" s="347">
        <v>0.9914924482453914</v>
      </c>
      <c r="P63" s="347">
        <v>1.044049403338714</v>
      </c>
      <c r="Q63" s="347">
        <v>0.98149811278630328</v>
      </c>
      <c r="R63" s="347">
        <v>0.98951017373709527</v>
      </c>
      <c r="S63" s="347">
        <v>1.1101083891645851</v>
      </c>
      <c r="T63" s="347">
        <v>1.1599744318207139</v>
      </c>
      <c r="U63" s="347">
        <v>1.1071333789371709</v>
      </c>
      <c r="V63" s="347">
        <v>1.1474255048048689</v>
      </c>
      <c r="W63" s="347">
        <v>1.246116296716943</v>
      </c>
      <c r="X63" s="347">
        <v>1.1804592418001221</v>
      </c>
      <c r="Y63" s="347">
        <v>1.183423643790888</v>
      </c>
      <c r="DA63" s="168" t="s">
        <v>2283</v>
      </c>
    </row>
    <row r="64" spans="1:105" ht="12" customHeight="1" x14ac:dyDescent="0.25">
      <c r="A64" s="60" t="s">
        <v>2205</v>
      </c>
      <c r="B64" s="262">
        <v>1.0711593688276959</v>
      </c>
      <c r="C64" s="262">
        <v>1.0555107899392899</v>
      </c>
      <c r="D64" s="262">
        <v>1.07065343229871</v>
      </c>
      <c r="E64" s="262">
        <v>1.054143978291165</v>
      </c>
      <c r="F64" s="262">
        <v>1.010969251412392</v>
      </c>
      <c r="G64" s="262">
        <v>0.98405280101105419</v>
      </c>
      <c r="H64" s="262">
        <v>1.059166044345333</v>
      </c>
      <c r="I64" s="262">
        <v>1.0172140085401471</v>
      </c>
      <c r="J64" s="262">
        <v>0.88177545648313094</v>
      </c>
      <c r="K64" s="262">
        <v>1.2584186438370091</v>
      </c>
      <c r="L64" s="262">
        <v>1.159678808415552</v>
      </c>
      <c r="M64" s="262">
        <v>1.1492879473525079</v>
      </c>
      <c r="N64" s="262">
        <v>1.1093323300111191</v>
      </c>
      <c r="O64" s="262">
        <v>1.1519161116536349</v>
      </c>
      <c r="P64" s="262">
        <v>1.2129767919024781</v>
      </c>
      <c r="Q64" s="262">
        <v>1.140304690849606</v>
      </c>
      <c r="R64" s="262">
        <v>1.1496131047594651</v>
      </c>
      <c r="S64" s="262">
        <v>1.289724133979548</v>
      </c>
      <c r="T64" s="262">
        <v>1.347658511656004</v>
      </c>
      <c r="U64" s="262">
        <v>1.2862677665413931</v>
      </c>
      <c r="V64" s="262">
        <v>1.333079165903952</v>
      </c>
      <c r="W64" s="262">
        <v>1.4477381463899419</v>
      </c>
      <c r="X64" s="262">
        <v>1.371457767718117</v>
      </c>
      <c r="Y64" s="262">
        <v>1.374901810504952</v>
      </c>
      <c r="DA64" s="72" t="s">
        <v>2284</v>
      </c>
    </row>
    <row r="65" spans="1:105" ht="12" customHeight="1" x14ac:dyDescent="0.25">
      <c r="A65" s="101" t="s">
        <v>2207</v>
      </c>
      <c r="B65" s="278">
        <v>0.36248606721197779</v>
      </c>
      <c r="C65" s="278">
        <v>0.35719050430715771</v>
      </c>
      <c r="D65" s="278">
        <v>0.36231485558092841</v>
      </c>
      <c r="E65" s="278">
        <v>0.35672796792520872</v>
      </c>
      <c r="F65" s="278">
        <v>0.34211740911885108</v>
      </c>
      <c r="G65" s="278">
        <v>0.33300873814679449</v>
      </c>
      <c r="H65" s="278">
        <v>0.35842746197458292</v>
      </c>
      <c r="I65" s="278">
        <v>0.34423066837588512</v>
      </c>
      <c r="J65" s="278">
        <v>0.29839753699249177</v>
      </c>
      <c r="K65" s="278">
        <v>0.42585560877830902</v>
      </c>
      <c r="L65" s="278">
        <v>0.39244151965144719</v>
      </c>
      <c r="M65" s="278">
        <v>0.38892519661745178</v>
      </c>
      <c r="N65" s="278">
        <v>0.37540400171910732</v>
      </c>
      <c r="O65" s="278">
        <v>0.38981458149259413</v>
      </c>
      <c r="P65" s="278">
        <v>0.41047784271105792</v>
      </c>
      <c r="Q65" s="278">
        <v>0.38588521450530611</v>
      </c>
      <c r="R65" s="278">
        <v>0.38903523162540932</v>
      </c>
      <c r="S65" s="278">
        <v>0.43644955430513771</v>
      </c>
      <c r="T65" s="278">
        <v>0.45605485798958861</v>
      </c>
      <c r="U65" s="278">
        <v>0.43527990105282321</v>
      </c>
      <c r="V65" s="278">
        <v>0.45112112930459491</v>
      </c>
      <c r="W65" s="278">
        <v>0.48992234237934812</v>
      </c>
      <c r="X65" s="278">
        <v>0.46410865370251547</v>
      </c>
      <c r="Y65" s="278">
        <v>0.46527413622681629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18.736607209645779</v>
      </c>
      <c r="C66" s="261">
        <f t="shared" si="3"/>
        <v>18.291773795401575</v>
      </c>
      <c r="D66" s="261">
        <f t="shared" si="3"/>
        <v>18.41606001580579</v>
      </c>
      <c r="E66" s="261">
        <f t="shared" si="3"/>
        <v>18.063690115742784</v>
      </c>
      <c r="F66" s="261">
        <f t="shared" si="3"/>
        <v>17.239233781766441</v>
      </c>
      <c r="G66" s="261">
        <f t="shared" si="3"/>
        <v>16.673056035891733</v>
      </c>
      <c r="H66" s="261">
        <f t="shared" si="3"/>
        <v>17.884921863909248</v>
      </c>
      <c r="I66" s="261">
        <f t="shared" si="3"/>
        <v>18.68900187979775</v>
      </c>
      <c r="J66" s="261">
        <f t="shared" si="3"/>
        <v>16.588543159150415</v>
      </c>
      <c r="K66" s="261">
        <f t="shared" si="3"/>
        <v>23.03530440333649</v>
      </c>
      <c r="L66" s="261">
        <f t="shared" si="3"/>
        <v>21.727926314694354</v>
      </c>
      <c r="M66" s="261">
        <f t="shared" si="3"/>
        <v>21.372378358708442</v>
      </c>
      <c r="N66" s="261">
        <f t="shared" si="3"/>
        <v>20.650099379681571</v>
      </c>
      <c r="O66" s="261">
        <f t="shared" si="3"/>
        <v>21.228942408405789</v>
      </c>
      <c r="P66" s="261">
        <f t="shared" si="3"/>
        <v>22.189253881419848</v>
      </c>
      <c r="Q66" s="261">
        <f t="shared" si="3"/>
        <v>21.039475305380222</v>
      </c>
      <c r="R66" s="261">
        <f t="shared" si="3"/>
        <v>21.313908599365917</v>
      </c>
      <c r="S66" s="261">
        <f t="shared" si="3"/>
        <v>23.392515906056165</v>
      </c>
      <c r="T66" s="261">
        <f t="shared" si="3"/>
        <v>24.29919573128128</v>
      </c>
      <c r="U66" s="261">
        <f t="shared" si="3"/>
        <v>23.209513704136633</v>
      </c>
      <c r="V66" s="261">
        <f t="shared" si="3"/>
        <v>23.914317741595273</v>
      </c>
      <c r="W66" s="261">
        <f t="shared" si="3"/>
        <v>25.93117446999107</v>
      </c>
      <c r="X66" s="261">
        <f t="shared" si="3"/>
        <v>24.36302294605607</v>
      </c>
      <c r="Y66" s="261">
        <f t="shared" si="3"/>
        <v>24.72905865634101</v>
      </c>
      <c r="DA66" s="70"/>
    </row>
    <row r="67" spans="1:105" ht="12" customHeight="1" x14ac:dyDescent="0.25">
      <c r="A67" s="165" t="s">
        <v>2210</v>
      </c>
      <c r="B67" s="346">
        <v>1.594152946047364</v>
      </c>
      <c r="C67" s="346">
        <v>1.448938935141258</v>
      </c>
      <c r="D67" s="346">
        <v>1.3700035922861089</v>
      </c>
      <c r="E67" s="346">
        <v>1.2969058857432081</v>
      </c>
      <c r="F67" s="346">
        <v>1.18236138219898</v>
      </c>
      <c r="G67" s="346">
        <v>1.068066123744553</v>
      </c>
      <c r="H67" s="346">
        <v>1.1061893974025589</v>
      </c>
      <c r="I67" s="346">
        <v>1.9756152608653139</v>
      </c>
      <c r="J67" s="346">
        <v>1.9614135920214051</v>
      </c>
      <c r="K67" s="346">
        <v>2.3327582580061552</v>
      </c>
      <c r="L67" s="346">
        <v>2.511315257651721</v>
      </c>
      <c r="M67" s="346">
        <v>2.4296006911338108</v>
      </c>
      <c r="N67" s="346">
        <v>2.388381218961622</v>
      </c>
      <c r="O67" s="346">
        <v>2.306878313122676</v>
      </c>
      <c r="P67" s="346">
        <v>2.2919678827576861</v>
      </c>
      <c r="Q67" s="346">
        <v>2.2360135227549112</v>
      </c>
      <c r="R67" s="346">
        <v>2.279549959659009</v>
      </c>
      <c r="S67" s="346">
        <v>2.2679291835784108</v>
      </c>
      <c r="T67" s="346">
        <v>2.2560051211949439</v>
      </c>
      <c r="U67" s="346">
        <v>2.1666941490855929</v>
      </c>
      <c r="V67" s="346">
        <v>2.1714265628336138</v>
      </c>
      <c r="W67" s="346">
        <v>2.3392097923892679</v>
      </c>
      <c r="X67" s="346">
        <v>1.9916148728848539</v>
      </c>
      <c r="Y67" s="346">
        <v>2.287205914689777</v>
      </c>
      <c r="DA67" s="167" t="s">
        <v>2286</v>
      </c>
    </row>
    <row r="68" spans="1:105" ht="12" customHeight="1" x14ac:dyDescent="0.25">
      <c r="A68" s="165" t="s">
        <v>2212</v>
      </c>
      <c r="B68" s="346">
        <v>0.59676371527350525</v>
      </c>
      <c r="C68" s="346">
        <v>0.53886048540450937</v>
      </c>
      <c r="D68" s="346">
        <v>0.50818083671152092</v>
      </c>
      <c r="E68" s="346">
        <v>0.48392234617530422</v>
      </c>
      <c r="F68" s="346">
        <v>0.44091003717148991</v>
      </c>
      <c r="G68" s="346">
        <v>0.40479318832960148</v>
      </c>
      <c r="H68" s="346">
        <v>0.41829711111165951</v>
      </c>
      <c r="I68" s="346">
        <v>1.000964456069656</v>
      </c>
      <c r="J68" s="346">
        <v>1.0067624577557091</v>
      </c>
      <c r="K68" s="346">
        <v>1.264350422916676</v>
      </c>
      <c r="L68" s="346">
        <v>1.3036027243111641</v>
      </c>
      <c r="M68" s="346">
        <v>1.190272035639149</v>
      </c>
      <c r="N68" s="346">
        <v>1.126387992526557</v>
      </c>
      <c r="O68" s="346">
        <v>1.128962456346186</v>
      </c>
      <c r="P68" s="346">
        <v>1.1610090027535891</v>
      </c>
      <c r="Q68" s="346">
        <v>1.1897162516969519</v>
      </c>
      <c r="R68" s="346">
        <v>1.276830455580249</v>
      </c>
      <c r="S68" s="346">
        <v>1.202829947025843</v>
      </c>
      <c r="T68" s="346">
        <v>1.226548990193866</v>
      </c>
      <c r="U68" s="346">
        <v>1.174451647509253</v>
      </c>
      <c r="V68" s="346">
        <v>1.151449795389079</v>
      </c>
      <c r="W68" s="346">
        <v>1.2294404237280141</v>
      </c>
      <c r="X68" s="346">
        <v>1.187150636675276</v>
      </c>
      <c r="Y68" s="346">
        <v>1.204396810286561</v>
      </c>
      <c r="DA68" s="167" t="s">
        <v>2287</v>
      </c>
    </row>
    <row r="69" spans="1:105" ht="12" customHeight="1" x14ac:dyDescent="0.25">
      <c r="A69" s="64" t="s">
        <v>28</v>
      </c>
      <c r="B69" s="229">
        <v>0.10488036429071911</v>
      </c>
      <c r="C69" s="229">
        <v>0.1055816460332408</v>
      </c>
      <c r="D69" s="229">
        <v>8.8524094478195925E-2</v>
      </c>
      <c r="E69" s="229">
        <v>5.6851631799446502E-2</v>
      </c>
      <c r="F69" s="229">
        <v>5.2766427757712453E-2</v>
      </c>
      <c r="G69" s="229">
        <v>5.3752025385606313E-2</v>
      </c>
      <c r="H69" s="229">
        <v>5.0596217405167107E-2</v>
      </c>
      <c r="I69" s="229">
        <v>3.7194192268590692E-2</v>
      </c>
      <c r="J69" s="229">
        <v>3.3809279760273883E-2</v>
      </c>
      <c r="K69" s="229">
        <v>7.5834211708979749E-2</v>
      </c>
      <c r="L69" s="229">
        <v>9.4122756497389631E-2</v>
      </c>
      <c r="M69" s="229">
        <v>0.1053780166439662</v>
      </c>
      <c r="N69" s="229">
        <v>9.0410912866507875E-2</v>
      </c>
      <c r="O69" s="229">
        <v>7.5135664975198593E-2</v>
      </c>
      <c r="P69" s="229">
        <v>7.8922605377256996E-2</v>
      </c>
      <c r="Q69" s="229">
        <v>3.3260013035080881E-2</v>
      </c>
      <c r="R69" s="229">
        <v>3.6706268876334998E-2</v>
      </c>
      <c r="S69" s="229">
        <v>3.2580486969893588E-2</v>
      </c>
      <c r="T69" s="229">
        <v>3.5941262387482853E-2</v>
      </c>
      <c r="U69" s="229">
        <v>3.8724508755311693E-2</v>
      </c>
      <c r="V69" s="229">
        <v>1.803480363418954E-2</v>
      </c>
      <c r="W69" s="229">
        <v>1.054159085839076E-2</v>
      </c>
      <c r="X69" s="229">
        <v>8.1695802699218948E-3</v>
      </c>
      <c r="Y69" s="229">
        <v>1.391828043484864E-2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3.5522820700585753E-2</v>
      </c>
      <c r="C71" s="229">
        <v>3.5833992308341507E-2</v>
      </c>
      <c r="D71" s="229">
        <v>3.0951324980231461E-2</v>
      </c>
      <c r="E71" s="229">
        <v>3.1035945236770651E-2</v>
      </c>
      <c r="F71" s="229">
        <v>2.075977428691534E-2</v>
      </c>
      <c r="G71" s="229">
        <v>2.0854382366159441E-2</v>
      </c>
      <c r="H71" s="229">
        <v>3.1313988807190232E-2</v>
      </c>
      <c r="I71" s="229">
        <v>2.8743467065932692E-2</v>
      </c>
      <c r="J71" s="229">
        <v>3.5994742189985343E-2</v>
      </c>
      <c r="K71" s="229">
        <v>3.5555176136598539E-2</v>
      </c>
      <c r="L71" s="229">
        <v>3.9547623421554913E-2</v>
      </c>
      <c r="M71" s="229">
        <v>4.1258578291565297E-2</v>
      </c>
      <c r="N71" s="229">
        <v>3.3454382504668513E-2</v>
      </c>
      <c r="O71" s="229">
        <v>3.3000028038626741E-2</v>
      </c>
      <c r="P71" s="229">
        <v>3.2678677423418713E-2</v>
      </c>
      <c r="Q71" s="229">
        <v>4.5695553686241203E-2</v>
      </c>
      <c r="R71" s="229">
        <v>4.6848720356018378E-2</v>
      </c>
      <c r="S71" s="229">
        <v>7.8393900050982346E-2</v>
      </c>
      <c r="T71" s="229">
        <v>4.8938178596345652E-2</v>
      </c>
      <c r="U71" s="229">
        <v>4.1156201568991427E-2</v>
      </c>
      <c r="V71" s="229">
        <v>5.8307185112633088E-2</v>
      </c>
      <c r="W71" s="229">
        <v>4.5009634992306771E-2</v>
      </c>
      <c r="X71" s="229">
        <v>3.9255162219771787E-2</v>
      </c>
      <c r="Y71" s="229">
        <v>6.0333681111626403E-2</v>
      </c>
      <c r="DA71" s="73" t="s">
        <v>2290</v>
      </c>
    </row>
    <row r="72" spans="1:105" ht="12" customHeight="1" x14ac:dyDescent="0.25">
      <c r="A72" s="64" t="s">
        <v>159</v>
      </c>
      <c r="B72" s="229">
        <v>0.13127347230336381</v>
      </c>
      <c r="C72" s="229">
        <v>9.6091391699234169E-2</v>
      </c>
      <c r="D72" s="229">
        <v>0.10164980038943031</v>
      </c>
      <c r="E72" s="229">
        <v>0.1205967537924048</v>
      </c>
      <c r="F72" s="229">
        <v>0.12522086711716071</v>
      </c>
      <c r="G72" s="229">
        <v>0.1212325143375548</v>
      </c>
      <c r="H72" s="229">
        <v>0.12137440697954011</v>
      </c>
      <c r="I72" s="229">
        <v>0.1076662160778647</v>
      </c>
      <c r="J72" s="229">
        <v>0.1144719831781992</v>
      </c>
      <c r="K72" s="229">
        <v>7.9302776677018613E-2</v>
      </c>
      <c r="L72" s="229">
        <v>7.529842490563235E-2</v>
      </c>
      <c r="M72" s="229">
        <v>7.1680585204396269E-2</v>
      </c>
      <c r="N72" s="229">
        <v>8.3738896406210517E-2</v>
      </c>
      <c r="O72" s="229">
        <v>6.8924206340119101E-2</v>
      </c>
      <c r="P72" s="229">
        <v>6.835662099045936E-2</v>
      </c>
      <c r="Q72" s="229">
        <v>4.6800584793557018E-2</v>
      </c>
      <c r="R72" s="229">
        <v>3.4683201135515491E-2</v>
      </c>
      <c r="S72" s="229">
        <v>4.1351155331385801E-2</v>
      </c>
      <c r="T72" s="229">
        <v>3.6492133850037398E-2</v>
      </c>
      <c r="U72" s="229">
        <v>2.9678289542862779E-2</v>
      </c>
      <c r="V72" s="229">
        <v>4.8064380452031971E-2</v>
      </c>
      <c r="W72" s="229">
        <v>3.6680065697464202E-2</v>
      </c>
      <c r="X72" s="229">
        <v>4.7397226658313897E-2</v>
      </c>
      <c r="Y72" s="229">
        <v>3.9968475258902673E-2</v>
      </c>
      <c r="DA72" s="73" t="s">
        <v>2291</v>
      </c>
    </row>
    <row r="73" spans="1:105" ht="12" customHeight="1" x14ac:dyDescent="0.25">
      <c r="A73" s="64" t="s">
        <v>32</v>
      </c>
      <c r="B73" s="229">
        <v>0.19871209429926551</v>
      </c>
      <c r="C73" s="229">
        <v>0.18441676928366429</v>
      </c>
      <c r="D73" s="229">
        <v>0.17371618369146349</v>
      </c>
      <c r="E73" s="229">
        <v>0.1620382594145624</v>
      </c>
      <c r="F73" s="229">
        <v>0.13006443919718511</v>
      </c>
      <c r="G73" s="229">
        <v>0.12657437696171511</v>
      </c>
      <c r="H73" s="229">
        <v>0.11444298065234811</v>
      </c>
      <c r="I73" s="229">
        <v>6.431549547606441E-2</v>
      </c>
      <c r="J73" s="229">
        <v>6.5510855279863334E-2</v>
      </c>
      <c r="K73" s="229">
        <v>5.5466318040240638E-2</v>
      </c>
      <c r="L73" s="229">
        <v>8.0203230805394363E-2</v>
      </c>
      <c r="M73" s="229">
        <v>8.3707604061404706E-2</v>
      </c>
      <c r="N73" s="229">
        <v>8.1688626680236923E-2</v>
      </c>
      <c r="O73" s="229">
        <v>7.5999522740811745E-2</v>
      </c>
      <c r="P73" s="229">
        <v>6.5855337101494535E-2</v>
      </c>
      <c r="Q73" s="229">
        <v>5.2595394034236208E-2</v>
      </c>
      <c r="R73" s="229">
        <v>3.8753976253662448E-2</v>
      </c>
      <c r="S73" s="229">
        <v>3.914176415945142E-2</v>
      </c>
      <c r="T73" s="229">
        <v>2.6025086131748251E-2</v>
      </c>
      <c r="U73" s="229">
        <v>2.586603461420595E-2</v>
      </c>
      <c r="V73" s="229">
        <v>3.2844696263022603E-2</v>
      </c>
      <c r="W73" s="229">
        <v>2.5930551571142959E-2</v>
      </c>
      <c r="X73" s="229">
        <v>2.1930063932243001E-2</v>
      </c>
      <c r="Y73" s="229">
        <v>1.4482801509291061E-2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8.7822609896327716E-2</v>
      </c>
      <c r="C75" s="229">
        <v>8.3606292593068315E-2</v>
      </c>
      <c r="D75" s="229">
        <v>8.5564171927497379E-2</v>
      </c>
      <c r="E75" s="229">
        <v>8.3069109857987364E-2</v>
      </c>
      <c r="F75" s="229">
        <v>7.954566985490065E-2</v>
      </c>
      <c r="G75" s="229">
        <v>5.4382246758821487E-2</v>
      </c>
      <c r="H75" s="229">
        <v>6.1683991538215417E-2</v>
      </c>
      <c r="I75" s="229">
        <v>4.1131079528209297E-2</v>
      </c>
      <c r="J75" s="229">
        <v>3.8638628094935151E-2</v>
      </c>
      <c r="K75" s="229">
        <v>3.6783028594818357E-2</v>
      </c>
      <c r="L75" s="229">
        <v>4.8289996623028027E-2</v>
      </c>
      <c r="M75" s="229">
        <v>5.9312040036187938E-2</v>
      </c>
      <c r="N75" s="229">
        <v>7.61048121149238E-2</v>
      </c>
      <c r="O75" s="229">
        <v>6.163701779283938E-2</v>
      </c>
      <c r="P75" s="229">
        <v>4.9705307400692858E-2</v>
      </c>
      <c r="Q75" s="229">
        <v>4.7820697254233262E-2</v>
      </c>
      <c r="R75" s="229">
        <v>4.106470386455633E-2</v>
      </c>
      <c r="S75" s="229">
        <v>4.5936848839878801E-2</v>
      </c>
      <c r="T75" s="229">
        <v>4.4708883037997998E-2</v>
      </c>
      <c r="U75" s="229">
        <v>4.3913095364706382E-2</v>
      </c>
      <c r="V75" s="229">
        <v>4.607661027167486E-2</v>
      </c>
      <c r="W75" s="229">
        <v>6.3391866379552367E-2</v>
      </c>
      <c r="X75" s="229">
        <v>2.6071875007748761E-2</v>
      </c>
      <c r="Y75" s="229">
        <v>5.9252787786677301E-2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3.8552353783243558E-2</v>
      </c>
      <c r="C77" s="229">
        <v>3.3330393486960243E-2</v>
      </c>
      <c r="D77" s="229">
        <v>2.7775261244702351E-2</v>
      </c>
      <c r="E77" s="229">
        <v>3.033064607413247E-2</v>
      </c>
      <c r="F77" s="229">
        <v>3.255285895761565E-2</v>
      </c>
      <c r="G77" s="229">
        <v>2.799764251974432E-2</v>
      </c>
      <c r="H77" s="229">
        <v>3.8885525729198449E-2</v>
      </c>
      <c r="I77" s="229">
        <v>3.0997389932351061E-2</v>
      </c>
      <c r="J77" s="229">
        <v>2.9441920907038469E-2</v>
      </c>
      <c r="K77" s="229">
        <v>2.5553448327585309E-2</v>
      </c>
      <c r="L77" s="229">
        <v>2.5109085743996239E-2</v>
      </c>
      <c r="M77" s="229">
        <v>2.899755832361282E-2</v>
      </c>
      <c r="N77" s="229">
        <v>2.7220107990130089E-2</v>
      </c>
      <c r="O77" s="229">
        <v>2.510908574417629E-2</v>
      </c>
      <c r="P77" s="229">
        <v>3.1997305736614308E-2</v>
      </c>
      <c r="Q77" s="229">
        <v>1.38876306223397E-2</v>
      </c>
      <c r="R77" s="229">
        <v>1.510992770138176E-2</v>
      </c>
      <c r="S77" s="229">
        <v>3.099738993237933E-2</v>
      </c>
      <c r="T77" s="229">
        <v>3.5330225095430247E-2</v>
      </c>
      <c r="U77" s="229">
        <v>4.5996126996412902E-2</v>
      </c>
      <c r="V77" s="229">
        <v>4.6440489579770879E-2</v>
      </c>
      <c r="W77" s="229">
        <v>4.8773493134355771E-2</v>
      </c>
      <c r="X77" s="229">
        <v>4.7773577330109639E-2</v>
      </c>
      <c r="Y77" s="229">
        <v>4.8995874409172642E-2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0.69091661572064278</v>
      </c>
      <c r="J78" s="229">
        <v>0.68889504834541415</v>
      </c>
      <c r="K78" s="229">
        <v>0.95585546343143524</v>
      </c>
      <c r="L78" s="229">
        <v>0.9410316063141686</v>
      </c>
      <c r="M78" s="229">
        <v>0.79993765307801568</v>
      </c>
      <c r="N78" s="229">
        <v>0.73377025396387907</v>
      </c>
      <c r="O78" s="229">
        <v>0.78915693071441428</v>
      </c>
      <c r="P78" s="229">
        <v>0.83349314872365199</v>
      </c>
      <c r="Q78" s="229">
        <v>0.94965637827126381</v>
      </c>
      <c r="R78" s="229">
        <v>1.0636636573927789</v>
      </c>
      <c r="S78" s="229">
        <v>0.93442840174187214</v>
      </c>
      <c r="T78" s="229">
        <v>0.99911322109482381</v>
      </c>
      <c r="U78" s="229">
        <v>0.94911739066676137</v>
      </c>
      <c r="V78" s="229">
        <v>0.90168163007575663</v>
      </c>
      <c r="W78" s="229">
        <v>0.99911322109480116</v>
      </c>
      <c r="X78" s="229">
        <v>0.99655315125716715</v>
      </c>
      <c r="Y78" s="229">
        <v>0.96744490977604203</v>
      </c>
      <c r="DA78" s="73" t="s">
        <v>2297</v>
      </c>
    </row>
    <row r="79" spans="1:105" ht="12" customHeight="1" x14ac:dyDescent="0.25">
      <c r="A79" s="165" t="s">
        <v>2224</v>
      </c>
      <c r="B79" s="346">
        <v>16.545690548324909</v>
      </c>
      <c r="C79" s="346">
        <v>16.303974374855809</v>
      </c>
      <c r="D79" s="346">
        <v>16.537875586808159</v>
      </c>
      <c r="E79" s="346">
        <v>16.282861883824271</v>
      </c>
      <c r="F79" s="346">
        <v>15.615962362395971</v>
      </c>
      <c r="G79" s="346">
        <v>15.20019672381758</v>
      </c>
      <c r="H79" s="346">
        <v>16.36043535539503</v>
      </c>
      <c r="I79" s="346">
        <v>15.712422162862779</v>
      </c>
      <c r="J79" s="346">
        <v>13.6203671093733</v>
      </c>
      <c r="K79" s="346">
        <v>19.43819572241366</v>
      </c>
      <c r="L79" s="346">
        <v>17.913008332731469</v>
      </c>
      <c r="M79" s="346">
        <v>17.752505631935481</v>
      </c>
      <c r="N79" s="346">
        <v>17.135330168193391</v>
      </c>
      <c r="O79" s="346">
        <v>17.793101638936928</v>
      </c>
      <c r="P79" s="346">
        <v>18.736276995908572</v>
      </c>
      <c r="Q79" s="346">
        <v>17.613745530928359</v>
      </c>
      <c r="R79" s="346">
        <v>17.757528184126659</v>
      </c>
      <c r="S79" s="346">
        <v>19.921756775451911</v>
      </c>
      <c r="T79" s="346">
        <v>20.816641619892469</v>
      </c>
      <c r="U79" s="346">
        <v>19.868367907541788</v>
      </c>
      <c r="V79" s="346">
        <v>20.59144138337258</v>
      </c>
      <c r="W79" s="346">
        <v>22.36252425387379</v>
      </c>
      <c r="X79" s="346">
        <v>21.18425743649594</v>
      </c>
      <c r="Y79" s="346">
        <v>21.237455931364671</v>
      </c>
      <c r="DA79" s="167" t="s">
        <v>2298</v>
      </c>
    </row>
    <row r="80" spans="1:105" ht="12" customHeight="1" x14ac:dyDescent="0.25">
      <c r="A80" s="132" t="s">
        <v>2226</v>
      </c>
      <c r="B80" s="316">
        <v>16.073423207322978</v>
      </c>
      <c r="C80" s="316">
        <v>15.838606392583451</v>
      </c>
      <c r="D80" s="316">
        <v>16.065831309998369</v>
      </c>
      <c r="E80" s="316">
        <v>15.818096520099161</v>
      </c>
      <c r="F80" s="316">
        <v>15.1702324606711</v>
      </c>
      <c r="G80" s="316">
        <v>14.76633411358096</v>
      </c>
      <c r="H80" s="316">
        <v>15.89345579474389</v>
      </c>
      <c r="I80" s="316">
        <v>15.263938987507711</v>
      </c>
      <c r="J80" s="316">
        <v>13.231597928695921</v>
      </c>
      <c r="K80" s="316">
        <v>18.88336696015153</v>
      </c>
      <c r="L80" s="316">
        <v>17.401713334802171</v>
      </c>
      <c r="M80" s="316">
        <v>17.24579189844523</v>
      </c>
      <c r="N80" s="316">
        <v>16.64623261181838</v>
      </c>
      <c r="O80" s="316">
        <v>17.285229164551229</v>
      </c>
      <c r="P80" s="316">
        <v>18.20148325663915</v>
      </c>
      <c r="Q80" s="316">
        <v>17.110992457994911</v>
      </c>
      <c r="R80" s="316">
        <v>17.250671090807369</v>
      </c>
      <c r="S80" s="316">
        <v>19.35312562204366</v>
      </c>
      <c r="T80" s="316">
        <v>20.222467568485939</v>
      </c>
      <c r="U80" s="316">
        <v>19.301260644515349</v>
      </c>
      <c r="V80" s="316">
        <v>20.003695272618259</v>
      </c>
      <c r="W80" s="316">
        <v>21.724225729153869</v>
      </c>
      <c r="X80" s="316">
        <v>20.579590444724651</v>
      </c>
      <c r="Y80" s="316">
        <v>20.631270483071809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0.99999999999999978</v>
      </c>
      <c r="C84" s="232">
        <f t="shared" si="4"/>
        <v>1.0000000000000004</v>
      </c>
      <c r="D84" s="232">
        <f t="shared" si="4"/>
        <v>0.99999999999999956</v>
      </c>
      <c r="E84" s="232">
        <f t="shared" si="4"/>
        <v>0.99999999999999978</v>
      </c>
      <c r="F84" s="232">
        <f t="shared" si="4"/>
        <v>1.0000000000000002</v>
      </c>
      <c r="G84" s="232">
        <f t="shared" si="4"/>
        <v>1.0000000000000004</v>
      </c>
      <c r="H84" s="232">
        <f t="shared" si="4"/>
        <v>1</v>
      </c>
      <c r="I84" s="232">
        <f t="shared" si="4"/>
        <v>1</v>
      </c>
      <c r="J84" s="232">
        <f t="shared" si="4"/>
        <v>0.99999999999999989</v>
      </c>
      <c r="K84" s="232">
        <f t="shared" si="4"/>
        <v>0.99999999999999978</v>
      </c>
      <c r="L84" s="232">
        <f t="shared" si="4"/>
        <v>1</v>
      </c>
      <c r="M84" s="232">
        <f t="shared" si="4"/>
        <v>0.99999999999999956</v>
      </c>
      <c r="N84" s="232">
        <f t="shared" si="4"/>
        <v>1</v>
      </c>
      <c r="O84" s="232">
        <f t="shared" si="4"/>
        <v>0.99999999999999978</v>
      </c>
      <c r="P84" s="232">
        <f t="shared" si="4"/>
        <v>0.99999999999999989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1</v>
      </c>
      <c r="T84" s="232">
        <f t="shared" si="4"/>
        <v>1</v>
      </c>
      <c r="U84" s="232">
        <f t="shared" si="4"/>
        <v>1</v>
      </c>
      <c r="V84" s="232">
        <f t="shared" si="4"/>
        <v>0.99999999999999978</v>
      </c>
      <c r="W84" s="232">
        <f t="shared" si="4"/>
        <v>0.99999999999999978</v>
      </c>
      <c r="X84" s="232">
        <f t="shared" si="4"/>
        <v>0.99999999999999989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2.0099007250529349E-2</v>
      </c>
      <c r="C85" s="299">
        <f t="shared" si="5"/>
        <v>2.0795616441236939E-2</v>
      </c>
      <c r="D85" s="299">
        <f t="shared" si="5"/>
        <v>2.1375270577369876E-2</v>
      </c>
      <c r="E85" s="299">
        <f t="shared" si="5"/>
        <v>2.1636450078798372E-2</v>
      </c>
      <c r="F85" s="299">
        <f t="shared" si="5"/>
        <v>2.2024311649868861E-2</v>
      </c>
      <c r="G85" s="299">
        <f t="shared" si="5"/>
        <v>2.2456097043550713E-2</v>
      </c>
      <c r="H85" s="299">
        <f t="shared" si="5"/>
        <v>2.2728963825715143E-2</v>
      </c>
      <c r="I85" s="299">
        <f t="shared" si="5"/>
        <v>1.5161520628840776E-2</v>
      </c>
      <c r="J85" s="299">
        <f t="shared" si="5"/>
        <v>1.3919999221454218E-2</v>
      </c>
      <c r="K85" s="299">
        <f t="shared" si="5"/>
        <v>1.4986582025608302E-2</v>
      </c>
      <c r="L85" s="299">
        <f t="shared" si="5"/>
        <v>1.4052993066514452E-2</v>
      </c>
      <c r="M85" s="299">
        <f t="shared" si="5"/>
        <v>1.4727544945890604E-2</v>
      </c>
      <c r="N85" s="299">
        <f t="shared" si="5"/>
        <v>1.4889836732746485E-2</v>
      </c>
      <c r="O85" s="299">
        <f t="shared" si="5"/>
        <v>1.5185126308243268E-2</v>
      </c>
      <c r="P85" s="299">
        <f t="shared" si="5"/>
        <v>1.5383201179929796E-2</v>
      </c>
      <c r="Q85" s="299">
        <f t="shared" si="5"/>
        <v>1.4653725442673651E-2</v>
      </c>
      <c r="R85" s="299">
        <f t="shared" si="5"/>
        <v>1.4143770597279885E-2</v>
      </c>
      <c r="S85" s="299">
        <f t="shared" si="5"/>
        <v>1.5565593921176299E-2</v>
      </c>
      <c r="T85" s="299">
        <f t="shared" si="5"/>
        <v>1.5761407059834465E-2</v>
      </c>
      <c r="U85" s="299">
        <f t="shared" si="5"/>
        <v>1.5733857357907506E-2</v>
      </c>
      <c r="V85" s="299">
        <f t="shared" si="5"/>
        <v>1.6189784132218811E-2</v>
      </c>
      <c r="W85" s="299">
        <f t="shared" si="5"/>
        <v>1.6313088991865943E-2</v>
      </c>
      <c r="X85" s="299">
        <f t="shared" si="5"/>
        <v>1.6168887024532192E-2</v>
      </c>
      <c r="Y85" s="299">
        <f t="shared" si="5"/>
        <v>1.6059672923654393E-2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6.0769157469836195E-3</v>
      </c>
      <c r="C86" s="233">
        <f t="shared" si="6"/>
        <v>6.2875348739752255E-3</v>
      </c>
      <c r="D86" s="233">
        <f t="shared" si="6"/>
        <v>6.4627927513302213E-3</v>
      </c>
      <c r="E86" s="233">
        <f t="shared" si="6"/>
        <v>6.5417601254515673E-3</v>
      </c>
      <c r="F86" s="233">
        <f t="shared" si="6"/>
        <v>6.6590297029739069E-3</v>
      </c>
      <c r="G86" s="233">
        <f t="shared" si="6"/>
        <v>6.7895796065326362E-3</v>
      </c>
      <c r="H86" s="233">
        <f t="shared" si="6"/>
        <v>6.8720806188809005E-3</v>
      </c>
      <c r="I86" s="233">
        <f t="shared" si="6"/>
        <v>4.5840713578126063E-3</v>
      </c>
      <c r="J86" s="233">
        <f t="shared" si="6"/>
        <v>4.2086985398060881E-3</v>
      </c>
      <c r="K86" s="233">
        <f t="shared" si="6"/>
        <v>4.5311788373270084E-3</v>
      </c>
      <c r="L86" s="233">
        <f t="shared" si="6"/>
        <v>4.2489091025082427E-3</v>
      </c>
      <c r="M86" s="233">
        <f t="shared" si="6"/>
        <v>4.4528592223745025E-3</v>
      </c>
      <c r="N86" s="233">
        <f t="shared" si="6"/>
        <v>4.5019279899438398E-3</v>
      </c>
      <c r="O86" s="233">
        <f t="shared" si="6"/>
        <v>4.5912085125531946E-3</v>
      </c>
      <c r="P86" s="233">
        <f t="shared" si="6"/>
        <v>4.651096261825088E-3</v>
      </c>
      <c r="Q86" s="233">
        <f t="shared" si="6"/>
        <v>4.4305399657096354E-3</v>
      </c>
      <c r="R86" s="233">
        <f t="shared" si="6"/>
        <v>4.27635560269129E-3</v>
      </c>
      <c r="S86" s="233">
        <f t="shared" si="6"/>
        <v>4.7062425338573631E-3</v>
      </c>
      <c r="T86" s="233">
        <f t="shared" si="6"/>
        <v>4.7654464502969052E-3</v>
      </c>
      <c r="U86" s="233">
        <f t="shared" si="6"/>
        <v>4.757116824093092E-3</v>
      </c>
      <c r="V86" s="233">
        <f t="shared" si="6"/>
        <v>4.8949658511494333E-3</v>
      </c>
      <c r="W86" s="233">
        <f t="shared" si="6"/>
        <v>4.9322469583170277E-3</v>
      </c>
      <c r="X86" s="233">
        <f t="shared" si="6"/>
        <v>4.8886476304938397E-3</v>
      </c>
      <c r="Y86" s="233">
        <f t="shared" si="6"/>
        <v>4.8556268508531198E-3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7.5907103248257168E-2</v>
      </c>
      <c r="C87" s="233">
        <f t="shared" si="7"/>
        <v>7.8537958847422817E-2</v>
      </c>
      <c r="D87" s="233">
        <f t="shared" si="7"/>
        <v>8.0727115048586123E-2</v>
      </c>
      <c r="E87" s="233">
        <f t="shared" si="7"/>
        <v>8.171350104935432E-2</v>
      </c>
      <c r="F87" s="233">
        <f t="shared" si="7"/>
        <v>8.3178322070328062E-2</v>
      </c>
      <c r="G87" s="233">
        <f t="shared" si="7"/>
        <v>8.4809028405758394E-2</v>
      </c>
      <c r="H87" s="233">
        <f t="shared" si="7"/>
        <v>8.5839553284355538E-2</v>
      </c>
      <c r="I87" s="233">
        <f t="shared" si="7"/>
        <v>5.7259898333719299E-2</v>
      </c>
      <c r="J87" s="233">
        <f t="shared" si="7"/>
        <v>5.2571094927624157E-2</v>
      </c>
      <c r="K87" s="233">
        <f t="shared" si="7"/>
        <v>5.6599214825715512E-2</v>
      </c>
      <c r="L87" s="233">
        <f t="shared" si="7"/>
        <v>5.3073367373349292E-2</v>
      </c>
      <c r="M87" s="233">
        <f t="shared" si="7"/>
        <v>5.5620920021889293E-2</v>
      </c>
      <c r="N87" s="233">
        <f t="shared" si="7"/>
        <v>5.6233840812834807E-2</v>
      </c>
      <c r="O87" s="233">
        <f t="shared" si="7"/>
        <v>5.7349048943066083E-2</v>
      </c>
      <c r="P87" s="233">
        <f t="shared" si="7"/>
        <v>5.8097110255178899E-2</v>
      </c>
      <c r="Q87" s="233">
        <f t="shared" si="7"/>
        <v>5.5342128906359117E-2</v>
      </c>
      <c r="R87" s="233">
        <f t="shared" si="7"/>
        <v>5.3416203181831864E-2</v>
      </c>
      <c r="S87" s="233">
        <f t="shared" si="7"/>
        <v>5.878594550305738E-2</v>
      </c>
      <c r="T87" s="233">
        <f t="shared" si="7"/>
        <v>5.9525465020027542E-2</v>
      </c>
      <c r="U87" s="233">
        <f t="shared" si="7"/>
        <v>5.9421419181217544E-2</v>
      </c>
      <c r="V87" s="233">
        <f t="shared" si="7"/>
        <v>6.114329928703132E-2</v>
      </c>
      <c r="W87" s="233">
        <f t="shared" si="7"/>
        <v>6.1608979735601747E-2</v>
      </c>
      <c r="X87" s="233">
        <f t="shared" si="7"/>
        <v>6.1064378030325155E-2</v>
      </c>
      <c r="Y87" s="233">
        <f t="shared" si="7"/>
        <v>6.0651913577322011E-2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4.0232957073477287E-2</v>
      </c>
      <c r="C88" s="233">
        <f t="shared" si="8"/>
        <v>4.1627386525508563E-2</v>
      </c>
      <c r="D88" s="233">
        <f t="shared" si="8"/>
        <v>4.278770253941943E-2</v>
      </c>
      <c r="E88" s="233">
        <f t="shared" si="8"/>
        <v>4.3310515608665348E-2</v>
      </c>
      <c r="F88" s="233">
        <f t="shared" si="8"/>
        <v>4.4086913056798974E-2</v>
      </c>
      <c r="G88" s="233">
        <f t="shared" si="8"/>
        <v>4.4951234512700694E-2</v>
      </c>
      <c r="H88" s="233">
        <f t="shared" si="8"/>
        <v>4.5497442462016702E-2</v>
      </c>
      <c r="I88" s="233">
        <f t="shared" si="8"/>
        <v>3.0349399899476416E-2</v>
      </c>
      <c r="J88" s="233">
        <f t="shared" si="8"/>
        <v>2.7864198672044111E-2</v>
      </c>
      <c r="K88" s="233">
        <f t="shared" si="8"/>
        <v>2.9999218558347696E-2</v>
      </c>
      <c r="L88" s="233">
        <f t="shared" si="8"/>
        <v>2.8130417574930681E-2</v>
      </c>
      <c r="M88" s="233">
        <f t="shared" si="8"/>
        <v>2.9480694057171321E-2</v>
      </c>
      <c r="N88" s="233">
        <f t="shared" si="8"/>
        <v>2.9805559778774506E-2</v>
      </c>
      <c r="O88" s="233">
        <f t="shared" si="8"/>
        <v>3.0396652297281578E-2</v>
      </c>
      <c r="P88" s="233">
        <f t="shared" si="8"/>
        <v>3.079314639823718E-2</v>
      </c>
      <c r="Q88" s="233">
        <f t="shared" si="8"/>
        <v>2.933292671388452E-2</v>
      </c>
      <c r="R88" s="233">
        <f t="shared" si="8"/>
        <v>2.8312130455223596E-2</v>
      </c>
      <c r="S88" s="233">
        <f t="shared" si="8"/>
        <v>3.1158248974579153E-2</v>
      </c>
      <c r="T88" s="233">
        <f t="shared" si="8"/>
        <v>3.1550215677404708E-2</v>
      </c>
      <c r="U88" s="233">
        <f t="shared" si="8"/>
        <v>3.1495068377779489E-2</v>
      </c>
      <c r="V88" s="233">
        <f t="shared" si="8"/>
        <v>3.2407714565268801E-2</v>
      </c>
      <c r="W88" s="233">
        <f t="shared" si="8"/>
        <v>3.2654538652811906E-2</v>
      </c>
      <c r="X88" s="233">
        <f t="shared" si="8"/>
        <v>3.2365884019807729E-2</v>
      </c>
      <c r="Y88" s="233">
        <f t="shared" si="8"/>
        <v>3.2147265946901718E-2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4.1112917016832395E-2</v>
      </c>
      <c r="C89" s="300">
        <f t="shared" si="9"/>
        <v>4.3269863322951775E-2</v>
      </c>
      <c r="D89" s="300">
        <f t="shared" si="9"/>
        <v>4.4329236846112181E-2</v>
      </c>
      <c r="E89" s="300">
        <f t="shared" si="9"/>
        <v>4.4389098271785297E-2</v>
      </c>
      <c r="F89" s="300">
        <f t="shared" si="9"/>
        <v>4.4930380112873584E-2</v>
      </c>
      <c r="G89" s="300">
        <f t="shared" si="9"/>
        <v>4.6381898149904587E-2</v>
      </c>
      <c r="H89" s="300">
        <f t="shared" si="9"/>
        <v>4.710077500508824E-2</v>
      </c>
      <c r="I89" s="300">
        <f t="shared" si="9"/>
        <v>3.2091358882704792E-2</v>
      </c>
      <c r="J89" s="300">
        <f t="shared" si="9"/>
        <v>2.9491935960880657E-2</v>
      </c>
      <c r="K89" s="300">
        <f t="shared" si="9"/>
        <v>3.2562645809849126E-2</v>
      </c>
      <c r="L89" s="300">
        <f t="shared" si="9"/>
        <v>3.0547707880914893E-2</v>
      </c>
      <c r="M89" s="300">
        <f t="shared" si="9"/>
        <v>3.186550811006033E-2</v>
      </c>
      <c r="N89" s="300">
        <f t="shared" si="9"/>
        <v>3.1801630364342713E-2</v>
      </c>
      <c r="O89" s="300">
        <f t="shared" si="9"/>
        <v>3.2742561113451175E-2</v>
      </c>
      <c r="P89" s="300">
        <f t="shared" si="9"/>
        <v>3.3365152286936657E-2</v>
      </c>
      <c r="Q89" s="300">
        <f t="shared" si="9"/>
        <v>3.2018967319474637E-2</v>
      </c>
      <c r="R89" s="300">
        <f t="shared" si="9"/>
        <v>3.1197128387002785E-2</v>
      </c>
      <c r="S89" s="300">
        <f t="shared" si="9"/>
        <v>3.4265994545482507E-2</v>
      </c>
      <c r="T89" s="300">
        <f t="shared" si="9"/>
        <v>3.4791210734539217E-2</v>
      </c>
      <c r="U89" s="300">
        <f t="shared" si="9"/>
        <v>3.4806597591032114E-2</v>
      </c>
      <c r="V89" s="300">
        <f t="shared" si="9"/>
        <v>3.5492393744406929E-2</v>
      </c>
      <c r="W89" s="300">
        <f t="shared" si="9"/>
        <v>3.5750471542750413E-2</v>
      </c>
      <c r="X89" s="300">
        <f t="shared" si="9"/>
        <v>3.5729535998846325E-2</v>
      </c>
      <c r="Y89" s="300">
        <f t="shared" si="9"/>
        <v>3.5144214001210809E-2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8.6709541096997078E-2</v>
      </c>
      <c r="C90" s="301">
        <f t="shared" si="10"/>
        <v>9.0393930206252415E-2</v>
      </c>
      <c r="D90" s="301">
        <f t="shared" si="10"/>
        <v>9.368890295383478E-2</v>
      </c>
      <c r="E90" s="301">
        <f t="shared" si="10"/>
        <v>9.5556499393030417E-2</v>
      </c>
      <c r="F90" s="301">
        <f t="shared" si="10"/>
        <v>9.8210112771407218E-2</v>
      </c>
      <c r="G90" s="301">
        <f t="shared" si="10"/>
        <v>0.10078299092232096</v>
      </c>
      <c r="H90" s="301">
        <f t="shared" si="10"/>
        <v>0.10319037379097112</v>
      </c>
      <c r="I90" s="301">
        <f t="shared" si="10"/>
        <v>7.3595542198672606E-2</v>
      </c>
      <c r="J90" s="301">
        <f t="shared" si="10"/>
        <v>6.8335528279582794E-2</v>
      </c>
      <c r="K90" s="301">
        <f t="shared" si="10"/>
        <v>7.3603508577845075E-2</v>
      </c>
      <c r="L90" s="301">
        <f t="shared" si="10"/>
        <v>6.8772416943367151E-2</v>
      </c>
      <c r="M90" s="301">
        <f t="shared" si="10"/>
        <v>7.1040694709432403E-2</v>
      </c>
      <c r="N90" s="301">
        <f t="shared" si="10"/>
        <v>7.1571473476975164E-2</v>
      </c>
      <c r="O90" s="301">
        <f t="shared" si="10"/>
        <v>7.3540516171313311E-2</v>
      </c>
      <c r="P90" s="301">
        <f t="shared" si="10"/>
        <v>7.4897484195126804E-2</v>
      </c>
      <c r="Q90" s="301">
        <f t="shared" si="10"/>
        <v>7.2990157117633028E-2</v>
      </c>
      <c r="R90" s="301">
        <f t="shared" si="10"/>
        <v>7.1233480971774246E-2</v>
      </c>
      <c r="S90" s="301">
        <f t="shared" si="10"/>
        <v>7.7670844766162983E-2</v>
      </c>
      <c r="T90" s="301">
        <f t="shared" si="10"/>
        <v>7.9758279206120608E-2</v>
      </c>
      <c r="U90" s="301">
        <f t="shared" si="10"/>
        <v>7.9671589819874072E-2</v>
      </c>
      <c r="V90" s="301">
        <f t="shared" si="10"/>
        <v>8.1654816350736056E-2</v>
      </c>
      <c r="W90" s="301">
        <f t="shared" si="10"/>
        <v>8.3328239878494359E-2</v>
      </c>
      <c r="X90" s="301">
        <f t="shared" si="10"/>
        <v>8.3357506284633315E-2</v>
      </c>
      <c r="Y90" s="301">
        <f t="shared" si="10"/>
        <v>8.1724987830510076E-2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1.737929343949007E-2</v>
      </c>
      <c r="C91" s="302">
        <f t="shared" si="11"/>
        <v>1.448645230347073E-2</v>
      </c>
      <c r="D91" s="302">
        <f t="shared" si="11"/>
        <v>1.2290971614576906E-2</v>
      </c>
      <c r="E91" s="302">
        <f t="shared" si="11"/>
        <v>1.1157803735284784E-2</v>
      </c>
      <c r="F91" s="302">
        <f t="shared" si="11"/>
        <v>9.7498119822542525E-3</v>
      </c>
      <c r="G91" s="302">
        <f t="shared" si="11"/>
        <v>8.5767521978872465E-3</v>
      </c>
      <c r="H91" s="302">
        <f t="shared" si="11"/>
        <v>7.5361840925834466E-3</v>
      </c>
      <c r="I91" s="302">
        <f t="shared" si="11"/>
        <v>1.8138864707500067E-2</v>
      </c>
      <c r="J91" s="302">
        <f t="shared" si="11"/>
        <v>2.4153135403037387E-2</v>
      </c>
      <c r="K91" s="302">
        <f t="shared" si="11"/>
        <v>1.5679197082678703E-2</v>
      </c>
      <c r="L91" s="302">
        <f t="shared" si="11"/>
        <v>2.1825902836668881E-2</v>
      </c>
      <c r="M91" s="302">
        <f t="shared" si="11"/>
        <v>2.1481646281786868E-2</v>
      </c>
      <c r="N91" s="302">
        <f t="shared" si="11"/>
        <v>2.1821242449814721E-2</v>
      </c>
      <c r="O91" s="302">
        <f t="shared" si="11"/>
        <v>1.8043453156537423E-2</v>
      </c>
      <c r="P91" s="302">
        <f t="shared" si="11"/>
        <v>1.5978247955147171E-2</v>
      </c>
      <c r="Q91" s="302">
        <f t="shared" si="11"/>
        <v>1.4573752135478051E-2</v>
      </c>
      <c r="R91" s="302">
        <f t="shared" si="11"/>
        <v>1.3844436785942812E-2</v>
      </c>
      <c r="S91" s="302">
        <f t="shared" si="11"/>
        <v>1.1950538230348452E-2</v>
      </c>
      <c r="T91" s="302">
        <f t="shared" si="11"/>
        <v>9.1907534119158012E-3</v>
      </c>
      <c r="U91" s="302">
        <f t="shared" si="11"/>
        <v>9.0920417519057828E-3</v>
      </c>
      <c r="V91" s="302">
        <f t="shared" si="11"/>
        <v>9.1505879753659945E-3</v>
      </c>
      <c r="W91" s="302">
        <f t="shared" si="11"/>
        <v>7.428682539841339E-3</v>
      </c>
      <c r="X91" s="302">
        <f t="shared" si="11"/>
        <v>6.3825695752658214E-3</v>
      </c>
      <c r="Y91" s="302">
        <f t="shared" si="11"/>
        <v>8.3830213052960532E-3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6.7053066995564167E-2</v>
      </c>
      <c r="C92" s="302">
        <f t="shared" si="12"/>
        <v>7.3551372697042344E-2</v>
      </c>
      <c r="D92" s="302">
        <f t="shared" si="12"/>
        <v>7.8976152382921591E-2</v>
      </c>
      <c r="E92" s="302">
        <f t="shared" si="12"/>
        <v>8.1947325542874247E-2</v>
      </c>
      <c r="F92" s="302">
        <f t="shared" si="12"/>
        <v>8.5964986669578081E-2</v>
      </c>
      <c r="G92" s="302">
        <f t="shared" si="12"/>
        <v>8.966200411160534E-2</v>
      </c>
      <c r="H92" s="302">
        <f t="shared" si="12"/>
        <v>9.3079039779550093E-2</v>
      </c>
      <c r="I92" s="302">
        <f t="shared" si="12"/>
        <v>5.3738905008617013E-2</v>
      </c>
      <c r="J92" s="302">
        <f t="shared" si="12"/>
        <v>4.2605282492622354E-2</v>
      </c>
      <c r="K92" s="302">
        <f t="shared" si="12"/>
        <v>5.6226359235537399E-2</v>
      </c>
      <c r="L92" s="302">
        <f t="shared" si="12"/>
        <v>4.5354335764027101E-2</v>
      </c>
      <c r="M92" s="302">
        <f t="shared" si="12"/>
        <v>4.7890444594100828E-2</v>
      </c>
      <c r="N92" s="302">
        <f t="shared" si="12"/>
        <v>4.8063239831791664E-2</v>
      </c>
      <c r="O92" s="302">
        <f t="shared" si="12"/>
        <v>5.377661605203448E-2</v>
      </c>
      <c r="P92" s="302">
        <f t="shared" si="12"/>
        <v>5.7176347757525378E-2</v>
      </c>
      <c r="Q92" s="302">
        <f t="shared" si="12"/>
        <v>5.6756164762947287E-2</v>
      </c>
      <c r="R92" s="302">
        <f t="shared" si="12"/>
        <v>5.5786580915401347E-2</v>
      </c>
      <c r="S92" s="302">
        <f t="shared" si="12"/>
        <v>6.3956753290266843E-2</v>
      </c>
      <c r="T92" s="302">
        <f t="shared" si="12"/>
        <v>6.878178727914859E-2</v>
      </c>
      <c r="U92" s="302">
        <f t="shared" si="12"/>
        <v>6.8796930883617047E-2</v>
      </c>
      <c r="V92" s="302">
        <f t="shared" si="12"/>
        <v>7.066995552361284E-2</v>
      </c>
      <c r="W92" s="302">
        <f t="shared" si="12"/>
        <v>7.4051314272426394E-2</v>
      </c>
      <c r="X92" s="302">
        <f t="shared" si="12"/>
        <v>7.5143031461587989E-2</v>
      </c>
      <c r="Y92" s="302">
        <f t="shared" si="12"/>
        <v>7.1522435034776385E-2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2.2771806619428297E-3</v>
      </c>
      <c r="C93" s="302">
        <f t="shared" si="13"/>
        <v>2.3561052057393481E-3</v>
      </c>
      <c r="D93" s="302">
        <f t="shared" si="13"/>
        <v>2.4217789563362761E-3</v>
      </c>
      <c r="E93" s="302">
        <f t="shared" si="13"/>
        <v>2.4513701148713911E-3</v>
      </c>
      <c r="F93" s="302">
        <f t="shared" si="13"/>
        <v>2.4953141195748684E-3</v>
      </c>
      <c r="G93" s="302">
        <f t="shared" si="13"/>
        <v>2.5442346128283747E-3</v>
      </c>
      <c r="H93" s="302">
        <f t="shared" si="13"/>
        <v>2.5751499188375829E-3</v>
      </c>
      <c r="I93" s="302">
        <f t="shared" si="13"/>
        <v>1.7177724825555344E-3</v>
      </c>
      <c r="J93" s="302">
        <f t="shared" si="13"/>
        <v>1.5771103839230635E-3</v>
      </c>
      <c r="K93" s="302">
        <f t="shared" si="13"/>
        <v>1.6979522596289615E-3</v>
      </c>
      <c r="L93" s="302">
        <f t="shared" si="13"/>
        <v>1.5921783426711561E-3</v>
      </c>
      <c r="M93" s="302">
        <f t="shared" si="13"/>
        <v>1.6686038335446964E-3</v>
      </c>
      <c r="N93" s="302">
        <f t="shared" si="13"/>
        <v>1.6869911953687805E-3</v>
      </c>
      <c r="O93" s="302">
        <f t="shared" si="13"/>
        <v>1.7204469627414131E-3</v>
      </c>
      <c r="P93" s="302">
        <f t="shared" si="13"/>
        <v>1.742888482454259E-3</v>
      </c>
      <c r="Q93" s="302">
        <f t="shared" si="13"/>
        <v>1.6602402192077033E-3</v>
      </c>
      <c r="R93" s="302">
        <f t="shared" si="13"/>
        <v>1.6024632704300884E-3</v>
      </c>
      <c r="S93" s="302">
        <f t="shared" si="13"/>
        <v>1.7635532455476861E-3</v>
      </c>
      <c r="T93" s="302">
        <f t="shared" si="13"/>
        <v>1.7857385150562076E-3</v>
      </c>
      <c r="U93" s="302">
        <f t="shared" si="13"/>
        <v>1.7826171843512441E-3</v>
      </c>
      <c r="V93" s="302">
        <f t="shared" si="13"/>
        <v>1.8342728517572221E-3</v>
      </c>
      <c r="W93" s="302">
        <f t="shared" si="13"/>
        <v>1.8482430662266267E-3</v>
      </c>
      <c r="X93" s="302">
        <f t="shared" si="13"/>
        <v>1.8319052477795052E-3</v>
      </c>
      <c r="Y93" s="302">
        <f t="shared" si="13"/>
        <v>1.8195314904376426E-3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3.9413427771362301E-2</v>
      </c>
      <c r="C94" s="301">
        <f t="shared" si="14"/>
        <v>4.1088150093751087E-2</v>
      </c>
      <c r="D94" s="301">
        <f t="shared" si="14"/>
        <v>4.2585864979015814E-2</v>
      </c>
      <c r="E94" s="301">
        <f t="shared" si="14"/>
        <v>4.343477245137746E-2</v>
      </c>
      <c r="F94" s="301">
        <f t="shared" si="14"/>
        <v>4.4640960350639643E-2</v>
      </c>
      <c r="G94" s="301">
        <f t="shared" si="14"/>
        <v>4.5810450419236801E-2</v>
      </c>
      <c r="H94" s="301">
        <f t="shared" si="14"/>
        <v>4.6904715359532292E-2</v>
      </c>
      <c r="I94" s="301">
        <f t="shared" si="14"/>
        <v>3.3452519181214828E-2</v>
      </c>
      <c r="J94" s="301">
        <f t="shared" si="14"/>
        <v>3.1061603763446723E-2</v>
      </c>
      <c r="K94" s="301">
        <f t="shared" si="14"/>
        <v>3.3456140262656843E-2</v>
      </c>
      <c r="L94" s="301">
        <f t="shared" si="14"/>
        <v>3.1260189519712329E-2</v>
      </c>
      <c r="M94" s="301">
        <f t="shared" si="14"/>
        <v>3.229122486792381E-2</v>
      </c>
      <c r="N94" s="301">
        <f t="shared" si="14"/>
        <v>3.2532487944079626E-2</v>
      </c>
      <c r="O94" s="301">
        <f t="shared" si="14"/>
        <v>3.3427507350596956E-2</v>
      </c>
      <c r="P94" s="301">
        <f t="shared" si="14"/>
        <v>3.4044310997784918E-2</v>
      </c>
      <c r="Q94" s="301">
        <f t="shared" si="14"/>
        <v>3.317734414437868E-2</v>
      </c>
      <c r="R94" s="301">
        <f t="shared" si="14"/>
        <v>3.2378854987170108E-2</v>
      </c>
      <c r="S94" s="301">
        <f t="shared" si="14"/>
        <v>3.5304929439164988E-2</v>
      </c>
      <c r="T94" s="301">
        <f t="shared" si="14"/>
        <v>3.625376327550936E-2</v>
      </c>
      <c r="U94" s="301">
        <f t="shared" si="14"/>
        <v>3.6214359009033685E-2</v>
      </c>
      <c r="V94" s="301">
        <f t="shared" si="14"/>
        <v>3.7115825613970942E-2</v>
      </c>
      <c r="W94" s="301">
        <f t="shared" si="14"/>
        <v>3.7876472672042902E-2</v>
      </c>
      <c r="X94" s="301">
        <f t="shared" si="14"/>
        <v>3.7889775583924243E-2</v>
      </c>
      <c r="Y94" s="301">
        <f t="shared" si="14"/>
        <v>3.7147721741140956E-2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7.8996788361318515E-3</v>
      </c>
      <c r="C95" s="302">
        <f t="shared" si="15"/>
        <v>6.5847510470321488E-3</v>
      </c>
      <c r="D95" s="302">
        <f t="shared" si="15"/>
        <v>5.586805279353139E-3</v>
      </c>
      <c r="E95" s="302">
        <f t="shared" si="15"/>
        <v>5.071728970583991E-3</v>
      </c>
      <c r="F95" s="302">
        <f t="shared" si="15"/>
        <v>4.4317327192064772E-3</v>
      </c>
      <c r="G95" s="302">
        <f t="shared" si="15"/>
        <v>3.8985237263123853E-3</v>
      </c>
      <c r="H95" s="302">
        <f t="shared" si="15"/>
        <v>3.4255382239015654E-3</v>
      </c>
      <c r="I95" s="302">
        <f t="shared" si="15"/>
        <v>8.2449385034091219E-3</v>
      </c>
      <c r="J95" s="302">
        <f t="shared" si="15"/>
        <v>1.0978697910471543E-2</v>
      </c>
      <c r="K95" s="302">
        <f t="shared" si="15"/>
        <v>7.1269077648539545E-3</v>
      </c>
      <c r="L95" s="302">
        <f t="shared" si="15"/>
        <v>9.9208649257585841E-3</v>
      </c>
      <c r="M95" s="302">
        <f t="shared" si="15"/>
        <v>9.7643846735394856E-3</v>
      </c>
      <c r="N95" s="302">
        <f t="shared" si="15"/>
        <v>9.9187465680976011E-3</v>
      </c>
      <c r="O95" s="302">
        <f t="shared" si="15"/>
        <v>8.2015696166079198E-3</v>
      </c>
      <c r="P95" s="302">
        <f t="shared" si="15"/>
        <v>7.2628399796123523E-3</v>
      </c>
      <c r="Q95" s="302">
        <f t="shared" si="15"/>
        <v>6.6244327888536625E-3</v>
      </c>
      <c r="R95" s="302">
        <f t="shared" si="15"/>
        <v>6.2929258117921903E-3</v>
      </c>
      <c r="S95" s="302">
        <f t="shared" si="15"/>
        <v>5.4320628319765706E-3</v>
      </c>
      <c r="T95" s="302">
        <f t="shared" si="15"/>
        <v>4.1776151872344553E-3</v>
      </c>
      <c r="U95" s="302">
        <f t="shared" si="15"/>
        <v>4.1327462508662649E-3</v>
      </c>
      <c r="V95" s="302">
        <f t="shared" si="15"/>
        <v>4.1593581706209064E-3</v>
      </c>
      <c r="W95" s="302">
        <f t="shared" si="15"/>
        <v>3.3766738817460648E-3</v>
      </c>
      <c r="X95" s="302">
        <f t="shared" si="15"/>
        <v>2.9011679887571921E-3</v>
      </c>
      <c r="Y95" s="302">
        <f t="shared" si="15"/>
        <v>3.8104642296800258E-3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3.0478666816165532E-2</v>
      </c>
      <c r="C96" s="302">
        <f t="shared" si="16"/>
        <v>3.3432442135019232E-2</v>
      </c>
      <c r="D96" s="302">
        <f t="shared" si="16"/>
        <v>3.589825108314619E-2</v>
      </c>
      <c r="E96" s="302">
        <f t="shared" si="16"/>
        <v>3.7248784337670107E-2</v>
      </c>
      <c r="F96" s="302">
        <f t="shared" si="16"/>
        <v>3.9074993940717312E-2</v>
      </c>
      <c r="G96" s="302">
        <f t="shared" si="16"/>
        <v>4.0755456414366065E-2</v>
      </c>
      <c r="H96" s="302">
        <f t="shared" si="16"/>
        <v>4.2308654445250012E-2</v>
      </c>
      <c r="I96" s="302">
        <f t="shared" si="16"/>
        <v>2.442677500391683E-2</v>
      </c>
      <c r="J96" s="302">
        <f t="shared" si="16"/>
        <v>1.9366037496646518E-2</v>
      </c>
      <c r="K96" s="302">
        <f t="shared" si="16"/>
        <v>2.5557436016153363E-2</v>
      </c>
      <c r="L96" s="302">
        <f t="shared" si="16"/>
        <v>2.0615607165466864E-2</v>
      </c>
      <c r="M96" s="302">
        <f t="shared" si="16"/>
        <v>2.1768383906409467E-2</v>
      </c>
      <c r="N96" s="302">
        <f t="shared" si="16"/>
        <v>2.1846927196268941E-2</v>
      </c>
      <c r="O96" s="302">
        <f t="shared" si="16"/>
        <v>2.4443916387288395E-2</v>
      </c>
      <c r="P96" s="302">
        <f t="shared" si="16"/>
        <v>2.5989248980693356E-2</v>
      </c>
      <c r="Q96" s="302">
        <f t="shared" si="16"/>
        <v>2.5798256710430609E-2</v>
      </c>
      <c r="R96" s="302">
        <f t="shared" si="16"/>
        <v>2.5357536779727879E-2</v>
      </c>
      <c r="S96" s="302">
        <f t="shared" si="16"/>
        <v>2.9071251495575833E-2</v>
      </c>
      <c r="T96" s="302">
        <f t="shared" si="16"/>
        <v>3.1264448763249353E-2</v>
      </c>
      <c r="U96" s="302">
        <f t="shared" si="16"/>
        <v>3.1271332219825948E-2</v>
      </c>
      <c r="V96" s="302">
        <f t="shared" si="16"/>
        <v>3.2122707056187666E-2</v>
      </c>
      <c r="W96" s="302">
        <f t="shared" si="16"/>
        <v>3.3659688305648368E-2</v>
      </c>
      <c r="X96" s="302">
        <f t="shared" si="16"/>
        <v>3.4155923391630906E-2</v>
      </c>
      <c r="Y96" s="302">
        <f t="shared" si="16"/>
        <v>3.2510197743080185E-2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1.0350821190649221E-3</v>
      </c>
      <c r="C97" s="302">
        <f t="shared" si="17"/>
        <v>1.0709569116997032E-3</v>
      </c>
      <c r="D97" s="302">
        <f t="shared" si="17"/>
        <v>1.1008086165164887E-3</v>
      </c>
      <c r="E97" s="302">
        <f t="shared" si="17"/>
        <v>1.1142591431233593E-3</v>
      </c>
      <c r="F97" s="302">
        <f t="shared" si="17"/>
        <v>1.1342336907158494E-3</v>
      </c>
      <c r="G97" s="302">
        <f t="shared" si="17"/>
        <v>1.1564702785583517E-3</v>
      </c>
      <c r="H97" s="302">
        <f t="shared" si="17"/>
        <v>1.1705226903807188E-3</v>
      </c>
      <c r="I97" s="302">
        <f t="shared" si="17"/>
        <v>7.8080567388887914E-4</v>
      </c>
      <c r="J97" s="302">
        <f t="shared" si="17"/>
        <v>7.1686835632866499E-4</v>
      </c>
      <c r="K97" s="302">
        <f t="shared" si="17"/>
        <v>7.7179648164952793E-4</v>
      </c>
      <c r="L97" s="302">
        <f t="shared" si="17"/>
        <v>7.2371742848688911E-4</v>
      </c>
      <c r="M97" s="302">
        <f t="shared" si="17"/>
        <v>7.5845628797486196E-4</v>
      </c>
      <c r="N97" s="302">
        <f t="shared" si="17"/>
        <v>7.6681417971308197E-4</v>
      </c>
      <c r="O97" s="302">
        <f t="shared" si="17"/>
        <v>7.8202134670064241E-4</v>
      </c>
      <c r="P97" s="302">
        <f t="shared" si="17"/>
        <v>7.9222203747920873E-4</v>
      </c>
      <c r="Q97" s="302">
        <f t="shared" si="17"/>
        <v>7.5465464509441062E-4</v>
      </c>
      <c r="R97" s="302">
        <f t="shared" si="17"/>
        <v>7.2839239565004074E-4</v>
      </c>
      <c r="S97" s="302">
        <f t="shared" si="17"/>
        <v>8.0161511161258505E-4</v>
      </c>
      <c r="T97" s="302">
        <f t="shared" si="17"/>
        <v>8.1169932502554861E-4</v>
      </c>
      <c r="U97" s="302">
        <f t="shared" si="17"/>
        <v>8.1028053834147418E-4</v>
      </c>
      <c r="V97" s="302">
        <f t="shared" si="17"/>
        <v>8.3376038716237368E-4</v>
      </c>
      <c r="W97" s="302">
        <f t="shared" si="17"/>
        <v>8.4011048464846657E-4</v>
      </c>
      <c r="X97" s="302">
        <f t="shared" si="17"/>
        <v>8.3268420353613856E-4</v>
      </c>
      <c r="Y97" s="302">
        <f t="shared" si="17"/>
        <v>8.270597683807464E-4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0.35432634817199998</v>
      </c>
      <c r="C98" s="301">
        <f t="shared" si="18"/>
        <v>0.33594329871289169</v>
      </c>
      <c r="D98" s="301">
        <f t="shared" si="18"/>
        <v>0.32104175014025327</v>
      </c>
      <c r="E98" s="301">
        <f t="shared" si="18"/>
        <v>0.31429847574827158</v>
      </c>
      <c r="F98" s="301">
        <f t="shared" si="18"/>
        <v>0.30394493146480578</v>
      </c>
      <c r="G98" s="301">
        <f t="shared" si="18"/>
        <v>0.29230052361551195</v>
      </c>
      <c r="H98" s="301">
        <f t="shared" si="18"/>
        <v>0.28404096294422149</v>
      </c>
      <c r="I98" s="301">
        <f t="shared" si="18"/>
        <v>0.47209522503084306</v>
      </c>
      <c r="J98" s="301">
        <f t="shared" si="18"/>
        <v>0.50290822655563527</v>
      </c>
      <c r="K98" s="301">
        <f t="shared" si="18"/>
        <v>0.47645888746485521</v>
      </c>
      <c r="L98" s="301">
        <f t="shared" si="18"/>
        <v>0.49986979304462553</v>
      </c>
      <c r="M98" s="301">
        <f t="shared" si="18"/>
        <v>0.4826454961524077</v>
      </c>
      <c r="N98" s="301">
        <f t="shared" si="18"/>
        <v>0.478406201586905</v>
      </c>
      <c r="O98" s="301">
        <f t="shared" si="18"/>
        <v>0.47093132414994932</v>
      </c>
      <c r="P98" s="301">
        <f t="shared" si="18"/>
        <v>0.4659189113975028</v>
      </c>
      <c r="Q98" s="301">
        <f t="shared" si="18"/>
        <v>0.4837835047724357</v>
      </c>
      <c r="R98" s="301">
        <f t="shared" si="18"/>
        <v>0.49708110382964049</v>
      </c>
      <c r="S98" s="301">
        <f t="shared" si="18"/>
        <v>0.45936047566942617</v>
      </c>
      <c r="T98" s="301">
        <f t="shared" si="18"/>
        <v>0.45392128622704181</v>
      </c>
      <c r="U98" s="301">
        <f t="shared" si="18"/>
        <v>0.45458959027035828</v>
      </c>
      <c r="V98" s="301">
        <f t="shared" si="18"/>
        <v>0.44249732225503285</v>
      </c>
      <c r="W98" s="301">
        <f t="shared" si="18"/>
        <v>0.43836331158971603</v>
      </c>
      <c r="X98" s="301">
        <f t="shared" si="18"/>
        <v>0.44287793215292653</v>
      </c>
      <c r="Y98" s="301">
        <f t="shared" si="18"/>
        <v>0.445158973036195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6.8569187999106732E-2</v>
      </c>
      <c r="C99" s="301">
        <f t="shared" si="19"/>
        <v>6.6611513310518122E-2</v>
      </c>
      <c r="D99" s="301">
        <f t="shared" si="19"/>
        <v>6.5008554878737204E-2</v>
      </c>
      <c r="E99" s="301">
        <f t="shared" si="19"/>
        <v>6.4255545316181134E-2</v>
      </c>
      <c r="F99" s="301">
        <f t="shared" si="19"/>
        <v>6.3110231945357587E-2</v>
      </c>
      <c r="G99" s="301">
        <f t="shared" si="19"/>
        <v>6.1835352161431795E-2</v>
      </c>
      <c r="H99" s="301">
        <f t="shared" si="19"/>
        <v>6.0905699320220878E-2</v>
      </c>
      <c r="I99" s="301">
        <f t="shared" si="19"/>
        <v>7.4113914694637267E-2</v>
      </c>
      <c r="J99" s="301">
        <f t="shared" si="19"/>
        <v>7.6808472001103689E-2</v>
      </c>
      <c r="K99" s="301">
        <f t="shared" si="19"/>
        <v>7.3313973466671664E-2</v>
      </c>
      <c r="L99" s="301">
        <f t="shared" si="19"/>
        <v>7.5812015311130077E-2</v>
      </c>
      <c r="M99" s="301">
        <f t="shared" si="19"/>
        <v>7.5163997530169946E-2</v>
      </c>
      <c r="N99" s="301">
        <f t="shared" si="19"/>
        <v>7.5198135496310575E-2</v>
      </c>
      <c r="O99" s="301">
        <f t="shared" si="19"/>
        <v>7.3865254046738105E-2</v>
      </c>
      <c r="P99" s="301">
        <f t="shared" si="19"/>
        <v>7.3023126184380879E-2</v>
      </c>
      <c r="Q99" s="301">
        <f t="shared" si="19"/>
        <v>7.3448721064745134E-2</v>
      </c>
      <c r="R99" s="301">
        <f t="shared" si="19"/>
        <v>7.361016495080891E-2</v>
      </c>
      <c r="S99" s="301">
        <f t="shared" si="19"/>
        <v>7.1859605575126093E-2</v>
      </c>
      <c r="T99" s="301">
        <f t="shared" si="19"/>
        <v>7.0382797916287543E-2</v>
      </c>
      <c r="U99" s="301">
        <f t="shared" si="19"/>
        <v>7.0306731740099479E-2</v>
      </c>
      <c r="V99" s="301">
        <f t="shared" si="19"/>
        <v>7.0123696617971659E-2</v>
      </c>
      <c r="W99" s="301">
        <f t="shared" si="19"/>
        <v>6.9213234648010033E-2</v>
      </c>
      <c r="X99" s="301">
        <f t="shared" si="19"/>
        <v>6.8617214387916292E-2</v>
      </c>
      <c r="Y99" s="301">
        <f t="shared" si="19"/>
        <v>7.0076782121647557E-2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2.6113285119271967E-2</v>
      </c>
      <c r="C100" s="302">
        <f t="shared" si="20"/>
        <v>2.4791430671544736E-2</v>
      </c>
      <c r="D100" s="302">
        <f t="shared" si="20"/>
        <v>2.3690388514349667E-2</v>
      </c>
      <c r="E100" s="302">
        <f t="shared" si="20"/>
        <v>2.3165521815530721E-2</v>
      </c>
      <c r="F100" s="302">
        <f t="shared" si="20"/>
        <v>2.2382342399156117E-2</v>
      </c>
      <c r="G100" s="302">
        <f t="shared" si="20"/>
        <v>2.1518741216430163E-2</v>
      </c>
      <c r="H100" s="302">
        <f t="shared" si="20"/>
        <v>2.0910906850336444E-2</v>
      </c>
      <c r="I100" s="302">
        <f t="shared" si="20"/>
        <v>2.8012357706118894E-2</v>
      </c>
      <c r="J100" s="302">
        <f t="shared" si="20"/>
        <v>2.9707737855530256E-2</v>
      </c>
      <c r="K100" s="302">
        <f t="shared" si="20"/>
        <v>2.707012033582222E-2</v>
      </c>
      <c r="L100" s="302">
        <f t="shared" si="20"/>
        <v>2.8800288195221905E-2</v>
      </c>
      <c r="M100" s="302">
        <f t="shared" si="20"/>
        <v>2.8728327333285477E-2</v>
      </c>
      <c r="N100" s="302">
        <f t="shared" si="20"/>
        <v>2.8907606984840611E-2</v>
      </c>
      <c r="O100" s="302">
        <f t="shared" si="20"/>
        <v>2.7822419390419816E-2</v>
      </c>
      <c r="P100" s="302">
        <f t="shared" si="20"/>
        <v>2.7146330171898155E-2</v>
      </c>
      <c r="Q100" s="302">
        <f t="shared" si="20"/>
        <v>2.7001341423206864E-2</v>
      </c>
      <c r="R100" s="302">
        <f t="shared" si="20"/>
        <v>2.6708310888191016E-2</v>
      </c>
      <c r="S100" s="302">
        <f t="shared" si="20"/>
        <v>2.6269222258501812E-2</v>
      </c>
      <c r="T100" s="302">
        <f t="shared" si="20"/>
        <v>2.4989820020333463E-2</v>
      </c>
      <c r="U100" s="302">
        <f t="shared" si="20"/>
        <v>2.4892643250660169E-2</v>
      </c>
      <c r="V100" s="302">
        <f t="shared" si="20"/>
        <v>2.5129918037634525E-2</v>
      </c>
      <c r="W100" s="302">
        <f t="shared" si="20"/>
        <v>2.4392482437727386E-2</v>
      </c>
      <c r="X100" s="302">
        <f t="shared" si="20"/>
        <v>2.3616103640811396E-2</v>
      </c>
      <c r="Y100" s="302">
        <f t="shared" si="20"/>
        <v>2.5017293415929068E-2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2.4350364271137754E-2</v>
      </c>
      <c r="C101" s="302">
        <f t="shared" si="21"/>
        <v>2.3087026240948893E-2</v>
      </c>
      <c r="D101" s="302">
        <f t="shared" si="21"/>
        <v>2.2062947343571327E-2</v>
      </c>
      <c r="E101" s="302">
        <f t="shared" si="21"/>
        <v>2.1599529399429964E-2</v>
      </c>
      <c r="F101" s="302">
        <f t="shared" si="21"/>
        <v>2.0888002932091528E-2</v>
      </c>
      <c r="G101" s="302">
        <f t="shared" si="21"/>
        <v>2.0087764467425169E-2</v>
      </c>
      <c r="H101" s="302">
        <f t="shared" si="21"/>
        <v>1.9520142804223709E-2</v>
      </c>
      <c r="I101" s="302">
        <f t="shared" si="21"/>
        <v>3.244379301588219E-2</v>
      </c>
      <c r="J101" s="302">
        <f t="shared" si="21"/>
        <v>3.4561354454049918E-2</v>
      </c>
      <c r="K101" s="302">
        <f t="shared" si="21"/>
        <v>3.2743676923394749E-2</v>
      </c>
      <c r="L101" s="302">
        <f t="shared" si="21"/>
        <v>3.4352544233787086E-2</v>
      </c>
      <c r="M101" s="302">
        <f t="shared" si="21"/>
        <v>3.316883913874253E-2</v>
      </c>
      <c r="N101" s="302">
        <f t="shared" si="21"/>
        <v>3.2877502162378204E-2</v>
      </c>
      <c r="O101" s="302">
        <f t="shared" si="21"/>
        <v>3.2363806273232446E-2</v>
      </c>
      <c r="P101" s="302">
        <f t="shared" si="21"/>
        <v>3.2019338307389497E-2</v>
      </c>
      <c r="Q101" s="302">
        <f t="shared" si="21"/>
        <v>3.3247046487940066E-2</v>
      </c>
      <c r="R101" s="302">
        <f t="shared" si="21"/>
        <v>3.4160897187006031E-2</v>
      </c>
      <c r="S101" s="302">
        <f t="shared" si="21"/>
        <v>3.1568623027954552E-2</v>
      </c>
      <c r="T101" s="302">
        <f t="shared" si="21"/>
        <v>3.1194825694098094E-2</v>
      </c>
      <c r="U101" s="302">
        <f t="shared" si="21"/>
        <v>3.1240753542768087E-2</v>
      </c>
      <c r="V101" s="302">
        <f t="shared" si="21"/>
        <v>3.0409736790679209E-2</v>
      </c>
      <c r="W101" s="302">
        <f t="shared" si="21"/>
        <v>3.0125635238196388E-2</v>
      </c>
      <c r="X101" s="302">
        <f t="shared" si="21"/>
        <v>3.0435893438940695E-2</v>
      </c>
      <c r="Y101" s="302">
        <f t="shared" si="21"/>
        <v>3.0592653377092358E-2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7.0864285536554996E-3</v>
      </c>
      <c r="C102" s="302">
        <f t="shared" si="22"/>
        <v>7.3320362694116632E-3</v>
      </c>
      <c r="D102" s="302">
        <f t="shared" si="22"/>
        <v>7.5364084341825767E-3</v>
      </c>
      <c r="E102" s="302">
        <f t="shared" si="22"/>
        <v>7.6284940707258258E-3</v>
      </c>
      <c r="F102" s="302">
        <f t="shared" si="22"/>
        <v>7.7652447707897403E-3</v>
      </c>
      <c r="G102" s="302">
        <f t="shared" si="22"/>
        <v>7.9174819586616887E-3</v>
      </c>
      <c r="H102" s="302">
        <f t="shared" si="22"/>
        <v>8.0136882504636495E-3</v>
      </c>
      <c r="I102" s="302">
        <f t="shared" si="22"/>
        <v>5.3455890314296215E-3</v>
      </c>
      <c r="J102" s="302">
        <f t="shared" si="22"/>
        <v>4.9078583195783215E-3</v>
      </c>
      <c r="K102" s="302">
        <f t="shared" si="22"/>
        <v>5.283909869984939E-3</v>
      </c>
      <c r="L102" s="302">
        <f t="shared" si="22"/>
        <v>4.9547487639344965E-3</v>
      </c>
      <c r="M102" s="302">
        <f t="shared" si="22"/>
        <v>5.1925796000225413E-3</v>
      </c>
      <c r="N102" s="302">
        <f t="shared" si="22"/>
        <v>5.2497997969240097E-3</v>
      </c>
      <c r="O102" s="302">
        <f t="shared" si="22"/>
        <v>5.3539118285937382E-3</v>
      </c>
      <c r="P102" s="302">
        <f t="shared" si="22"/>
        <v>5.4237482841452498E-3</v>
      </c>
      <c r="Q102" s="302">
        <f t="shared" si="22"/>
        <v>5.1665526112816187E-3</v>
      </c>
      <c r="R102" s="302">
        <f t="shared" si="22"/>
        <v>4.9867547470175445E-3</v>
      </c>
      <c r="S102" s="302">
        <f t="shared" si="22"/>
        <v>5.4880555961153285E-3</v>
      </c>
      <c r="T102" s="302">
        <f t="shared" si="22"/>
        <v>5.5570946187731068E-3</v>
      </c>
      <c r="U102" s="302">
        <f t="shared" si="22"/>
        <v>5.5473812537324132E-3</v>
      </c>
      <c r="V102" s="302">
        <f t="shared" si="22"/>
        <v>5.7081301141902177E-3</v>
      </c>
      <c r="W102" s="302">
        <f t="shared" si="22"/>
        <v>5.7516044543561894E-3</v>
      </c>
      <c r="X102" s="302">
        <f t="shared" si="22"/>
        <v>5.7007622945385583E-3</v>
      </c>
      <c r="Y102" s="302">
        <f t="shared" si="22"/>
        <v>5.6622560184187848E-3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8.2330140178917665E-3</v>
      </c>
      <c r="C103" s="302">
        <f t="shared" si="23"/>
        <v>8.5183611079544704E-3</v>
      </c>
      <c r="D103" s="302">
        <f t="shared" si="23"/>
        <v>8.7558007271767452E-3</v>
      </c>
      <c r="E103" s="302">
        <f t="shared" si="23"/>
        <v>8.862785836920916E-3</v>
      </c>
      <c r="F103" s="302">
        <f t="shared" si="23"/>
        <v>9.0216628258100468E-3</v>
      </c>
      <c r="G103" s="302">
        <f t="shared" si="23"/>
        <v>9.1985320191285413E-3</v>
      </c>
      <c r="H103" s="302">
        <f t="shared" si="23"/>
        <v>9.310304506922315E-3</v>
      </c>
      <c r="I103" s="302">
        <f t="shared" si="23"/>
        <v>6.2105063356556467E-3</v>
      </c>
      <c r="J103" s="302">
        <f t="shared" si="23"/>
        <v>5.7019507128272086E-3</v>
      </c>
      <c r="K103" s="302">
        <f t="shared" si="23"/>
        <v>6.138847474363108E-3</v>
      </c>
      <c r="L103" s="302">
        <f t="shared" si="23"/>
        <v>5.7564280398427186E-3</v>
      </c>
      <c r="M103" s="302">
        <f t="shared" si="23"/>
        <v>6.0327399496537277E-3</v>
      </c>
      <c r="N103" s="302">
        <f t="shared" si="23"/>
        <v>6.0992183851067061E-3</v>
      </c>
      <c r="O103" s="302">
        <f t="shared" si="23"/>
        <v>6.2201757629562135E-3</v>
      </c>
      <c r="P103" s="302">
        <f t="shared" si="23"/>
        <v>6.3013117700664338E-3</v>
      </c>
      <c r="Q103" s="302">
        <f t="shared" si="23"/>
        <v>6.0025017892708123E-3</v>
      </c>
      <c r="R103" s="302">
        <f t="shared" si="23"/>
        <v>5.7936125969696274E-3</v>
      </c>
      <c r="S103" s="302">
        <f t="shared" si="23"/>
        <v>6.3760240171305072E-3</v>
      </c>
      <c r="T103" s="302">
        <f t="shared" si="23"/>
        <v>6.4562335665557732E-3</v>
      </c>
      <c r="U103" s="302">
        <f t="shared" si="23"/>
        <v>6.4449485772363419E-3</v>
      </c>
      <c r="V103" s="302">
        <f t="shared" si="23"/>
        <v>6.6317066333556685E-3</v>
      </c>
      <c r="W103" s="302">
        <f t="shared" si="23"/>
        <v>6.6822151298846309E-3</v>
      </c>
      <c r="X103" s="302">
        <f t="shared" si="23"/>
        <v>6.6231466991075348E-3</v>
      </c>
      <c r="Y103" s="302">
        <f t="shared" si="23"/>
        <v>6.5784101003158362E-3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2.786096037149749E-3</v>
      </c>
      <c r="C104" s="302">
        <f t="shared" si="24"/>
        <v>2.8826590206583701E-3</v>
      </c>
      <c r="D104" s="302">
        <f t="shared" si="24"/>
        <v>2.9630098594568832E-3</v>
      </c>
      <c r="E104" s="302">
        <f t="shared" si="24"/>
        <v>2.9992141935737101E-3</v>
      </c>
      <c r="F104" s="302">
        <f t="shared" si="24"/>
        <v>3.0529790175101591E-3</v>
      </c>
      <c r="G104" s="302">
        <f t="shared" si="24"/>
        <v>3.11283249978623E-3</v>
      </c>
      <c r="H104" s="302">
        <f t="shared" si="24"/>
        <v>3.1506569082747709E-3</v>
      </c>
      <c r="I104" s="302">
        <f t="shared" si="24"/>
        <v>2.1016686055509003E-3</v>
      </c>
      <c r="J104" s="302">
        <f t="shared" si="24"/>
        <v>1.9295706591179902E-3</v>
      </c>
      <c r="K104" s="302">
        <f t="shared" si="24"/>
        <v>2.0774188631066458E-3</v>
      </c>
      <c r="L104" s="302">
        <f t="shared" si="24"/>
        <v>1.9480060783438754E-3</v>
      </c>
      <c r="M104" s="302">
        <f t="shared" si="24"/>
        <v>2.0415115084656704E-3</v>
      </c>
      <c r="N104" s="302">
        <f t="shared" si="24"/>
        <v>2.0640081670610455E-3</v>
      </c>
      <c r="O104" s="302">
        <f t="shared" si="24"/>
        <v>2.1049407915358959E-3</v>
      </c>
      <c r="P104" s="302">
        <f t="shared" si="24"/>
        <v>2.1323976508815373E-3</v>
      </c>
      <c r="Q104" s="302">
        <f t="shared" si="24"/>
        <v>2.0312787530457886E-3</v>
      </c>
      <c r="R104" s="302">
        <f t="shared" si="24"/>
        <v>1.9605895316246926E-3</v>
      </c>
      <c r="S104" s="302">
        <f t="shared" si="24"/>
        <v>2.1576806754238752E-3</v>
      </c>
      <c r="T104" s="302">
        <f t="shared" si="24"/>
        <v>2.1848240165271027E-3</v>
      </c>
      <c r="U104" s="302">
        <f t="shared" si="24"/>
        <v>2.1810051157024699E-3</v>
      </c>
      <c r="V104" s="302">
        <f t="shared" si="24"/>
        <v>2.2442050421120551E-3</v>
      </c>
      <c r="W104" s="302">
        <f t="shared" si="24"/>
        <v>2.2612973878454561E-3</v>
      </c>
      <c r="X104" s="302">
        <f t="shared" si="24"/>
        <v>2.2413083145181065E-3</v>
      </c>
      <c r="Y104" s="302">
        <f t="shared" si="24"/>
        <v>2.2261692098915092E-3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0.14401101674867514</v>
      </c>
      <c r="C105" s="301">
        <f t="shared" si="25"/>
        <v>0.14762135638917684</v>
      </c>
      <c r="D105" s="301">
        <f t="shared" si="25"/>
        <v>0.1506064864817388</v>
      </c>
      <c r="E105" s="301">
        <f t="shared" si="25"/>
        <v>0.15187167997663578</v>
      </c>
      <c r="F105" s="301">
        <f t="shared" si="25"/>
        <v>0.15383905527999983</v>
      </c>
      <c r="G105" s="301">
        <f t="shared" si="25"/>
        <v>0.15585305955666059</v>
      </c>
      <c r="H105" s="301">
        <f t="shared" si="25"/>
        <v>0.15721243097292598</v>
      </c>
      <c r="I105" s="301">
        <f t="shared" si="25"/>
        <v>0.11410397773437986</v>
      </c>
      <c r="J105" s="301">
        <f t="shared" si="25"/>
        <v>0.10726886850347728</v>
      </c>
      <c r="K105" s="301">
        <f t="shared" si="25"/>
        <v>0.11237136460918733</v>
      </c>
      <c r="L105" s="301">
        <f t="shared" si="25"/>
        <v>0.10785334989127815</v>
      </c>
      <c r="M105" s="301">
        <f t="shared" si="25"/>
        <v>0.11218598527958698</v>
      </c>
      <c r="N105" s="301">
        <f t="shared" si="25"/>
        <v>0.11353627978152589</v>
      </c>
      <c r="O105" s="301">
        <f t="shared" si="25"/>
        <v>0.11463313318223985</v>
      </c>
      <c r="P105" s="301">
        <f t="shared" si="25"/>
        <v>0.1152712958610544</v>
      </c>
      <c r="Q105" s="301">
        <f t="shared" si="25"/>
        <v>0.11075065215400406</v>
      </c>
      <c r="R105" s="301">
        <f t="shared" si="25"/>
        <v>0.1074139889678645</v>
      </c>
      <c r="S105" s="301">
        <f t="shared" si="25"/>
        <v>0.11564584961119034</v>
      </c>
      <c r="T105" s="301">
        <f t="shared" si="25"/>
        <v>0.11641026399768817</v>
      </c>
      <c r="U105" s="301">
        <f t="shared" si="25"/>
        <v>0.11629314378920888</v>
      </c>
      <c r="V105" s="301">
        <f t="shared" si="25"/>
        <v>0.11896723289615875</v>
      </c>
      <c r="W105" s="301">
        <f t="shared" si="25"/>
        <v>0.11968855473701169</v>
      </c>
      <c r="X105" s="301">
        <f t="shared" si="25"/>
        <v>0.11765573742305534</v>
      </c>
      <c r="Y105" s="301">
        <f t="shared" si="25"/>
        <v>0.1183196414414719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1.2252783230412663E-2</v>
      </c>
      <c r="C106" s="302">
        <f t="shared" si="26"/>
        <v>1.1693471246862543E-2</v>
      </c>
      <c r="D106" s="302">
        <f t="shared" si="26"/>
        <v>1.1203885484978068E-2</v>
      </c>
      <c r="E106" s="302">
        <f t="shared" si="26"/>
        <v>1.0903822772499365E-2</v>
      </c>
      <c r="F106" s="302">
        <f t="shared" si="26"/>
        <v>1.0551127755424404E-2</v>
      </c>
      <c r="G106" s="302">
        <f t="shared" si="26"/>
        <v>9.98385495952713E-3</v>
      </c>
      <c r="H106" s="302">
        <f t="shared" si="26"/>
        <v>9.7236502124768143E-3</v>
      </c>
      <c r="I106" s="302">
        <f t="shared" si="26"/>
        <v>1.2061936811144263E-2</v>
      </c>
      <c r="J106" s="302">
        <f t="shared" si="26"/>
        <v>1.2683369158154134E-2</v>
      </c>
      <c r="K106" s="302">
        <f t="shared" si="26"/>
        <v>1.1379716289641654E-2</v>
      </c>
      <c r="L106" s="302">
        <f t="shared" si="26"/>
        <v>1.2465697795911661E-2</v>
      </c>
      <c r="M106" s="302">
        <f t="shared" si="26"/>
        <v>1.275324359302067E-2</v>
      </c>
      <c r="N106" s="302">
        <f t="shared" si="26"/>
        <v>1.3131555123060626E-2</v>
      </c>
      <c r="O106" s="302">
        <f t="shared" si="26"/>
        <v>1.2456799958094157E-2</v>
      </c>
      <c r="P106" s="302">
        <f t="shared" si="26"/>
        <v>1.1906579163467131E-2</v>
      </c>
      <c r="Q106" s="302">
        <f t="shared" si="26"/>
        <v>1.1770253405841915E-2</v>
      </c>
      <c r="R106" s="302">
        <f t="shared" si="26"/>
        <v>1.1488064381855947E-2</v>
      </c>
      <c r="S106" s="302">
        <f t="shared" si="26"/>
        <v>1.1211987558167566E-2</v>
      </c>
      <c r="T106" s="302">
        <f t="shared" si="26"/>
        <v>1.0807853669014914E-2</v>
      </c>
      <c r="U106" s="302">
        <f t="shared" si="26"/>
        <v>1.0856396107167876E-2</v>
      </c>
      <c r="V106" s="302">
        <f t="shared" si="26"/>
        <v>1.0802257141888233E-2</v>
      </c>
      <c r="W106" s="302">
        <f t="shared" si="26"/>
        <v>1.0796913174979423E-2</v>
      </c>
      <c r="X106" s="302">
        <f t="shared" si="26"/>
        <v>9.6180558976949552E-3</v>
      </c>
      <c r="Y106" s="302">
        <f t="shared" si="26"/>
        <v>1.0943456744137553E-2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4.5867722172780239E-3</v>
      </c>
      <c r="C107" s="302">
        <f t="shared" si="27"/>
        <v>4.3488027268269386E-3</v>
      </c>
      <c r="D107" s="302">
        <f t="shared" si="27"/>
        <v>4.1559014386782561E-3</v>
      </c>
      <c r="E107" s="302">
        <f t="shared" si="27"/>
        <v>4.0686094159591074E-3</v>
      </c>
      <c r="F107" s="302">
        <f t="shared" si="27"/>
        <v>3.934582269756853E-3</v>
      </c>
      <c r="G107" s="302">
        <f t="shared" si="27"/>
        <v>3.7838448304291163E-3</v>
      </c>
      <c r="H107" s="302">
        <f t="shared" si="27"/>
        <v>3.6769244063357682E-3</v>
      </c>
      <c r="I107" s="302">
        <f t="shared" si="27"/>
        <v>6.1112961913573141E-3</v>
      </c>
      <c r="J107" s="302">
        <f t="shared" si="27"/>
        <v>6.510172030125742E-3</v>
      </c>
      <c r="K107" s="302">
        <f t="shared" si="27"/>
        <v>6.1677840188111973E-3</v>
      </c>
      <c r="L107" s="302">
        <f t="shared" si="27"/>
        <v>6.4708393570568484E-3</v>
      </c>
      <c r="M107" s="302">
        <f t="shared" si="27"/>
        <v>6.247869976272827E-3</v>
      </c>
      <c r="N107" s="302">
        <f t="shared" si="27"/>
        <v>6.1929920970684692E-3</v>
      </c>
      <c r="O107" s="302">
        <f t="shared" si="27"/>
        <v>6.0962294365091568E-3</v>
      </c>
      <c r="P107" s="302">
        <f t="shared" si="27"/>
        <v>6.0313435038850038E-3</v>
      </c>
      <c r="Q107" s="302">
        <f t="shared" si="27"/>
        <v>6.2626015545150255E-3</v>
      </c>
      <c r="R107" s="302">
        <f t="shared" si="27"/>
        <v>6.4347396363335458E-3</v>
      </c>
      <c r="S107" s="302">
        <f t="shared" si="27"/>
        <v>5.9464442268723234E-3</v>
      </c>
      <c r="T107" s="302">
        <f t="shared" si="27"/>
        <v>5.876033648749778E-3</v>
      </c>
      <c r="U107" s="302">
        <f t="shared" si="27"/>
        <v>5.8846848778621348E-3</v>
      </c>
      <c r="V107" s="302">
        <f t="shared" si="27"/>
        <v>5.7281498663883249E-3</v>
      </c>
      <c r="W107" s="302">
        <f t="shared" si="27"/>
        <v>5.6746348925134481E-3</v>
      </c>
      <c r="X107" s="302">
        <f t="shared" si="27"/>
        <v>5.7330768804652824E-3</v>
      </c>
      <c r="Y107" s="302">
        <f t="shared" si="27"/>
        <v>5.7626050682611655E-3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0.12717146130098447</v>
      </c>
      <c r="C108" s="302">
        <f t="shared" si="28"/>
        <v>0.13157908241548738</v>
      </c>
      <c r="D108" s="302">
        <f t="shared" si="28"/>
        <v>0.13524669955808247</v>
      </c>
      <c r="E108" s="302">
        <f t="shared" si="28"/>
        <v>0.1368992477881773</v>
      </c>
      <c r="F108" s="302">
        <f t="shared" si="28"/>
        <v>0.1393533452548186</v>
      </c>
      <c r="G108" s="302">
        <f t="shared" si="28"/>
        <v>0.14208535976670436</v>
      </c>
      <c r="H108" s="302">
        <f t="shared" si="28"/>
        <v>0.14381185635411339</v>
      </c>
      <c r="I108" s="302">
        <f t="shared" si="28"/>
        <v>9.5930744731878265E-2</v>
      </c>
      <c r="J108" s="302">
        <f t="shared" si="28"/>
        <v>8.8075327315197391E-2</v>
      </c>
      <c r="K108" s="302">
        <f t="shared" si="28"/>
        <v>9.4823864300734487E-2</v>
      </c>
      <c r="L108" s="302">
        <f t="shared" si="28"/>
        <v>8.8916812738309634E-2</v>
      </c>
      <c r="M108" s="302">
        <f t="shared" si="28"/>
        <v>9.3184871710293479E-2</v>
      </c>
      <c r="N108" s="302">
        <f t="shared" si="28"/>
        <v>9.4211732561396797E-2</v>
      </c>
      <c r="O108" s="302">
        <f t="shared" si="28"/>
        <v>9.6080103787636539E-2</v>
      </c>
      <c r="P108" s="302">
        <f t="shared" si="28"/>
        <v>9.7333373193702277E-2</v>
      </c>
      <c r="Q108" s="302">
        <f t="shared" si="28"/>
        <v>9.2717797193647117E-2</v>
      </c>
      <c r="R108" s="302">
        <f t="shared" si="28"/>
        <v>8.9491184949675021E-2</v>
      </c>
      <c r="S108" s="302">
        <f t="shared" si="28"/>
        <v>9.8487417826150447E-2</v>
      </c>
      <c r="T108" s="302">
        <f t="shared" si="28"/>
        <v>9.972637667992347E-2</v>
      </c>
      <c r="U108" s="302">
        <f t="shared" si="28"/>
        <v>9.9552062804178873E-2</v>
      </c>
      <c r="V108" s="302">
        <f t="shared" si="28"/>
        <v>0.10243682588788219</v>
      </c>
      <c r="W108" s="302">
        <f t="shared" si="28"/>
        <v>0.10321700666951883</v>
      </c>
      <c r="X108" s="302">
        <f t="shared" si="28"/>
        <v>0.1023046046448951</v>
      </c>
      <c r="Y108" s="302">
        <f t="shared" si="28"/>
        <v>0.10161357962907318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0.12354157787577884</v>
      </c>
      <c r="C109" s="235">
        <f t="shared" si="29"/>
        <v>0.12782339127631473</v>
      </c>
      <c r="D109" s="235">
        <f t="shared" si="29"/>
        <v>0.13138632280360191</v>
      </c>
      <c r="E109" s="235">
        <f t="shared" si="29"/>
        <v>0.13299170198044841</v>
      </c>
      <c r="F109" s="235">
        <f t="shared" si="29"/>
        <v>0.13537575159494683</v>
      </c>
      <c r="G109" s="235">
        <f t="shared" si="29"/>
        <v>0.13802978560639118</v>
      </c>
      <c r="H109" s="235">
        <f t="shared" si="29"/>
        <v>0.13970700241607176</v>
      </c>
      <c r="I109" s="235">
        <f t="shared" si="29"/>
        <v>9.3192572057698389E-2</v>
      </c>
      <c r="J109" s="235">
        <f t="shared" si="29"/>
        <v>8.5561373574944879E-2</v>
      </c>
      <c r="K109" s="235">
        <f t="shared" si="29"/>
        <v>9.2117285561935991E-2</v>
      </c>
      <c r="L109" s="235">
        <f t="shared" si="29"/>
        <v>8.6378840291669159E-2</v>
      </c>
      <c r="M109" s="235">
        <f t="shared" si="29"/>
        <v>9.0525075103092795E-2</v>
      </c>
      <c r="N109" s="235">
        <f t="shared" si="29"/>
        <v>9.1522626035561272E-2</v>
      </c>
      <c r="O109" s="235">
        <f t="shared" si="29"/>
        <v>9.3337667924567005E-2</v>
      </c>
      <c r="P109" s="235">
        <f t="shared" si="29"/>
        <v>9.4555164982042458E-2</v>
      </c>
      <c r="Q109" s="235">
        <f t="shared" si="29"/>
        <v>9.0071332398701867E-2</v>
      </c>
      <c r="R109" s="235">
        <f t="shared" si="29"/>
        <v>8.6936818068712521E-2</v>
      </c>
      <c r="S109" s="235">
        <f t="shared" si="29"/>
        <v>9.5676269460776744E-2</v>
      </c>
      <c r="T109" s="235">
        <f t="shared" si="29"/>
        <v>9.6879864435249971E-2</v>
      </c>
      <c r="U109" s="235">
        <f t="shared" si="29"/>
        <v>9.6710526039395894E-2</v>
      </c>
      <c r="V109" s="235">
        <f t="shared" si="29"/>
        <v>9.9512948686054217E-2</v>
      </c>
      <c r="W109" s="235">
        <f t="shared" si="29"/>
        <v>0.10027086059337774</v>
      </c>
      <c r="X109" s="235">
        <f t="shared" si="29"/>
        <v>9.9384501463538943E-2</v>
      </c>
      <c r="Y109" s="235">
        <f t="shared" si="29"/>
        <v>9.8713200529092437E-2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0.47225461209571568</v>
      </c>
      <c r="C113" s="322">
        <f>IF(C$5=0,0,C$5/FBT_fec!C$5)</f>
        <v>0.47549894560392031</v>
      </c>
      <c r="D113" s="322">
        <f>IF(D$5=0,0,D$5/FBT_fec!D$5)</f>
        <v>0.47942703370719741</v>
      </c>
      <c r="E113" s="322">
        <f>IF(E$5=0,0,E$5/FBT_fec!E$5)</f>
        <v>0.48237866823230036</v>
      </c>
      <c r="F113" s="322">
        <f>IF(F$5=0,0,F$5/FBT_fec!F$5)</f>
        <v>0.48487351754693325</v>
      </c>
      <c r="G113" s="322">
        <f>IF(G$5=0,0,G$5/FBT_fec!G$5)</f>
        <v>0.48604343823381618</v>
      </c>
      <c r="H113" s="322">
        <f>IF(H$5=0,0,H$5/FBT_fec!H$5)</f>
        <v>0.48852861183633162</v>
      </c>
      <c r="I113" s="322">
        <f>IF(I$5=0,0,I$5/FBT_fec!I$5)</f>
        <v>0.48103339311179988</v>
      </c>
      <c r="J113" s="322">
        <f>IF(J$5=0,0,J$5/FBT_fec!J$5)</f>
        <v>0.47635131069675712</v>
      </c>
      <c r="K113" s="322">
        <f>IF(K$5=0,0,K$5/FBT_fec!K$5)</f>
        <v>0.48258863335248003</v>
      </c>
      <c r="L113" s="322">
        <f>IF(L$5=0,0,L$5/FBT_fec!L$5)</f>
        <v>0.47670563802957583</v>
      </c>
      <c r="M113" s="322">
        <f>IF(M$5=0,0,M$5/FBT_fec!M$5)</f>
        <v>0.4765255767135626</v>
      </c>
      <c r="N113" s="322">
        <f>IF(N$5=0,0,N$5/FBT_fec!N$5)</f>
        <v>0.47701091871262941</v>
      </c>
      <c r="O113" s="322">
        <f>IF(O$5=0,0,O$5/FBT_fec!O$5)</f>
        <v>0.48054579290063854</v>
      </c>
      <c r="P113" s="322">
        <f>IF(P$5=0,0,P$5/FBT_fec!P$5)</f>
        <v>0.48194063871234849</v>
      </c>
      <c r="Q113" s="322">
        <f>IF(Q$5=0,0,Q$5/FBT_fec!Q$5)</f>
        <v>0.48555839616308533</v>
      </c>
      <c r="R113" s="322">
        <f>IF(R$5=0,0,R$5/FBT_fec!R$5)</f>
        <v>0.48576220655907426</v>
      </c>
      <c r="S113" s="322">
        <f>IF(S$5=0,0,S$5/FBT_fec!S$5)</f>
        <v>0.4884817300234886</v>
      </c>
      <c r="T113" s="322">
        <f>IF(T$5=0,0,T$5/FBT_fec!T$5)</f>
        <v>0.49051992772480679</v>
      </c>
      <c r="U113" s="322">
        <f>IF(U$5=0,0,U$5/FBT_fec!U$5)</f>
        <v>0.48976661008830563</v>
      </c>
      <c r="V113" s="322">
        <f>IF(V$5=0,0,V$5/FBT_fec!V$5)</f>
        <v>0.49110554796645078</v>
      </c>
      <c r="W113" s="322">
        <f>IF(W$5=0,0,W$5/FBT_fec!W$5)</f>
        <v>0.49344049520748562</v>
      </c>
      <c r="X113" s="322">
        <f>IF(X$5=0,0,X$5/FBT_fec!X$5)</f>
        <v>0.49350835561880968</v>
      </c>
      <c r="Y113" s="322">
        <f>IF(Y$5=0,0,Y$5/FBT_fec!Y$5)</f>
        <v>0.49257876304384784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0.46347498219037364</v>
      </c>
      <c r="C114" s="334">
        <f>IF(C$6=0,0,C$6/FBT_fec!C$6)</f>
        <v>0.46347498219037364</v>
      </c>
      <c r="D114" s="334">
        <f>IF(D$6=0,0,D$6/FBT_fec!D$6)</f>
        <v>0.46347498219037359</v>
      </c>
      <c r="E114" s="334">
        <f>IF(E$6=0,0,E$6/FBT_fec!E$6)</f>
        <v>0.46347498219037353</v>
      </c>
      <c r="F114" s="334">
        <f>IF(F$6=0,0,F$6/FBT_fec!F$6)</f>
        <v>0.46347498219037364</v>
      </c>
      <c r="G114" s="334">
        <f>IF(G$6=0,0,G$6/FBT_fec!G$6)</f>
        <v>0.46347498219037353</v>
      </c>
      <c r="H114" s="334">
        <f>IF(H$6=0,0,H$6/FBT_fec!H$6)</f>
        <v>0.46347498219037359</v>
      </c>
      <c r="I114" s="334">
        <f>IF(I$6=0,0,I$6/FBT_fec!I$6)</f>
        <v>0.4634749821903737</v>
      </c>
      <c r="J114" s="334">
        <f>IF(J$6=0,0,J$6/FBT_fec!J$6)</f>
        <v>0.46347498219037375</v>
      </c>
      <c r="K114" s="334">
        <f>IF(K$6=0,0,K$6/FBT_fec!K$6)</f>
        <v>0.46347498219037375</v>
      </c>
      <c r="L114" s="334">
        <f>IF(L$6=0,0,L$6/FBT_fec!L$6)</f>
        <v>0.46347498219037364</v>
      </c>
      <c r="M114" s="334">
        <f>IF(M$6=0,0,M$6/FBT_fec!M$6)</f>
        <v>0.46347498219037375</v>
      </c>
      <c r="N114" s="334">
        <f>IF(N$6=0,0,N$6/FBT_fec!N$6)</f>
        <v>0.46347498219037364</v>
      </c>
      <c r="O114" s="334">
        <f>IF(O$6=0,0,O$6/FBT_fec!O$6)</f>
        <v>0.46347498219037359</v>
      </c>
      <c r="P114" s="334">
        <f>IF(P$6=0,0,P$6/FBT_fec!P$6)</f>
        <v>0.46347498219037353</v>
      </c>
      <c r="Q114" s="334">
        <f>IF(Q$6=0,0,Q$6/FBT_fec!Q$6)</f>
        <v>0.4634749821903737</v>
      </c>
      <c r="R114" s="334">
        <f>IF(R$6=0,0,R$6/FBT_fec!R$6)</f>
        <v>0.46347498219037364</v>
      </c>
      <c r="S114" s="334">
        <f>IF(S$6=0,0,S$6/FBT_fec!S$6)</f>
        <v>0.46347498219037364</v>
      </c>
      <c r="T114" s="334">
        <f>IF(T$6=0,0,T$6/FBT_fec!T$6)</f>
        <v>0.46347498219037359</v>
      </c>
      <c r="U114" s="334">
        <f>IF(U$6=0,0,U$6/FBT_fec!U$6)</f>
        <v>0.46347498219037359</v>
      </c>
      <c r="V114" s="334">
        <f>IF(V$6=0,0,V$6/FBT_fec!V$6)</f>
        <v>0.46347498219037364</v>
      </c>
      <c r="W114" s="334">
        <f>IF(W$6=0,0,W$6/FBT_fec!W$6)</f>
        <v>0.46347498219037364</v>
      </c>
      <c r="X114" s="334">
        <f>IF(X$6=0,0,X$6/FBT_fec!X$6)</f>
        <v>0.46347498219037359</v>
      </c>
      <c r="Y114" s="334">
        <f>IF(Y$6=0,0,Y$6/FBT_fec!Y$6)</f>
        <v>0.46347498219037359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0.12011247474629611</v>
      </c>
      <c r="C115" s="335">
        <f>IF(C$7=0,0,C$7/FBT_fec!C$7)</f>
        <v>0.12011247474629612</v>
      </c>
      <c r="D115" s="335">
        <f>IF(D$7=0,0,D$7/FBT_fec!D$7)</f>
        <v>0.12011247474629612</v>
      </c>
      <c r="E115" s="335">
        <f>IF(E$7=0,0,E$7/FBT_fec!E$7)</f>
        <v>0.12011247474629612</v>
      </c>
      <c r="F115" s="335">
        <f>IF(F$7=0,0,F$7/FBT_fec!F$7)</f>
        <v>0.12011247474629612</v>
      </c>
      <c r="G115" s="335">
        <f>IF(G$7=0,0,G$7/FBT_fec!G$7)</f>
        <v>0.12011247474629611</v>
      </c>
      <c r="H115" s="335">
        <f>IF(H$7=0,0,H$7/FBT_fec!H$7)</f>
        <v>0.12011247474629611</v>
      </c>
      <c r="I115" s="335">
        <f>IF(I$7=0,0,I$7/FBT_fec!I$7)</f>
        <v>0.12011247474629611</v>
      </c>
      <c r="J115" s="335">
        <f>IF(J$7=0,0,J$7/FBT_fec!J$7)</f>
        <v>0.12011247474629612</v>
      </c>
      <c r="K115" s="335">
        <f>IF(K$7=0,0,K$7/FBT_fec!K$7)</f>
        <v>0.12011247474629611</v>
      </c>
      <c r="L115" s="335">
        <f>IF(L$7=0,0,L$7/FBT_fec!L$7)</f>
        <v>0.12011247474629612</v>
      </c>
      <c r="M115" s="335">
        <f>IF(M$7=0,0,M$7/FBT_fec!M$7)</f>
        <v>0.12011247474629611</v>
      </c>
      <c r="N115" s="335">
        <f>IF(N$7=0,0,N$7/FBT_fec!N$7)</f>
        <v>0.12011247474629612</v>
      </c>
      <c r="O115" s="335">
        <f>IF(O$7=0,0,O$7/FBT_fec!O$7)</f>
        <v>0.12011247474629613</v>
      </c>
      <c r="P115" s="335">
        <f>IF(P$7=0,0,P$7/FBT_fec!P$7)</f>
        <v>0.12011247474629612</v>
      </c>
      <c r="Q115" s="335">
        <f>IF(Q$7=0,0,Q$7/FBT_fec!Q$7)</f>
        <v>0.12011247474629612</v>
      </c>
      <c r="R115" s="335">
        <f>IF(R$7=0,0,R$7/FBT_fec!R$7)</f>
        <v>0.12011247474629613</v>
      </c>
      <c r="S115" s="335">
        <f>IF(S$7=0,0,S$7/FBT_fec!S$7)</f>
        <v>0.12011247474629613</v>
      </c>
      <c r="T115" s="335">
        <f>IF(T$7=0,0,T$7/FBT_fec!T$7)</f>
        <v>0.12011247474629611</v>
      </c>
      <c r="U115" s="335">
        <f>IF(U$7=0,0,U$7/FBT_fec!U$7)</f>
        <v>0.12011247474629611</v>
      </c>
      <c r="V115" s="335">
        <f>IF(V$7=0,0,V$7/FBT_fec!V$7)</f>
        <v>0.12011247474629612</v>
      </c>
      <c r="W115" s="335">
        <f>IF(W$7=0,0,W$7/FBT_fec!W$7)</f>
        <v>0.12011247474629609</v>
      </c>
      <c r="X115" s="335">
        <f>IF(X$7=0,0,X$7/FBT_fec!X$7)</f>
        <v>0.12011247474629611</v>
      </c>
      <c r="Y115" s="335">
        <f>IF(Y$7=0,0,Y$7/FBT_fec!Y$7)</f>
        <v>0.12011247474629611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0.65639516832073164</v>
      </c>
      <c r="C116" s="335">
        <f>IF(C$8=0,0,C$8/FBT_fec!C$8)</f>
        <v>0.65639516832073175</v>
      </c>
      <c r="D116" s="335">
        <f>IF(D$8=0,0,D$8/FBT_fec!D$8)</f>
        <v>0.65639516832073164</v>
      </c>
      <c r="E116" s="335">
        <f>IF(E$8=0,0,E$8/FBT_fec!E$8)</f>
        <v>0.65639516832073175</v>
      </c>
      <c r="F116" s="335">
        <f>IF(F$8=0,0,F$8/FBT_fec!F$8)</f>
        <v>0.65639516832073141</v>
      </c>
      <c r="G116" s="335">
        <f>IF(G$8=0,0,G$8/FBT_fec!G$8)</f>
        <v>0.65639516832073175</v>
      </c>
      <c r="H116" s="335">
        <f>IF(H$8=0,0,H$8/FBT_fec!H$8)</f>
        <v>0.65639516832073186</v>
      </c>
      <c r="I116" s="335">
        <f>IF(I$8=0,0,I$8/FBT_fec!I$8)</f>
        <v>0.65639516832073153</v>
      </c>
      <c r="J116" s="335">
        <f>IF(J$8=0,0,J$8/FBT_fec!J$8)</f>
        <v>0.65639516832073141</v>
      </c>
      <c r="K116" s="335">
        <f>IF(K$8=0,0,K$8/FBT_fec!K$8)</f>
        <v>0.65639516832073197</v>
      </c>
      <c r="L116" s="335">
        <f>IF(L$8=0,0,L$8/FBT_fec!L$8)</f>
        <v>0.65639516832073219</v>
      </c>
      <c r="M116" s="335">
        <f>IF(M$8=0,0,M$8/FBT_fec!M$8)</f>
        <v>0.65639516832073175</v>
      </c>
      <c r="N116" s="335">
        <f>IF(N$8=0,0,N$8/FBT_fec!N$8)</f>
        <v>0.65639516832073141</v>
      </c>
      <c r="O116" s="335">
        <f>IF(O$8=0,0,O$8/FBT_fec!O$8)</f>
        <v>0.65639516832073141</v>
      </c>
      <c r="P116" s="335">
        <f>IF(P$8=0,0,P$8/FBT_fec!P$8)</f>
        <v>0.65639516832073175</v>
      </c>
      <c r="Q116" s="335">
        <f>IF(Q$8=0,0,Q$8/FBT_fec!Q$8)</f>
        <v>0.65639516832073186</v>
      </c>
      <c r="R116" s="335">
        <f>IF(R$8=0,0,R$8/FBT_fec!R$8)</f>
        <v>0.65639516832073141</v>
      </c>
      <c r="S116" s="335">
        <f>IF(S$8=0,0,S$8/FBT_fec!S$8)</f>
        <v>0.65639516832073164</v>
      </c>
      <c r="T116" s="335">
        <f>IF(T$8=0,0,T$8/FBT_fec!T$8)</f>
        <v>0.65639516832073186</v>
      </c>
      <c r="U116" s="335">
        <f>IF(U$8=0,0,U$8/FBT_fec!U$8)</f>
        <v>0.65639516832073141</v>
      </c>
      <c r="V116" s="335">
        <f>IF(V$8=0,0,V$8/FBT_fec!V$8)</f>
        <v>0.65639516832073141</v>
      </c>
      <c r="W116" s="335">
        <f>IF(W$8=0,0,W$8/FBT_fec!W$8)</f>
        <v>0.65639516832073141</v>
      </c>
      <c r="X116" s="335">
        <f>IF(X$8=0,0,X$8/FBT_fec!X$8)</f>
        <v>0.65639516832073153</v>
      </c>
      <c r="Y116" s="335">
        <f>IF(Y$8=0,0,Y$8/FBT_fec!Y$8)</f>
        <v>0.65639516832073186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0.46387786298760714</v>
      </c>
      <c r="C117" s="335">
        <f>IF(C$9=0,0,C$9/FBT_fec!C$9)</f>
        <v>0.4638778629876073</v>
      </c>
      <c r="D117" s="335">
        <f>IF(D$9=0,0,D$9/FBT_fec!D$9)</f>
        <v>0.46387786298760703</v>
      </c>
      <c r="E117" s="335">
        <f>IF(E$9=0,0,E$9/FBT_fec!E$9)</f>
        <v>0.46387786298760703</v>
      </c>
      <c r="F117" s="335">
        <f>IF(F$9=0,0,F$9/FBT_fec!F$9)</f>
        <v>0.46387786298760714</v>
      </c>
      <c r="G117" s="335">
        <f>IF(G$9=0,0,G$9/FBT_fec!G$9)</f>
        <v>0.46387786298760719</v>
      </c>
      <c r="H117" s="335">
        <f>IF(H$9=0,0,H$9/FBT_fec!H$9)</f>
        <v>0.46387786298760703</v>
      </c>
      <c r="I117" s="335">
        <f>IF(I$9=0,0,I$9/FBT_fec!I$9)</f>
        <v>0.46387786298760736</v>
      </c>
      <c r="J117" s="335">
        <f>IF(J$9=0,0,J$9/FBT_fec!J$9)</f>
        <v>0.4638778629876073</v>
      </c>
      <c r="K117" s="335">
        <f>IF(K$9=0,0,K$9/FBT_fec!K$9)</f>
        <v>0.46387786298760719</v>
      </c>
      <c r="L117" s="335">
        <f>IF(L$9=0,0,L$9/FBT_fec!L$9)</f>
        <v>0.4638778629876073</v>
      </c>
      <c r="M117" s="335">
        <f>IF(M$9=0,0,M$9/FBT_fec!M$9)</f>
        <v>0.46387786298760714</v>
      </c>
      <c r="N117" s="335">
        <f>IF(N$9=0,0,N$9/FBT_fec!N$9)</f>
        <v>0.46387786298760736</v>
      </c>
      <c r="O117" s="335">
        <f>IF(O$9=0,0,O$9/FBT_fec!O$9)</f>
        <v>0.46387786298760708</v>
      </c>
      <c r="P117" s="335">
        <f>IF(P$9=0,0,P$9/FBT_fec!P$9)</f>
        <v>0.46387786298760703</v>
      </c>
      <c r="Q117" s="335">
        <f>IF(Q$9=0,0,Q$9/FBT_fec!Q$9)</f>
        <v>0.46387786298760725</v>
      </c>
      <c r="R117" s="335">
        <f>IF(R$9=0,0,R$9/FBT_fec!R$9)</f>
        <v>0.4638778629876073</v>
      </c>
      <c r="S117" s="335">
        <f>IF(S$9=0,0,S$9/FBT_fec!S$9)</f>
        <v>0.46387786298760697</v>
      </c>
      <c r="T117" s="335">
        <f>IF(T$9=0,0,T$9/FBT_fec!T$9)</f>
        <v>0.46387786298760719</v>
      </c>
      <c r="U117" s="335">
        <f>IF(U$9=0,0,U$9/FBT_fec!U$9)</f>
        <v>0.46387786298760725</v>
      </c>
      <c r="V117" s="335">
        <f>IF(V$9=0,0,V$9/FBT_fec!V$9)</f>
        <v>0.46387786298760725</v>
      </c>
      <c r="W117" s="335">
        <f>IF(W$9=0,0,W$9/FBT_fec!W$9)</f>
        <v>0.46387786298760703</v>
      </c>
      <c r="X117" s="335">
        <f>IF(X$9=0,0,X$9/FBT_fec!X$9)</f>
        <v>0.4638778629876073</v>
      </c>
      <c r="Y117" s="335">
        <f>IF(Y$9=0,0,Y$9/FBT_fec!Y$9)</f>
        <v>0.4638778629876073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0.79004293801586845</v>
      </c>
      <c r="C118" s="336">
        <f>IF(C$10=0,0,C$10/FBT_fec!C$10)</f>
        <v>0.79707577725374668</v>
      </c>
      <c r="D118" s="336">
        <f>IF(D$10=0,0,D$10/FBT_fec!D$10)</f>
        <v>0.79902245581977105</v>
      </c>
      <c r="E118" s="336">
        <f>IF(E$10=0,0,E$10/FBT_fec!E$10)</f>
        <v>0.79862836795661329</v>
      </c>
      <c r="F118" s="336">
        <f>IF(F$10=0,0,F$10/FBT_fec!F$10)</f>
        <v>0.79946134010904335</v>
      </c>
      <c r="G118" s="336">
        <f>IF(G$10=0,0,G$10/FBT_fec!G$10)</f>
        <v>0.80194617971348547</v>
      </c>
      <c r="H118" s="336">
        <f>IF(H$10=0,0,H$10/FBT_fec!H$10)</f>
        <v>0.80336429482789051</v>
      </c>
      <c r="I118" s="336">
        <f>IF(I$10=0,0,I$10/FBT_fec!I$10)</f>
        <v>0.77372408684774718</v>
      </c>
      <c r="J118" s="336">
        <f>IF(J$10=0,0,J$10/FBT_fec!J$10)</f>
        <v>0.75416744058396223</v>
      </c>
      <c r="K118" s="336">
        <f>IF(K$10=0,0,K$10/FBT_fec!K$10)</f>
        <v>0.78668706440046565</v>
      </c>
      <c r="L118" s="336">
        <f>IF(L$10=0,0,L$10/FBT_fec!L$10)</f>
        <v>0.77607656126980695</v>
      </c>
      <c r="M118" s="336">
        <f>IF(M$10=0,0,M$10/FBT_fec!M$10)</f>
        <v>0.77925140919974145</v>
      </c>
      <c r="N118" s="336">
        <f>IF(N$10=0,0,N$10/FBT_fec!N$10)</f>
        <v>0.77357835766132887</v>
      </c>
      <c r="O118" s="336">
        <f>IF(O$10=0,0,O$10/FBT_fec!O$10)</f>
        <v>0.78359443466373502</v>
      </c>
      <c r="P118" s="336">
        <f>IF(P$10=0,0,P$10/FBT_fec!P$10)</f>
        <v>0.78824109900104899</v>
      </c>
      <c r="Q118" s="336">
        <f>IF(Q$10=0,0,Q$10/FBT_fec!Q$10)</f>
        <v>0.78981563756988304</v>
      </c>
      <c r="R118" s="336">
        <f>IF(R$10=0,0,R$10/FBT_fec!R$10)</f>
        <v>0.79254868102463583</v>
      </c>
      <c r="S118" s="336">
        <f>IF(S$10=0,0,S$10/FBT_fec!S$10)</f>
        <v>0.79768069951352694</v>
      </c>
      <c r="T118" s="336">
        <f>IF(T$10=0,0,T$10/FBT_fec!T$10)</f>
        <v>0.80037553413546147</v>
      </c>
      <c r="U118" s="336">
        <f>IF(U$10=0,0,U$10/FBT_fec!U$10)</f>
        <v>0.8010872309543261</v>
      </c>
      <c r="V118" s="336">
        <f>IF(V$10=0,0,V$10/FBT_fec!V$10)</f>
        <v>0.79929805499126372</v>
      </c>
      <c r="W118" s="336">
        <f>IF(W$10=0,0,W$10/FBT_fec!W$10)</f>
        <v>0.8010244475571946</v>
      </c>
      <c r="X118" s="336">
        <f>IF(X$10=0,0,X$10/FBT_fec!X$10)</f>
        <v>0.80230549964076825</v>
      </c>
      <c r="Y118" s="336">
        <f>IF(Y$10=0,0,Y$10/FBT_fec!Y$10)</f>
        <v>0.79947145013440335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0.59640239593167554</v>
      </c>
      <c r="C119" s="349">
        <f>IF(C$16=0,0,C$16/FBT_fec!C$16)</f>
        <v>0.60489787165319309</v>
      </c>
      <c r="D119" s="349">
        <f>IF(D$16=0,0,D$16/FBT_fec!D$16)</f>
        <v>0.61179340176362695</v>
      </c>
      <c r="E119" s="349">
        <f>IF(E$16=0,0,E$16/FBT_fec!E$16)</f>
        <v>0.61572401472694538</v>
      </c>
      <c r="F119" s="349">
        <f>IF(F$16=0,0,F$16/FBT_fec!F$16)</f>
        <v>0.61981986775121445</v>
      </c>
      <c r="G119" s="349">
        <f>IF(G$16=0,0,G$16/FBT_fec!G$16)</f>
        <v>0.62254122069690521</v>
      </c>
      <c r="H119" s="349">
        <f>IF(H$16=0,0,H$16/FBT_fec!H$16)</f>
        <v>0.62568812466750545</v>
      </c>
      <c r="I119" s="349">
        <f>IF(I$16=0,0,I$16/FBT_fec!I$16)</f>
        <v>0.58953547793944072</v>
      </c>
      <c r="J119" s="349">
        <f>IF(J$16=0,0,J$16/FBT_fec!J$16)</f>
        <v>0.56957144132931647</v>
      </c>
      <c r="K119" s="349">
        <f>IF(K$16=0,0,K$16/FBT_fec!K$16)</f>
        <v>0.59422526313144974</v>
      </c>
      <c r="L119" s="349">
        <f>IF(L$16=0,0,L$16/FBT_fec!L$16)</f>
        <v>0.57228183960071832</v>
      </c>
      <c r="M119" s="349">
        <f>IF(M$16=0,0,M$16/FBT_fec!M$16)</f>
        <v>0.57537167108196174</v>
      </c>
      <c r="N119" s="349">
        <f>IF(N$16=0,0,N$16/FBT_fec!N$16)</f>
        <v>0.57652975050810984</v>
      </c>
      <c r="O119" s="349">
        <f>IF(O$16=0,0,O$16/FBT_fec!O$16)</f>
        <v>0.58822633727769824</v>
      </c>
      <c r="P119" s="349">
        <f>IF(P$16=0,0,P$16/FBT_fec!P$16)</f>
        <v>0.59423019591008031</v>
      </c>
      <c r="Q119" s="349">
        <f>IF(Q$16=0,0,Q$16/FBT_fec!Q$16)</f>
        <v>0.60008308880252959</v>
      </c>
      <c r="R119" s="349">
        <f>IF(R$16=0,0,R$16/FBT_fec!R$16)</f>
        <v>0.6010955792468341</v>
      </c>
      <c r="S119" s="349">
        <f>IF(S$16=0,0,S$16/FBT_fec!S$16)</f>
        <v>0.61058550096325914</v>
      </c>
      <c r="T119" s="349">
        <f>IF(T$16=0,0,T$16/FBT_fec!T$16)</f>
        <v>0.61799581707900386</v>
      </c>
      <c r="U119" s="349">
        <f>IF(U$16=0,0,U$16/FBT_fec!U$16)</f>
        <v>0.61785927409007224</v>
      </c>
      <c r="V119" s="349">
        <f>IF(V$16=0,0,V$16/FBT_fec!V$16)</f>
        <v>0.61954070567415476</v>
      </c>
      <c r="W119" s="349">
        <f>IF(W$16=0,0,W$16/FBT_fec!W$16)</f>
        <v>0.62503734839750702</v>
      </c>
      <c r="X119" s="349">
        <f>IF(X$16=0,0,X$16/FBT_fec!X$16)</f>
        <v>0.6266910989089528</v>
      </c>
      <c r="Y119" s="349">
        <f>IF(Y$16=0,0,Y$16/FBT_fec!Y$16)</f>
        <v>0.62277592820033589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0.32531039778091392</v>
      </c>
      <c r="C120" s="349">
        <f>IF(C$25=0,0,C$25/FBT_fec!C$25)</f>
        <v>0.32994429362901428</v>
      </c>
      <c r="D120" s="349">
        <f>IF(D$25=0,0,D$25/FBT_fec!D$25)</f>
        <v>0.33370549187106935</v>
      </c>
      <c r="E120" s="349">
        <f>IF(E$25=0,0,E$25/FBT_fec!E$25)</f>
        <v>0.3358494625783337</v>
      </c>
      <c r="F120" s="349">
        <f>IF(F$25=0,0,F$25/FBT_fec!F$25)</f>
        <v>0.33808356422793501</v>
      </c>
      <c r="G120" s="349">
        <f>IF(G$25=0,0,G$25/FBT_fec!G$25)</f>
        <v>0.33956793856194822</v>
      </c>
      <c r="H120" s="349">
        <f>IF(H$25=0,0,H$25/FBT_fec!H$25)</f>
        <v>0.34128443163682087</v>
      </c>
      <c r="I120" s="349">
        <f>IF(I$25=0,0,I$25/FBT_fec!I$25)</f>
        <v>0.32156480614878596</v>
      </c>
      <c r="J120" s="349">
        <f>IF(J$25=0,0,J$25/FBT_fec!J$25)</f>
        <v>0.31067533163417255</v>
      </c>
      <c r="K120" s="349">
        <f>IF(K$25=0,0,K$25/FBT_fec!K$25)</f>
        <v>0.32412287079897262</v>
      </c>
      <c r="L120" s="349">
        <f>IF(L$25=0,0,L$25/FBT_fec!L$25)</f>
        <v>0.31215373069130076</v>
      </c>
      <c r="M120" s="349">
        <f>IF(M$25=0,0,M$25/FBT_fec!M$25)</f>
        <v>0.31383909331743348</v>
      </c>
      <c r="N120" s="349">
        <f>IF(N$25=0,0,N$25/FBT_fec!N$25)</f>
        <v>0.3144707730044235</v>
      </c>
      <c r="O120" s="349">
        <f>IF(O$25=0,0,O$25/FBT_fec!O$25)</f>
        <v>0.32085072942419907</v>
      </c>
      <c r="P120" s="349">
        <f>IF(P$25=0,0,P$25/FBT_fec!P$25)</f>
        <v>0.32412556140549831</v>
      </c>
      <c r="Q120" s="349">
        <f>IF(Q$25=0,0,Q$25/FBT_fec!Q$25)</f>
        <v>0.32731804843774359</v>
      </c>
      <c r="R120" s="349">
        <f>IF(R$25=0,0,R$25/FBT_fec!R$25)</f>
        <v>0.32787031595281851</v>
      </c>
      <c r="S120" s="349">
        <f>IF(S$25=0,0,S$25/FBT_fec!S$25)</f>
        <v>0.3330466368890504</v>
      </c>
      <c r="T120" s="349">
        <f>IF(T$25=0,0,T$25/FBT_fec!T$25)</f>
        <v>0.33708862749763835</v>
      </c>
      <c r="U120" s="349">
        <f>IF(U$25=0,0,U$25/FBT_fec!U$25)</f>
        <v>0.33701414950367564</v>
      </c>
      <c r="V120" s="349">
        <f>IF(V$25=0,0,V$25/FBT_fec!V$25)</f>
        <v>0.33793129400408439</v>
      </c>
      <c r="W120" s="349">
        <f>IF(W$25=0,0,W$25/FBT_fec!W$25)</f>
        <v>0.34092946276227654</v>
      </c>
      <c r="X120" s="349">
        <f>IF(X$25=0,0,X$25/FBT_fec!X$25)</f>
        <v>0.34183150849579258</v>
      </c>
      <c r="Y120" s="349">
        <f>IF(Y$25=0,0,Y$25/FBT_fec!Y$25)</f>
        <v>0.33969596083654685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0.4131072639234713</v>
      </c>
      <c r="C121" s="349">
        <f>IF(C$34=0,0,C$34/FBT_fec!C$34)</f>
        <v>0.41198435614468754</v>
      </c>
      <c r="D121" s="349">
        <f>IF(D$34=0,0,D$34/FBT_fec!D$34)</f>
        <v>0.41377679826623925</v>
      </c>
      <c r="E121" s="349">
        <f>IF(E$34=0,0,E$34/FBT_fec!E$34)</f>
        <v>0.41697130523991921</v>
      </c>
      <c r="F121" s="349">
        <f>IF(F$34=0,0,F$34/FBT_fec!F$34)</f>
        <v>0.41802578204126922</v>
      </c>
      <c r="G121" s="349">
        <f>IF(G$34=0,0,G$34/FBT_fec!G$34)</f>
        <v>0.41576781750717445</v>
      </c>
      <c r="H121" s="349">
        <f>IF(H$34=0,0,H$34/FBT_fec!H$34)</f>
        <v>0.41748503100168594</v>
      </c>
      <c r="I121" s="349">
        <f>IF(I$34=0,0,I$34/FBT_fec!I$34)</f>
        <v>0.45534559001111607</v>
      </c>
      <c r="J121" s="349">
        <f>IF(J$34=0,0,J$34/FBT_fec!J$34)</f>
        <v>0.45544046495241852</v>
      </c>
      <c r="K121" s="349">
        <f>IF(K$34=0,0,K$34/FBT_fec!K$34)</f>
        <v>0.45751322400170957</v>
      </c>
      <c r="L121" s="349">
        <f>IF(L$34=0,0,L$34/FBT_fec!L$34)</f>
        <v>0.4548498032931203</v>
      </c>
      <c r="M121" s="349">
        <f>IF(M$34=0,0,M$34/FBT_fec!M$34)</f>
        <v>0.45164034466953618</v>
      </c>
      <c r="N121" s="349">
        <f>IF(N$34=0,0,N$34/FBT_fec!N$34)</f>
        <v>0.45176447669903197</v>
      </c>
      <c r="O121" s="349">
        <f>IF(O$34=0,0,O$34/FBT_fec!O$34)</f>
        <v>0.4543998703397088</v>
      </c>
      <c r="P121" s="349">
        <f>IF(P$34=0,0,P$34/FBT_fec!P$34)</f>
        <v>0.45488723025407973</v>
      </c>
      <c r="Q121" s="349">
        <f>IF(Q$34=0,0,Q$34/FBT_fec!Q$34)</f>
        <v>0.46218074179052882</v>
      </c>
      <c r="R121" s="349">
        <f>IF(R$34=0,0,R$34/FBT_fec!R$34)</f>
        <v>0.46389757946185106</v>
      </c>
      <c r="S121" s="349">
        <f>IF(S$34=0,0,S$34/FBT_fec!S$34)</f>
        <v>0.46150681814083644</v>
      </c>
      <c r="T121" s="349">
        <f>IF(T$34=0,0,T$34/FBT_fec!T$34)</f>
        <v>0.46280116419662271</v>
      </c>
      <c r="U121" s="349">
        <f>IF(U$34=0,0,U$34/FBT_fec!U$34)</f>
        <v>0.46161985192318661</v>
      </c>
      <c r="V121" s="349">
        <f>IF(V$34=0,0,V$34/FBT_fec!V$34)</f>
        <v>0.46174877032726264</v>
      </c>
      <c r="W121" s="349">
        <f>IF(W$34=0,0,W$34/FBT_fec!W$34)</f>
        <v>0.46391617351500558</v>
      </c>
      <c r="X121" s="349">
        <f>IF(X$34=0,0,X$34/FBT_fec!X$34)</f>
        <v>0.46427287716045967</v>
      </c>
      <c r="Y121" s="349">
        <f>IF(Y$34=0,0,Y$34/FBT_fec!Y$34)</f>
        <v>0.46387669303503737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0.3774553609700757</v>
      </c>
      <c r="C122" s="349">
        <f>IF(C$45=0,0,C$45/FBT_fec!C$45)</f>
        <v>0.37705403022825379</v>
      </c>
      <c r="D122" s="349">
        <f>IF(D$45=0,0,D$45/FBT_fec!D$45)</f>
        <v>0.37831614302482242</v>
      </c>
      <c r="E122" s="349">
        <f>IF(E$45=0,0,E$45/FBT_fec!E$45)</f>
        <v>0.38039104207312585</v>
      </c>
      <c r="F122" s="349">
        <f>IF(F$45=0,0,F$45/FBT_fec!F$45)</f>
        <v>0.38116713063285851</v>
      </c>
      <c r="G122" s="349">
        <f>IF(G$45=0,0,G$45/FBT_fec!G$45)</f>
        <v>0.37976808280035351</v>
      </c>
      <c r="H122" s="349">
        <f>IF(H$45=0,0,H$45/FBT_fec!H$45)</f>
        <v>0.38118321950358514</v>
      </c>
      <c r="I122" s="349">
        <f>IF(I$45=0,0,I$45/FBT_fec!I$45)</f>
        <v>0.39587157110049792</v>
      </c>
      <c r="J122" s="349">
        <f>IF(J$45=0,0,J$45/FBT_fec!J$45)</f>
        <v>0.39650435291223141</v>
      </c>
      <c r="K122" s="349">
        <f>IF(K$45=0,0,K$45/FBT_fec!K$45)</f>
        <v>0.39526599230232701</v>
      </c>
      <c r="L122" s="349">
        <f>IF(L$45=0,0,L$45/FBT_fec!L$45)</f>
        <v>0.39368435086590414</v>
      </c>
      <c r="M122" s="349">
        <f>IF(M$45=0,0,M$45/FBT_fec!M$45)</f>
        <v>0.39208554582644128</v>
      </c>
      <c r="N122" s="349">
        <f>IF(N$45=0,0,N$45/FBT_fec!N$45)</f>
        <v>0.39315453479153811</v>
      </c>
      <c r="O122" s="349">
        <f>IF(O$45=0,0,O$45/FBT_fec!O$45)</f>
        <v>0.39422681235628232</v>
      </c>
      <c r="P122" s="349">
        <f>IF(P$45=0,0,P$45/FBT_fec!P$45)</f>
        <v>0.39399164553748312</v>
      </c>
      <c r="Q122" s="349">
        <f>IF(Q$45=0,0,Q$45/FBT_fec!Q$45)</f>
        <v>0.40044908141292701</v>
      </c>
      <c r="R122" s="349">
        <f>IF(R$45=0,0,R$45/FBT_fec!R$45)</f>
        <v>0.40170369592634447</v>
      </c>
      <c r="S122" s="349">
        <f>IF(S$45=0,0,S$45/FBT_fec!S$45)</f>
        <v>0.40125777094274517</v>
      </c>
      <c r="T122" s="349">
        <f>IF(T$45=0,0,T$45/FBT_fec!T$45)</f>
        <v>0.40154362092779788</v>
      </c>
      <c r="U122" s="349">
        <f>IF(U$45=0,0,U$45/FBT_fec!U$45)</f>
        <v>0.40058687353819072</v>
      </c>
      <c r="V122" s="349">
        <f>IF(V$45=0,0,V$45/FBT_fec!V$45)</f>
        <v>0.40218973553762266</v>
      </c>
      <c r="W122" s="349">
        <f>IF(W$45=0,0,W$45/FBT_fec!W$45)</f>
        <v>0.40506281007667255</v>
      </c>
      <c r="X122" s="349">
        <f>IF(X$45=0,0,X$45/FBT_fec!X$45)</f>
        <v>0.4038406510244833</v>
      </c>
      <c r="Y122" s="349">
        <f>IF(Y$45=0,0,Y$45/FBT_fec!Y$45)</f>
        <v>0.40565181057450789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0.661058526807207</v>
      </c>
      <c r="C123" s="349">
        <f>IF(C$66=0,0,C$66/FBT_fec!C$66)</f>
        <v>0.66424826868828823</v>
      </c>
      <c r="D123" s="349">
        <f>IF(D$66=0,0,D$66/FBT_fec!D$66)</f>
        <v>0.66705720465355456</v>
      </c>
      <c r="E123" s="349">
        <f>IF(E$66=0,0,E$66/FBT_fec!E$66)</f>
        <v>0.66863314222204295</v>
      </c>
      <c r="F123" s="349">
        <f>IF(F$66=0,0,F$66/FBT_fec!F$66)</f>
        <v>0.67047675468223222</v>
      </c>
      <c r="G123" s="349">
        <f>IF(G$66=0,0,G$66/FBT_fec!G$66)</f>
        <v>0.67262661762590858</v>
      </c>
      <c r="H123" s="349">
        <f>IF(H$66=0,0,H$66/FBT_fec!H$66)</f>
        <v>0.67399955527028144</v>
      </c>
      <c r="I123" s="349">
        <f>IF(I$66=0,0,I$66/FBT_fec!I$66)</f>
        <v>0.64873258826982105</v>
      </c>
      <c r="J123" s="349">
        <f>IF(J$66=0,0,J$66/FBT_fec!J$66)</f>
        <v>0.64184715861521047</v>
      </c>
      <c r="K123" s="349">
        <f>IF(K$66=0,0,K$66/FBT_fec!K$66)</f>
        <v>0.64999539495714553</v>
      </c>
      <c r="L123" s="349">
        <f>IF(L$66=0,0,L$66/FBT_fec!L$66)</f>
        <v>0.64291840371466735</v>
      </c>
      <c r="M123" s="349">
        <f>IF(M$66=0,0,M$66/FBT_fec!M$66)</f>
        <v>0.64479016583052151</v>
      </c>
      <c r="N123" s="349">
        <f>IF(N$66=0,0,N$66/FBT_fec!N$66)</f>
        <v>0.64457748354523325</v>
      </c>
      <c r="O123" s="349">
        <f>IF(O$66=0,0,O$66/FBT_fec!O$66)</f>
        <v>0.6477637293378361</v>
      </c>
      <c r="P123" s="349">
        <f>IF(P$66=0,0,P$66/FBT_fec!P$66)</f>
        <v>0.64997602277123989</v>
      </c>
      <c r="Q123" s="349">
        <f>IF(Q$66=0,0,Q$66/FBT_fec!Q$66)</f>
        <v>0.64821877749133983</v>
      </c>
      <c r="R123" s="349">
        <f>IF(R$66=0,0,R$66/FBT_fec!R$66)</f>
        <v>0.64697925849226123</v>
      </c>
      <c r="S123" s="349">
        <f>IF(S$66=0,0,S$66/FBT_fec!S$66)</f>
        <v>0.65322437782625709</v>
      </c>
      <c r="T123" s="349">
        <f>IF(T$66=0,0,T$66/FBT_fec!T$66)</f>
        <v>0.6551354231688421</v>
      </c>
      <c r="U123" s="349">
        <f>IF(U$66=0,0,U$66/FBT_fec!U$66)</f>
        <v>0.6547854751242751</v>
      </c>
      <c r="V123" s="349">
        <f>IF(V$66=0,0,V$66/FBT_fec!V$66)</f>
        <v>0.65660468783140424</v>
      </c>
      <c r="W123" s="349">
        <f>IF(W$66=0,0,W$66/FBT_fec!W$66)</f>
        <v>0.65730581685008471</v>
      </c>
      <c r="X123" s="349">
        <f>IF(X$66=0,0,X$66/FBT_fec!X$66)</f>
        <v>0.65982038866588499</v>
      </c>
      <c r="Y123" s="349">
        <f>IF(Y$66=0,0,Y$66/FBT_fec!Y$66)</f>
        <v>0.65602708416409916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0.50350280032452477</v>
      </c>
      <c r="C124" s="337">
        <f>IF(C$80=0,0,C$80/FBT_fec!C$80)</f>
        <v>0.50350280032452488</v>
      </c>
      <c r="D124" s="337">
        <f>IF(D$80=0,0,D$80/FBT_fec!D$80)</f>
        <v>0.50350280032452477</v>
      </c>
      <c r="E124" s="337">
        <f>IF(E$80=0,0,E$80/FBT_fec!E$80)</f>
        <v>0.50350280032452488</v>
      </c>
      <c r="F124" s="337">
        <f>IF(F$80=0,0,F$80/FBT_fec!F$80)</f>
        <v>0.50350280032452466</v>
      </c>
      <c r="G124" s="337">
        <f>IF(G$80=0,0,G$80/FBT_fec!G$80)</f>
        <v>0.50350280032452488</v>
      </c>
      <c r="H124" s="337">
        <f>IF(H$80=0,0,H$80/FBT_fec!H$80)</f>
        <v>0.50350280032452488</v>
      </c>
      <c r="I124" s="337">
        <f>IF(I$80=0,0,I$80/FBT_fec!I$80)</f>
        <v>0.50350280032452466</v>
      </c>
      <c r="J124" s="337">
        <f>IF(J$80=0,0,J$80/FBT_fec!J$80)</f>
        <v>0.50350280032452488</v>
      </c>
      <c r="K124" s="337">
        <f>IF(K$80=0,0,K$80/FBT_fec!K$80)</f>
        <v>0.50350280032452477</v>
      </c>
      <c r="L124" s="337">
        <f>IF(L$80=0,0,L$80/FBT_fec!L$80)</f>
        <v>0.50350280032452477</v>
      </c>
      <c r="M124" s="337">
        <f>IF(M$80=0,0,M$80/FBT_fec!M$80)</f>
        <v>0.50350280032452477</v>
      </c>
      <c r="N124" s="337">
        <f>IF(N$80=0,0,N$80/FBT_fec!N$80)</f>
        <v>0.50350280032452466</v>
      </c>
      <c r="O124" s="337">
        <f>IF(O$80=0,0,O$80/FBT_fec!O$80)</f>
        <v>0.50350280032452477</v>
      </c>
      <c r="P124" s="337">
        <f>IF(P$80=0,0,P$80/FBT_fec!P$80)</f>
        <v>0.50350280032452488</v>
      </c>
      <c r="Q124" s="337">
        <f>IF(Q$80=0,0,Q$80/FBT_fec!Q$80)</f>
        <v>0.50350280032452477</v>
      </c>
      <c r="R124" s="337">
        <f>IF(R$80=0,0,R$80/FBT_fec!R$80)</f>
        <v>0.50350280032452477</v>
      </c>
      <c r="S124" s="337">
        <f>IF(S$80=0,0,S$80/FBT_fec!S$80)</f>
        <v>0.50350280032452488</v>
      </c>
      <c r="T124" s="337">
        <f>IF(T$80=0,0,T$80/FBT_fec!T$80)</f>
        <v>0.50350280032452477</v>
      </c>
      <c r="U124" s="337">
        <f>IF(U$80=0,0,U$80/FBT_fec!U$80)</f>
        <v>0.50350280032452477</v>
      </c>
      <c r="V124" s="337">
        <f>IF(V$80=0,0,V$80/FBT_fec!V$80)</f>
        <v>0.50350280032452488</v>
      </c>
      <c r="W124" s="337">
        <f>IF(W$80=0,0,W$80/FBT_fec!W$80)</f>
        <v>0.50350280032452477</v>
      </c>
      <c r="X124" s="337">
        <f>IF(X$80=0,0,X$80/FBT_fec!X$80)</f>
        <v>0.50350280032452477</v>
      </c>
      <c r="Y124" s="337">
        <f>IF(Y$80=0,0,Y$80/FBT_fec!Y$80)</f>
        <v>0.50350280032452466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FI: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439.3923370804315</v>
      </c>
      <c r="C5" s="223">
        <v>397.61934887730717</v>
      </c>
      <c r="D5" s="223">
        <v>368.54168705424178</v>
      </c>
      <c r="E5" s="223">
        <v>336.99234184009742</v>
      </c>
      <c r="F5" s="223">
        <v>301.10789214932379</v>
      </c>
      <c r="G5" s="223">
        <v>282.5381788299444</v>
      </c>
      <c r="H5" s="223">
        <v>278.92496299849961</v>
      </c>
      <c r="I5" s="223">
        <v>265.91180168936859</v>
      </c>
      <c r="J5" s="223">
        <v>279.8865362370459</v>
      </c>
      <c r="K5" s="223">
        <v>293.24344751338981</v>
      </c>
      <c r="L5" s="223">
        <v>353.45420624081538</v>
      </c>
      <c r="M5" s="223">
        <v>361.39044214385711</v>
      </c>
      <c r="N5" s="223">
        <v>352.30825864288988</v>
      </c>
      <c r="O5" s="223">
        <v>305.09239080476789</v>
      </c>
      <c r="P5" s="223">
        <v>294.74391335305933</v>
      </c>
      <c r="Q5" s="223">
        <v>222.0791184840441</v>
      </c>
      <c r="R5" s="223">
        <v>205.93818511923499</v>
      </c>
      <c r="S5" s="223">
        <v>217.55270241809191</v>
      </c>
      <c r="T5" s="223">
        <v>186.87206685681039</v>
      </c>
      <c r="U5" s="223">
        <v>179.34196830245199</v>
      </c>
      <c r="V5" s="223">
        <v>185.33800628100931</v>
      </c>
      <c r="W5" s="223">
        <v>164.19458165731729</v>
      </c>
      <c r="X5" s="223">
        <v>140.2914544809949</v>
      </c>
      <c r="Y5" s="223">
        <v>163.68605513583501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2.1968262840871779</v>
      </c>
      <c r="C10" s="260">
        <v>1.523035112842738</v>
      </c>
      <c r="D10" s="260">
        <v>1.349950106062862</v>
      </c>
      <c r="E10" s="260">
        <v>1.3489212700021429</v>
      </c>
      <c r="F10" s="260">
        <v>1.208400025960739</v>
      </c>
      <c r="G10" s="260">
        <v>0.96794115887881338</v>
      </c>
      <c r="H10" s="260">
        <v>0.91274437194595537</v>
      </c>
      <c r="I10" s="260">
        <v>3.726362012128698</v>
      </c>
      <c r="J10" s="260">
        <v>4.9554159470188841</v>
      </c>
      <c r="K10" s="260">
        <v>3.1257654242695212</v>
      </c>
      <c r="L10" s="260">
        <v>4.1090676346022494</v>
      </c>
      <c r="M10" s="260">
        <v>3.7040156099264681</v>
      </c>
      <c r="N10" s="260">
        <v>4.1572267445250333</v>
      </c>
      <c r="O10" s="260">
        <v>3.2015773472390232</v>
      </c>
      <c r="P10" s="260">
        <v>2.8256905687226679</v>
      </c>
      <c r="Q10" s="260">
        <v>2.4865584078190759</v>
      </c>
      <c r="R10" s="260">
        <v>2.1851751826454611</v>
      </c>
      <c r="S10" s="260">
        <v>1.832264759201732</v>
      </c>
      <c r="T10" s="260">
        <v>1.567016253809808</v>
      </c>
      <c r="U10" s="260">
        <v>1.4301434218077449</v>
      </c>
      <c r="V10" s="260">
        <v>1.70103403332527</v>
      </c>
      <c r="W10" s="260">
        <v>1.5980321536958011</v>
      </c>
      <c r="X10" s="260">
        <v>1.3216212209154889</v>
      </c>
      <c r="Y10" s="260">
        <v>1.6397459039482529</v>
      </c>
      <c r="DA10" s="68" t="s">
        <v>2305</v>
      </c>
    </row>
    <row r="11" spans="1:105" ht="12" customHeight="1" x14ac:dyDescent="0.25">
      <c r="A11" s="37" t="s">
        <v>159</v>
      </c>
      <c r="B11" s="226">
        <v>1.490175598391388</v>
      </c>
      <c r="C11" s="226">
        <v>0.94264661707029884</v>
      </c>
      <c r="D11" s="226">
        <v>0.84600294328951464</v>
      </c>
      <c r="E11" s="226">
        <v>0.9069688572050888</v>
      </c>
      <c r="F11" s="226">
        <v>0.83517333968814944</v>
      </c>
      <c r="G11" s="226">
        <v>0.73685191951843276</v>
      </c>
      <c r="H11" s="226">
        <v>0.67334925079498631</v>
      </c>
      <c r="I11" s="226">
        <v>2.9412879643331249</v>
      </c>
      <c r="J11" s="226">
        <v>4.0114015425372811</v>
      </c>
      <c r="K11" s="226">
        <v>2.363438205770898</v>
      </c>
      <c r="L11" s="226">
        <v>2.834923266317154</v>
      </c>
      <c r="M11" s="226">
        <v>2.341840562375852</v>
      </c>
      <c r="N11" s="226">
        <v>2.5342156545690662</v>
      </c>
      <c r="O11" s="226">
        <v>1.9715008206895379</v>
      </c>
      <c r="P11" s="226">
        <v>1.8821816584254589</v>
      </c>
      <c r="Q11" s="226">
        <v>1.470818129029573</v>
      </c>
      <c r="R11" s="226">
        <v>1.2372145316067129</v>
      </c>
      <c r="S11" s="226">
        <v>1.063252239687783</v>
      </c>
      <c r="T11" s="226">
        <v>0.87865943570779403</v>
      </c>
      <c r="U11" s="226">
        <v>0.72500934554660401</v>
      </c>
      <c r="V11" s="226">
        <v>1.0392629777326781</v>
      </c>
      <c r="W11" s="226">
        <v>0.7228276748450938</v>
      </c>
      <c r="X11" s="226">
        <v>0.97124171005960358</v>
      </c>
      <c r="Y11" s="226">
        <v>0.83359190611998202</v>
      </c>
      <c r="DA11" s="69" t="s">
        <v>2306</v>
      </c>
    </row>
    <row r="12" spans="1:105" ht="12" customHeight="1" x14ac:dyDescent="0.25">
      <c r="A12" s="37" t="s">
        <v>35</v>
      </c>
      <c r="B12" s="226">
        <v>0.70665068569579026</v>
      </c>
      <c r="C12" s="226">
        <v>0.58038849577243889</v>
      </c>
      <c r="D12" s="226">
        <v>0.5039471627733475</v>
      </c>
      <c r="E12" s="226">
        <v>0.44195241279705461</v>
      </c>
      <c r="F12" s="226">
        <v>0.37322668627258909</v>
      </c>
      <c r="G12" s="226">
        <v>0.23108923936038059</v>
      </c>
      <c r="H12" s="226">
        <v>0.23939512115096909</v>
      </c>
      <c r="I12" s="226">
        <v>0.78507404779557299</v>
      </c>
      <c r="J12" s="226">
        <v>0.94401440448160279</v>
      </c>
      <c r="K12" s="226">
        <v>0.76232721849862262</v>
      </c>
      <c r="L12" s="226">
        <v>1.2741443682850959</v>
      </c>
      <c r="M12" s="226">
        <v>1.362175047550616</v>
      </c>
      <c r="N12" s="226">
        <v>1.623011089955968</v>
      </c>
      <c r="O12" s="226">
        <v>1.230076526549486</v>
      </c>
      <c r="P12" s="226">
        <v>0.94350891029720907</v>
      </c>
      <c r="Q12" s="226">
        <v>1.015740278789504</v>
      </c>
      <c r="R12" s="226">
        <v>0.9479606510387476</v>
      </c>
      <c r="S12" s="226">
        <v>0.76901251951394822</v>
      </c>
      <c r="T12" s="226">
        <v>0.68835681810201355</v>
      </c>
      <c r="U12" s="226">
        <v>0.70513407626114122</v>
      </c>
      <c r="V12" s="226">
        <v>0.66177105559259208</v>
      </c>
      <c r="W12" s="226">
        <v>0.87520447885070685</v>
      </c>
      <c r="X12" s="226">
        <v>0.35037951085588581</v>
      </c>
      <c r="Y12" s="226">
        <v>0.80615399782827102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15.949429838788831</v>
      </c>
      <c r="C16" s="261">
        <f t="shared" si="0"/>
        <v>12.76227325112777</v>
      </c>
      <c r="D16" s="261">
        <f t="shared" si="0"/>
        <v>10.5069234146635</v>
      </c>
      <c r="E16" s="261">
        <f t="shared" si="0"/>
        <v>9.0150790355125014</v>
      </c>
      <c r="F16" s="261">
        <f t="shared" si="0"/>
        <v>7.3970829011736594</v>
      </c>
      <c r="G16" s="261">
        <f t="shared" si="0"/>
        <v>6.3558365354202397</v>
      </c>
      <c r="H16" s="261">
        <f t="shared" si="0"/>
        <v>5.8261894189627919</v>
      </c>
      <c r="I16" s="261">
        <f t="shared" si="0"/>
        <v>20.035200300849741</v>
      </c>
      <c r="J16" s="261">
        <f t="shared" si="0"/>
        <v>24.955843995194918</v>
      </c>
      <c r="K16" s="261">
        <f t="shared" si="0"/>
        <v>22.6367065118285</v>
      </c>
      <c r="L16" s="261">
        <f t="shared" si="0"/>
        <v>31.37619997847116</v>
      </c>
      <c r="M16" s="261">
        <f t="shared" si="0"/>
        <v>29.17412766628123</v>
      </c>
      <c r="N16" s="261">
        <f t="shared" si="0"/>
        <v>27.617435198210458</v>
      </c>
      <c r="O16" s="261">
        <f t="shared" si="0"/>
        <v>22.949447318191272</v>
      </c>
      <c r="P16" s="261">
        <f t="shared" si="0"/>
        <v>21.532320629110089</v>
      </c>
      <c r="Q16" s="261">
        <f t="shared" si="0"/>
        <v>17.570182211679711</v>
      </c>
      <c r="R16" s="261">
        <f t="shared" si="0"/>
        <v>17.425031354520321</v>
      </c>
      <c r="S16" s="261">
        <f t="shared" si="0"/>
        <v>14.78814225727551</v>
      </c>
      <c r="T16" s="261">
        <f t="shared" si="0"/>
        <v>11.879873508741939</v>
      </c>
      <c r="U16" s="261">
        <f t="shared" si="0"/>
        <v>11.45603060006373</v>
      </c>
      <c r="V16" s="261">
        <f t="shared" si="0"/>
        <v>11.02344881332286</v>
      </c>
      <c r="W16" s="261">
        <f t="shared" si="0"/>
        <v>9.0924652410940769</v>
      </c>
      <c r="X16" s="261">
        <f t="shared" si="0"/>
        <v>7.7802148869576637</v>
      </c>
      <c r="Y16" s="261">
        <f t="shared" si="0"/>
        <v>9.6556009386392248</v>
      </c>
      <c r="DA16" s="70"/>
    </row>
    <row r="17" spans="1:105" ht="12" customHeight="1" x14ac:dyDescent="0.25">
      <c r="A17" s="60" t="s">
        <v>2148</v>
      </c>
      <c r="B17" s="329">
        <v>15.949429838788831</v>
      </c>
      <c r="C17" s="329">
        <v>12.76227325112777</v>
      </c>
      <c r="D17" s="329">
        <v>10.5069234146635</v>
      </c>
      <c r="E17" s="329">
        <v>9.0150790355125014</v>
      </c>
      <c r="F17" s="329">
        <v>7.3970829011736594</v>
      </c>
      <c r="G17" s="329">
        <v>6.3558365354202397</v>
      </c>
      <c r="H17" s="329">
        <v>5.8261894189627919</v>
      </c>
      <c r="I17" s="329">
        <v>20.035200300849741</v>
      </c>
      <c r="J17" s="329">
        <v>24.955843995194918</v>
      </c>
      <c r="K17" s="329">
        <v>22.6367065118285</v>
      </c>
      <c r="L17" s="329">
        <v>31.37619997847116</v>
      </c>
      <c r="M17" s="329">
        <v>29.17412766628123</v>
      </c>
      <c r="N17" s="329">
        <v>27.617435198210458</v>
      </c>
      <c r="O17" s="329">
        <v>22.949447318191272</v>
      </c>
      <c r="P17" s="329">
        <v>21.532320629110089</v>
      </c>
      <c r="Q17" s="329">
        <v>17.570182211679711</v>
      </c>
      <c r="R17" s="329">
        <v>17.425031354520321</v>
      </c>
      <c r="S17" s="329">
        <v>14.78814225727551</v>
      </c>
      <c r="T17" s="329">
        <v>11.879873508741939</v>
      </c>
      <c r="U17" s="329">
        <v>11.45603060006373</v>
      </c>
      <c r="V17" s="329">
        <v>11.02344881332286</v>
      </c>
      <c r="W17" s="329">
        <v>9.0924652410940769</v>
      </c>
      <c r="X17" s="329">
        <v>7.7802148869576637</v>
      </c>
      <c r="Y17" s="329">
        <v>9.6556009386392248</v>
      </c>
      <c r="DA17" s="72" t="s">
        <v>2311</v>
      </c>
    </row>
    <row r="18" spans="1:105" ht="12" customHeight="1" x14ac:dyDescent="0.25">
      <c r="A18" s="59" t="s">
        <v>28</v>
      </c>
      <c r="B18" s="230">
        <v>4.2934183505981283</v>
      </c>
      <c r="C18" s="230">
        <v>3.786292965154106</v>
      </c>
      <c r="D18" s="230">
        <v>2.7815871831810508</v>
      </c>
      <c r="E18" s="230">
        <v>1.708842328610682</v>
      </c>
      <c r="F18" s="230">
        <v>1.452311844713404</v>
      </c>
      <c r="G18" s="230">
        <v>1.3465352509502411</v>
      </c>
      <c r="H18" s="230">
        <v>1.1768298237211361</v>
      </c>
      <c r="I18" s="230">
        <v>4.0804104288432157</v>
      </c>
      <c r="J18" s="230">
        <v>4.5139475329188272</v>
      </c>
      <c r="K18" s="230">
        <v>8.2741395110530842</v>
      </c>
      <c r="L18" s="230">
        <v>11.93417158789236</v>
      </c>
      <c r="M18" s="230">
        <v>11.58548214068183</v>
      </c>
      <c r="N18" s="230">
        <v>9.6830084166330934</v>
      </c>
      <c r="O18" s="230">
        <v>7.6100972508905098</v>
      </c>
      <c r="P18" s="230">
        <v>7.9029509752825859</v>
      </c>
      <c r="Q18" s="230">
        <v>3.7159412239336138</v>
      </c>
      <c r="R18" s="230">
        <v>4.6383476407576403</v>
      </c>
      <c r="S18" s="230">
        <v>3.0192601110346171</v>
      </c>
      <c r="T18" s="230">
        <v>3.2472518892608391</v>
      </c>
      <c r="U18" s="230">
        <v>3.5654805953949129</v>
      </c>
      <c r="V18" s="230">
        <v>1.504079782372185</v>
      </c>
      <c r="W18" s="230">
        <v>0.8707499466226889</v>
      </c>
      <c r="X18" s="230">
        <v>0.68658509979082039</v>
      </c>
      <c r="Y18" s="230">
        <v>1.201959897555825</v>
      </c>
      <c r="DA18" s="71" t="s">
        <v>2312</v>
      </c>
    </row>
    <row r="19" spans="1:105" ht="12" customHeight="1" x14ac:dyDescent="0.25">
      <c r="A19" s="59" t="s">
        <v>31</v>
      </c>
      <c r="B19" s="230">
        <v>0.75874854534571579</v>
      </c>
      <c r="C19" s="230">
        <v>0.67014466376268611</v>
      </c>
      <c r="D19" s="230">
        <v>0.51032370288858986</v>
      </c>
      <c r="E19" s="230">
        <v>0.47935269398649449</v>
      </c>
      <c r="F19" s="230">
        <v>0.29355124473461602</v>
      </c>
      <c r="G19" s="230">
        <v>0.26840627132538242</v>
      </c>
      <c r="H19" s="230">
        <v>0.37415048165363612</v>
      </c>
      <c r="I19" s="230">
        <v>1.621618832086315</v>
      </c>
      <c r="J19" s="230">
        <v>2.4711663047219909</v>
      </c>
      <c r="K19" s="230">
        <v>2.1341559304023909</v>
      </c>
      <c r="L19" s="230">
        <v>2.7181017746526082</v>
      </c>
      <c r="M19" s="230">
        <v>2.463496488093925</v>
      </c>
      <c r="N19" s="230">
        <v>1.9176057988686761</v>
      </c>
      <c r="O19" s="230">
        <v>1.848581215191289</v>
      </c>
      <c r="P19" s="230">
        <v>1.7947897489789271</v>
      </c>
      <c r="Q19" s="230">
        <v>2.9532664552510899</v>
      </c>
      <c r="R19" s="230">
        <v>3.429022831912711</v>
      </c>
      <c r="S19" s="230">
        <v>4.2159130159089653</v>
      </c>
      <c r="T19" s="230">
        <v>2.5813697706144398</v>
      </c>
      <c r="U19" s="230">
        <v>2.197579316023301</v>
      </c>
      <c r="V19" s="230">
        <v>2.7903976630660572</v>
      </c>
      <c r="W19" s="230">
        <v>2.1099292703974468</v>
      </c>
      <c r="X19" s="230">
        <v>1.926066038324092</v>
      </c>
      <c r="Y19" s="230">
        <v>2.976755999290392</v>
      </c>
      <c r="DA19" s="71" t="s">
        <v>2313</v>
      </c>
    </row>
    <row r="20" spans="1:105" ht="12" customHeight="1" x14ac:dyDescent="0.25">
      <c r="A20" s="59" t="s">
        <v>159</v>
      </c>
      <c r="B20" s="230">
        <v>3.3802900485966658</v>
      </c>
      <c r="C20" s="230">
        <v>2.1664287839861811</v>
      </c>
      <c r="D20" s="230">
        <v>2.0205034277927361</v>
      </c>
      <c r="E20" s="230">
        <v>2.245496484946186</v>
      </c>
      <c r="F20" s="230">
        <v>2.1346396503569021</v>
      </c>
      <c r="G20" s="230">
        <v>1.881052884300574</v>
      </c>
      <c r="H20" s="230">
        <v>1.748322730217879</v>
      </c>
      <c r="I20" s="230">
        <v>7.3227742145833599</v>
      </c>
      <c r="J20" s="230">
        <v>9.4743337491079238</v>
      </c>
      <c r="K20" s="230">
        <v>5.7384985110794</v>
      </c>
      <c r="L20" s="230">
        <v>6.2390401727435432</v>
      </c>
      <c r="M20" s="230">
        <v>5.1597159923449114</v>
      </c>
      <c r="N20" s="230">
        <v>5.7865554017526426</v>
      </c>
      <c r="O20" s="230">
        <v>4.6546021616607476</v>
      </c>
      <c r="P20" s="230">
        <v>4.5260178434251612</v>
      </c>
      <c r="Q20" s="230">
        <v>3.6464186962949432</v>
      </c>
      <c r="R20" s="230">
        <v>3.0604013489671398</v>
      </c>
      <c r="S20" s="230">
        <v>2.68091833715512</v>
      </c>
      <c r="T20" s="230">
        <v>2.320535644649381</v>
      </c>
      <c r="U20" s="230">
        <v>1.9104457379264941</v>
      </c>
      <c r="V20" s="230">
        <v>2.7730259831265549</v>
      </c>
      <c r="W20" s="230">
        <v>1.9983947712053161</v>
      </c>
      <c r="X20" s="230">
        <v>2.6957738980110579</v>
      </c>
      <c r="Y20" s="230">
        <v>2.278113082949746</v>
      </c>
      <c r="DA20" s="71" t="s">
        <v>2314</v>
      </c>
    </row>
    <row r="21" spans="1:105" ht="12" customHeight="1" x14ac:dyDescent="0.25">
      <c r="A21" s="59" t="s">
        <v>32</v>
      </c>
      <c r="B21" s="230">
        <v>5.9140179919737008</v>
      </c>
      <c r="C21" s="230">
        <v>4.8055343982602867</v>
      </c>
      <c r="D21" s="230">
        <v>3.990935309614533</v>
      </c>
      <c r="E21" s="230">
        <v>3.4871905425208691</v>
      </c>
      <c r="F21" s="230">
        <v>2.5626410864142231</v>
      </c>
      <c r="G21" s="230">
        <v>2.269912091729176</v>
      </c>
      <c r="H21" s="230">
        <v>1.905307119240337</v>
      </c>
      <c r="I21" s="230">
        <v>5.0558381206302787</v>
      </c>
      <c r="J21" s="230">
        <v>6.2667748068233999</v>
      </c>
      <c r="K21" s="230">
        <v>4.638959317686548</v>
      </c>
      <c r="L21" s="230">
        <v>7.6807760130852749</v>
      </c>
      <c r="M21" s="230">
        <v>6.964188430074735</v>
      </c>
      <c r="N21" s="230">
        <v>6.5243285693380804</v>
      </c>
      <c r="O21" s="230">
        <v>5.9320254395803289</v>
      </c>
      <c r="P21" s="230">
        <v>5.0397384628510276</v>
      </c>
      <c r="Q21" s="230">
        <v>4.7363557473817259</v>
      </c>
      <c r="R21" s="230">
        <v>3.952363008397962</v>
      </c>
      <c r="S21" s="230">
        <v>2.9330379342222912</v>
      </c>
      <c r="T21" s="230">
        <v>1.912768922564948</v>
      </c>
      <c r="U21" s="230">
        <v>1.924451811476658</v>
      </c>
      <c r="V21" s="230">
        <v>2.1901667788050849</v>
      </c>
      <c r="W21" s="230">
        <v>1.693721786497477</v>
      </c>
      <c r="X21" s="230">
        <v>1.499278137238572</v>
      </c>
      <c r="Y21" s="230">
        <v>0.99564359850084572</v>
      </c>
      <c r="DA21" s="71" t="s">
        <v>2315</v>
      </c>
    </row>
    <row r="22" spans="1:105" ht="12" customHeight="1" x14ac:dyDescent="0.25">
      <c r="A22" s="59" t="s">
        <v>35</v>
      </c>
      <c r="B22" s="230">
        <v>1.602954902274621</v>
      </c>
      <c r="C22" s="230">
        <v>1.3338724399645121</v>
      </c>
      <c r="D22" s="230">
        <v>1.2035737911865869</v>
      </c>
      <c r="E22" s="230">
        <v>1.0941969854482709</v>
      </c>
      <c r="F22" s="230">
        <v>0.9539390749545138</v>
      </c>
      <c r="G22" s="230">
        <v>0.58993003711486658</v>
      </c>
      <c r="H22" s="230">
        <v>0.6215792641298038</v>
      </c>
      <c r="I22" s="230">
        <v>1.9545587047065791</v>
      </c>
      <c r="J22" s="230">
        <v>2.2296216016227799</v>
      </c>
      <c r="K22" s="230">
        <v>1.850953241607072</v>
      </c>
      <c r="L22" s="230">
        <v>2.8041104300973769</v>
      </c>
      <c r="M22" s="230">
        <v>3.0012446150858292</v>
      </c>
      <c r="N22" s="230">
        <v>3.705937011617964</v>
      </c>
      <c r="O22" s="230">
        <v>2.9041412508683959</v>
      </c>
      <c r="P22" s="230">
        <v>2.2688235985723888</v>
      </c>
      <c r="Q22" s="230">
        <v>2.5182000888183329</v>
      </c>
      <c r="R22" s="230">
        <v>2.3448965244848639</v>
      </c>
      <c r="S22" s="230">
        <v>1.939012858954519</v>
      </c>
      <c r="T22" s="230">
        <v>1.817947281652329</v>
      </c>
      <c r="U22" s="230">
        <v>1.8580731392423659</v>
      </c>
      <c r="V22" s="230">
        <v>1.765778605952975</v>
      </c>
      <c r="W22" s="230">
        <v>2.4196694663711482</v>
      </c>
      <c r="X22" s="230">
        <v>0.97251171359312183</v>
      </c>
      <c r="Y22" s="230">
        <v>2.2031283603424159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13.29119153232403</v>
      </c>
      <c r="C25" s="261">
        <f t="shared" si="1"/>
        <v>10.63522770927314</v>
      </c>
      <c r="D25" s="261">
        <f t="shared" si="1"/>
        <v>8.7557695122195831</v>
      </c>
      <c r="E25" s="261">
        <f t="shared" si="1"/>
        <v>7.5125658629270866</v>
      </c>
      <c r="F25" s="261">
        <f t="shared" si="1"/>
        <v>6.1642357509780492</v>
      </c>
      <c r="G25" s="261">
        <f t="shared" si="1"/>
        <v>5.2965304461835334</v>
      </c>
      <c r="H25" s="261">
        <f t="shared" si="1"/>
        <v>4.8551578491356597</v>
      </c>
      <c r="I25" s="261">
        <f t="shared" si="1"/>
        <v>16.696000250708121</v>
      </c>
      <c r="J25" s="261">
        <f t="shared" si="1"/>
        <v>20.79653666266244</v>
      </c>
      <c r="K25" s="261">
        <f t="shared" si="1"/>
        <v>18.863922093190411</v>
      </c>
      <c r="L25" s="261">
        <f t="shared" si="1"/>
        <v>26.146833315392641</v>
      </c>
      <c r="M25" s="261">
        <f t="shared" si="1"/>
        <v>24.311773055234369</v>
      </c>
      <c r="N25" s="261">
        <f t="shared" si="1"/>
        <v>23.014529331842059</v>
      </c>
      <c r="O25" s="261">
        <f t="shared" si="1"/>
        <v>19.124539431826069</v>
      </c>
      <c r="P25" s="261">
        <f t="shared" si="1"/>
        <v>17.943600524258411</v>
      </c>
      <c r="Q25" s="261">
        <f t="shared" si="1"/>
        <v>14.641818509733101</v>
      </c>
      <c r="R25" s="261">
        <f t="shared" si="1"/>
        <v>14.520859462100271</v>
      </c>
      <c r="S25" s="261">
        <f t="shared" si="1"/>
        <v>12.32345188106293</v>
      </c>
      <c r="T25" s="261">
        <f t="shared" si="1"/>
        <v>9.8998945906182829</v>
      </c>
      <c r="U25" s="261">
        <f t="shared" si="1"/>
        <v>9.5466921667197795</v>
      </c>
      <c r="V25" s="261">
        <f t="shared" si="1"/>
        <v>9.1862073444357168</v>
      </c>
      <c r="W25" s="261">
        <f t="shared" si="1"/>
        <v>7.5770543675783992</v>
      </c>
      <c r="X25" s="261">
        <f t="shared" si="1"/>
        <v>6.4835124057980549</v>
      </c>
      <c r="Y25" s="261">
        <f t="shared" si="1"/>
        <v>8.0463341155326891</v>
      </c>
      <c r="DA25" s="70"/>
    </row>
    <row r="26" spans="1:105" ht="12" customHeight="1" x14ac:dyDescent="0.25">
      <c r="A26" s="60" t="s">
        <v>2160</v>
      </c>
      <c r="B26" s="329">
        <v>13.29119153232403</v>
      </c>
      <c r="C26" s="329">
        <v>10.63522770927314</v>
      </c>
      <c r="D26" s="329">
        <v>8.7557695122195831</v>
      </c>
      <c r="E26" s="329">
        <v>7.5125658629270866</v>
      </c>
      <c r="F26" s="329">
        <v>6.1642357509780492</v>
      </c>
      <c r="G26" s="329">
        <v>5.2965304461835334</v>
      </c>
      <c r="H26" s="329">
        <v>4.8551578491356597</v>
      </c>
      <c r="I26" s="329">
        <v>16.696000250708121</v>
      </c>
      <c r="J26" s="329">
        <v>20.79653666266244</v>
      </c>
      <c r="K26" s="329">
        <v>18.863922093190411</v>
      </c>
      <c r="L26" s="329">
        <v>26.146833315392641</v>
      </c>
      <c r="M26" s="329">
        <v>24.311773055234369</v>
      </c>
      <c r="N26" s="329">
        <v>23.014529331842059</v>
      </c>
      <c r="O26" s="329">
        <v>19.124539431826069</v>
      </c>
      <c r="P26" s="329">
        <v>17.943600524258411</v>
      </c>
      <c r="Q26" s="329">
        <v>14.641818509733101</v>
      </c>
      <c r="R26" s="329">
        <v>14.520859462100271</v>
      </c>
      <c r="S26" s="329">
        <v>12.32345188106293</v>
      </c>
      <c r="T26" s="329">
        <v>9.8998945906182829</v>
      </c>
      <c r="U26" s="329">
        <v>9.5466921667197795</v>
      </c>
      <c r="V26" s="329">
        <v>9.1862073444357168</v>
      </c>
      <c r="W26" s="329">
        <v>7.5770543675783992</v>
      </c>
      <c r="X26" s="329">
        <v>6.4835124057980549</v>
      </c>
      <c r="Y26" s="329">
        <v>8.0463341155326891</v>
      </c>
      <c r="DA26" s="72" t="s">
        <v>2319</v>
      </c>
    </row>
    <row r="27" spans="1:105" ht="12" customHeight="1" x14ac:dyDescent="0.25">
      <c r="A27" s="59" t="s">
        <v>28</v>
      </c>
      <c r="B27" s="230">
        <v>3.577848625498441</v>
      </c>
      <c r="C27" s="230">
        <v>3.1552441376284208</v>
      </c>
      <c r="D27" s="230">
        <v>2.3179893193175429</v>
      </c>
      <c r="E27" s="230">
        <v>1.424035273842235</v>
      </c>
      <c r="F27" s="230">
        <v>1.2102598705945029</v>
      </c>
      <c r="G27" s="230">
        <v>1.122112709125201</v>
      </c>
      <c r="H27" s="230">
        <v>0.98069151976761337</v>
      </c>
      <c r="I27" s="230">
        <v>3.4003420240360129</v>
      </c>
      <c r="J27" s="230">
        <v>3.7616229440990239</v>
      </c>
      <c r="K27" s="230">
        <v>6.8951162592109041</v>
      </c>
      <c r="L27" s="230">
        <v>9.9451429899102983</v>
      </c>
      <c r="M27" s="230">
        <v>9.6545684505681972</v>
      </c>
      <c r="N27" s="230">
        <v>8.0691736805275802</v>
      </c>
      <c r="O27" s="230">
        <v>6.3417477090754257</v>
      </c>
      <c r="P27" s="230">
        <v>6.5857924794021576</v>
      </c>
      <c r="Q27" s="230">
        <v>3.0966176866113471</v>
      </c>
      <c r="R27" s="230">
        <v>3.8652897006313678</v>
      </c>
      <c r="S27" s="230">
        <v>2.516050092528848</v>
      </c>
      <c r="T27" s="230">
        <v>2.7060432410506992</v>
      </c>
      <c r="U27" s="230">
        <v>2.9712338294957621</v>
      </c>
      <c r="V27" s="230">
        <v>1.253399818643488</v>
      </c>
      <c r="W27" s="230">
        <v>0.72562495551890771</v>
      </c>
      <c r="X27" s="230">
        <v>0.57215424982568375</v>
      </c>
      <c r="Y27" s="230">
        <v>1.001633247963188</v>
      </c>
      <c r="DA27" s="71" t="s">
        <v>2320</v>
      </c>
    </row>
    <row r="28" spans="1:105" ht="12" customHeight="1" x14ac:dyDescent="0.25">
      <c r="A28" s="59" t="s">
        <v>31</v>
      </c>
      <c r="B28" s="230">
        <v>0.6322904544547634</v>
      </c>
      <c r="C28" s="230">
        <v>0.55845388646890515</v>
      </c>
      <c r="D28" s="230">
        <v>0.42526975240715842</v>
      </c>
      <c r="E28" s="230">
        <v>0.39946057832207882</v>
      </c>
      <c r="F28" s="230">
        <v>0.24462603727884669</v>
      </c>
      <c r="G28" s="230">
        <v>0.22367189277115199</v>
      </c>
      <c r="H28" s="230">
        <v>0.31179206804469672</v>
      </c>
      <c r="I28" s="230">
        <v>1.3513490267385959</v>
      </c>
      <c r="J28" s="230">
        <v>2.0593052539349919</v>
      </c>
      <c r="K28" s="230">
        <v>1.7784632753353249</v>
      </c>
      <c r="L28" s="230">
        <v>2.2650848122105072</v>
      </c>
      <c r="M28" s="230">
        <v>2.0529137400782709</v>
      </c>
      <c r="N28" s="230">
        <v>1.598004832390564</v>
      </c>
      <c r="O28" s="230">
        <v>1.5404843459927411</v>
      </c>
      <c r="P28" s="230">
        <v>1.495658124149106</v>
      </c>
      <c r="Q28" s="230">
        <v>2.4610553793759098</v>
      </c>
      <c r="R28" s="230">
        <v>2.8575190265939261</v>
      </c>
      <c r="S28" s="230">
        <v>3.513260846590804</v>
      </c>
      <c r="T28" s="230">
        <v>2.1511414755120342</v>
      </c>
      <c r="U28" s="230">
        <v>1.831316096686084</v>
      </c>
      <c r="V28" s="230">
        <v>2.3253313858883811</v>
      </c>
      <c r="W28" s="230">
        <v>1.7582743919978729</v>
      </c>
      <c r="X28" s="230">
        <v>1.6050550319367429</v>
      </c>
      <c r="Y28" s="230">
        <v>2.4806299994086598</v>
      </c>
      <c r="DA28" s="71" t="s">
        <v>2321</v>
      </c>
    </row>
    <row r="29" spans="1:105" ht="12" customHeight="1" x14ac:dyDescent="0.25">
      <c r="A29" s="59" t="s">
        <v>159</v>
      </c>
      <c r="B29" s="230">
        <v>2.8169083738305551</v>
      </c>
      <c r="C29" s="230">
        <v>1.805357319988484</v>
      </c>
      <c r="D29" s="230">
        <v>1.683752856493947</v>
      </c>
      <c r="E29" s="230">
        <v>1.871247070788489</v>
      </c>
      <c r="F29" s="230">
        <v>1.778866375297419</v>
      </c>
      <c r="G29" s="230">
        <v>1.5675440702504779</v>
      </c>
      <c r="H29" s="230">
        <v>1.456935608514899</v>
      </c>
      <c r="I29" s="230">
        <v>6.1023118454861338</v>
      </c>
      <c r="J29" s="230">
        <v>7.8952781242566052</v>
      </c>
      <c r="K29" s="230">
        <v>4.7820820925661671</v>
      </c>
      <c r="L29" s="230">
        <v>5.1992001439529529</v>
      </c>
      <c r="M29" s="230">
        <v>4.2997633269540927</v>
      </c>
      <c r="N29" s="230">
        <v>4.8221295014605374</v>
      </c>
      <c r="O29" s="230">
        <v>3.8788351347172911</v>
      </c>
      <c r="P29" s="230">
        <v>3.7716815361876348</v>
      </c>
      <c r="Q29" s="230">
        <v>3.0386822469124541</v>
      </c>
      <c r="R29" s="230">
        <v>2.550334457472617</v>
      </c>
      <c r="S29" s="230">
        <v>2.234098614295934</v>
      </c>
      <c r="T29" s="230">
        <v>1.9337797038744851</v>
      </c>
      <c r="U29" s="230">
        <v>1.592038114938745</v>
      </c>
      <c r="V29" s="230">
        <v>2.3108549859387959</v>
      </c>
      <c r="W29" s="230">
        <v>1.6653289760044301</v>
      </c>
      <c r="X29" s="230">
        <v>2.2464782483425489</v>
      </c>
      <c r="Y29" s="230">
        <v>1.8984275691247881</v>
      </c>
      <c r="DA29" s="71" t="s">
        <v>2322</v>
      </c>
    </row>
    <row r="30" spans="1:105" ht="12" customHeight="1" x14ac:dyDescent="0.25">
      <c r="A30" s="59" t="s">
        <v>32</v>
      </c>
      <c r="B30" s="230">
        <v>4.9283483266447519</v>
      </c>
      <c r="C30" s="230">
        <v>4.0046119985502404</v>
      </c>
      <c r="D30" s="230">
        <v>3.3257794246787782</v>
      </c>
      <c r="E30" s="230">
        <v>2.9059921187673901</v>
      </c>
      <c r="F30" s="230">
        <v>2.135534238678519</v>
      </c>
      <c r="G30" s="230">
        <v>1.891593409774313</v>
      </c>
      <c r="H30" s="230">
        <v>1.587755932700281</v>
      </c>
      <c r="I30" s="230">
        <v>4.2131984338585653</v>
      </c>
      <c r="J30" s="230">
        <v>5.2223123390195001</v>
      </c>
      <c r="K30" s="230">
        <v>3.8657994314054571</v>
      </c>
      <c r="L30" s="230">
        <v>6.4006466775710624</v>
      </c>
      <c r="M30" s="230">
        <v>5.8034903583956128</v>
      </c>
      <c r="N30" s="230">
        <v>5.4369404744484022</v>
      </c>
      <c r="O30" s="230">
        <v>4.9433545329836077</v>
      </c>
      <c r="P30" s="230">
        <v>4.1997820523758573</v>
      </c>
      <c r="Q30" s="230">
        <v>3.9469631228181061</v>
      </c>
      <c r="R30" s="230">
        <v>3.2936358403316359</v>
      </c>
      <c r="S30" s="230">
        <v>2.444198278518575</v>
      </c>
      <c r="T30" s="230">
        <v>1.5939741021374569</v>
      </c>
      <c r="U30" s="230">
        <v>1.603709842897215</v>
      </c>
      <c r="V30" s="230">
        <v>1.825138982337571</v>
      </c>
      <c r="W30" s="230">
        <v>1.4114348220812309</v>
      </c>
      <c r="X30" s="230">
        <v>1.24939844769881</v>
      </c>
      <c r="Y30" s="230">
        <v>0.82970299875070486</v>
      </c>
      <c r="DA30" s="71" t="s">
        <v>2323</v>
      </c>
    </row>
    <row r="31" spans="1:105" ht="12" customHeight="1" x14ac:dyDescent="0.25">
      <c r="A31" s="59" t="s">
        <v>35</v>
      </c>
      <c r="B31" s="230">
        <v>1.3357957518955179</v>
      </c>
      <c r="C31" s="230">
        <v>1.1115603666370939</v>
      </c>
      <c r="D31" s="230">
        <v>1.0029781593221569</v>
      </c>
      <c r="E31" s="230">
        <v>0.91183082120689274</v>
      </c>
      <c r="F31" s="230">
        <v>0.79494922912876143</v>
      </c>
      <c r="G31" s="230">
        <v>0.49160836426238891</v>
      </c>
      <c r="H31" s="230">
        <v>0.5179827201081697</v>
      </c>
      <c r="I31" s="230">
        <v>1.628798920588816</v>
      </c>
      <c r="J31" s="230">
        <v>1.8580180013523171</v>
      </c>
      <c r="K31" s="230">
        <v>1.54246103467256</v>
      </c>
      <c r="L31" s="230">
        <v>2.3367586917478138</v>
      </c>
      <c r="M31" s="230">
        <v>2.5010371792381911</v>
      </c>
      <c r="N31" s="230">
        <v>3.08828084301497</v>
      </c>
      <c r="O31" s="230">
        <v>2.420117709056997</v>
      </c>
      <c r="P31" s="230">
        <v>1.890686332143658</v>
      </c>
      <c r="Q31" s="230">
        <v>2.0985000740152779</v>
      </c>
      <c r="R31" s="230">
        <v>1.954080437070721</v>
      </c>
      <c r="S31" s="230">
        <v>1.6158440491287649</v>
      </c>
      <c r="T31" s="230">
        <v>1.5149560680436081</v>
      </c>
      <c r="U31" s="230">
        <v>1.548394282701973</v>
      </c>
      <c r="V31" s="230">
        <v>1.47148217162748</v>
      </c>
      <c r="W31" s="230">
        <v>2.0163912219759572</v>
      </c>
      <c r="X31" s="230">
        <v>0.81042642799426845</v>
      </c>
      <c r="Y31" s="230">
        <v>1.8359403002853469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339.54296886716088</v>
      </c>
      <c r="C34" s="261">
        <v>310.3092190265528</v>
      </c>
      <c r="D34" s="261">
        <v>289.76710272627298</v>
      </c>
      <c r="E34" s="261">
        <v>265.41126373708681</v>
      </c>
      <c r="F34" s="261">
        <v>237.86973784220399</v>
      </c>
      <c r="G34" s="261">
        <v>224.55224388704491</v>
      </c>
      <c r="H34" s="261">
        <v>221.72603478893791</v>
      </c>
      <c r="I34" s="261">
        <v>161.48198090829391</v>
      </c>
      <c r="J34" s="261">
        <v>165.2910592207493</v>
      </c>
      <c r="K34" s="261">
        <v>171.4864989375339</v>
      </c>
      <c r="L34" s="261">
        <v>207.58455013823951</v>
      </c>
      <c r="M34" s="261">
        <v>222.17756221193599</v>
      </c>
      <c r="N34" s="261">
        <v>219.08721482180729</v>
      </c>
      <c r="O34" s="261">
        <v>186.28934311354411</v>
      </c>
      <c r="P34" s="261">
        <v>178.27142500056129</v>
      </c>
      <c r="Q34" s="261">
        <v>123.6196710962024</v>
      </c>
      <c r="R34" s="261">
        <v>108.2532468839494</v>
      </c>
      <c r="S34" s="261">
        <v>125.0386441215815</v>
      </c>
      <c r="T34" s="261">
        <v>102.41165984361309</v>
      </c>
      <c r="U34" s="261">
        <v>97.5584515815152</v>
      </c>
      <c r="V34" s="261">
        <v>104.74021782212689</v>
      </c>
      <c r="W34" s="261">
        <v>88.198104250693291</v>
      </c>
      <c r="X34" s="261">
        <v>72.103642036983132</v>
      </c>
      <c r="Y34" s="261">
        <v>88.988912847125647</v>
      </c>
      <c r="DA34" s="70" t="s">
        <v>2327</v>
      </c>
    </row>
    <row r="35" spans="1:105" ht="12" customHeight="1" x14ac:dyDescent="0.25">
      <c r="A35" s="64" t="s">
        <v>28</v>
      </c>
      <c r="B35" s="229">
        <v>91.401387264984507</v>
      </c>
      <c r="C35" s="229">
        <v>92.062095043990396</v>
      </c>
      <c r="D35" s="229">
        <v>76.712509194274176</v>
      </c>
      <c r="E35" s="229">
        <v>50.309708897433268</v>
      </c>
      <c r="F35" s="229">
        <v>46.702334201539408</v>
      </c>
      <c r="G35" s="229">
        <v>47.573204626775308</v>
      </c>
      <c r="H35" s="229">
        <v>44.786358916820959</v>
      </c>
      <c r="I35" s="229">
        <v>32.887755004900903</v>
      </c>
      <c r="J35" s="229">
        <v>29.897412771401381</v>
      </c>
      <c r="K35" s="229">
        <v>62.681521966536252</v>
      </c>
      <c r="L35" s="229">
        <v>78.956331297130731</v>
      </c>
      <c r="M35" s="229">
        <v>88.2300306802873</v>
      </c>
      <c r="N35" s="229">
        <v>76.814640094954441</v>
      </c>
      <c r="O35" s="229">
        <v>61.774037441626419</v>
      </c>
      <c r="P35" s="229">
        <v>65.43049197254264</v>
      </c>
      <c r="Q35" s="229">
        <v>26.144488792502859</v>
      </c>
      <c r="R35" s="229">
        <v>28.815798495436539</v>
      </c>
      <c r="S35" s="229">
        <v>25.528844933068491</v>
      </c>
      <c r="T35" s="229">
        <v>27.993265724992419</v>
      </c>
      <c r="U35" s="229">
        <v>30.363288836600312</v>
      </c>
      <c r="V35" s="229">
        <v>14.29113943334333</v>
      </c>
      <c r="W35" s="229">
        <v>8.4463885791300015</v>
      </c>
      <c r="X35" s="229">
        <v>6.362971586585819</v>
      </c>
      <c r="Y35" s="229">
        <v>11.077622744463749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16.152786420225279</v>
      </c>
      <c r="C37" s="229">
        <v>16.294281054406561</v>
      </c>
      <c r="D37" s="229">
        <v>14.074055268376201</v>
      </c>
      <c r="E37" s="229">
        <v>14.1125334326589</v>
      </c>
      <c r="F37" s="229">
        <v>9.4397965469870098</v>
      </c>
      <c r="G37" s="229">
        <v>9.482816331663976</v>
      </c>
      <c r="H37" s="229">
        <v>14.238964226158091</v>
      </c>
      <c r="I37" s="229">
        <v>13.07010747840569</v>
      </c>
      <c r="J37" s="229">
        <v>16.367376559044409</v>
      </c>
      <c r="K37" s="229">
        <v>16.167498946909269</v>
      </c>
      <c r="L37" s="229">
        <v>17.982927649248911</v>
      </c>
      <c r="M37" s="229">
        <v>18.76092579367743</v>
      </c>
      <c r="N37" s="229">
        <v>15.212234973489061</v>
      </c>
      <c r="O37" s="229">
        <v>15.005632837050969</v>
      </c>
      <c r="P37" s="229">
        <v>14.85950964775768</v>
      </c>
      <c r="Q37" s="229">
        <v>20.778488433369841</v>
      </c>
      <c r="R37" s="229">
        <v>21.302851492284422</v>
      </c>
      <c r="S37" s="229">
        <v>35.646941858733783</v>
      </c>
      <c r="T37" s="229">
        <v>22.252961084494519</v>
      </c>
      <c r="U37" s="229">
        <v>18.714373484442831</v>
      </c>
      <c r="V37" s="229">
        <v>26.51319600510697</v>
      </c>
      <c r="W37" s="229">
        <v>20.466590393004491</v>
      </c>
      <c r="X37" s="229">
        <v>17.84994093154361</v>
      </c>
      <c r="Y37" s="229">
        <v>27.43467567388338</v>
      </c>
      <c r="DA37" s="73" t="s">
        <v>2330</v>
      </c>
    </row>
    <row r="38" spans="1:105" ht="12" customHeight="1" x14ac:dyDescent="0.25">
      <c r="A38" s="64" t="s">
        <v>159</v>
      </c>
      <c r="B38" s="229">
        <v>71.962053210285163</v>
      </c>
      <c r="C38" s="229">
        <v>52.675789869644881</v>
      </c>
      <c r="D38" s="229">
        <v>55.722822106318297</v>
      </c>
      <c r="E38" s="229">
        <v>66.109244016502672</v>
      </c>
      <c r="F38" s="229">
        <v>68.644110225857531</v>
      </c>
      <c r="G38" s="229">
        <v>66.457757949868949</v>
      </c>
      <c r="H38" s="229">
        <v>66.535541264909909</v>
      </c>
      <c r="I38" s="229">
        <v>59.02092657715751</v>
      </c>
      <c r="J38" s="229">
        <v>62.751741079262587</v>
      </c>
      <c r="K38" s="229">
        <v>43.472535119410722</v>
      </c>
      <c r="L38" s="229">
        <v>41.277412447716017</v>
      </c>
      <c r="M38" s="229">
        <v>39.29416961488392</v>
      </c>
      <c r="N38" s="229">
        <v>45.904346195921143</v>
      </c>
      <c r="O38" s="229">
        <v>37.783166066197133</v>
      </c>
      <c r="P38" s="229">
        <v>37.472024702927598</v>
      </c>
      <c r="Q38" s="229">
        <v>25.655344633556339</v>
      </c>
      <c r="R38" s="229">
        <v>19.012785460943679</v>
      </c>
      <c r="S38" s="229">
        <v>22.66805309596203</v>
      </c>
      <c r="T38" s="229">
        <v>20.00441392914955</v>
      </c>
      <c r="U38" s="229">
        <v>16.269171629270701</v>
      </c>
      <c r="V38" s="229">
        <v>26.348137540046491</v>
      </c>
      <c r="W38" s="229">
        <v>19.384691136152028</v>
      </c>
      <c r="X38" s="229">
        <v>24.98325804351138</v>
      </c>
      <c r="Y38" s="229">
        <v>20.995773114778508</v>
      </c>
      <c r="DA38" s="73" t="s">
        <v>2331</v>
      </c>
    </row>
    <row r="39" spans="1:105" ht="12" customHeight="1" x14ac:dyDescent="0.25">
      <c r="A39" s="64" t="s">
        <v>32</v>
      </c>
      <c r="B39" s="229">
        <v>125.90188158607209</v>
      </c>
      <c r="C39" s="229">
        <v>116.8445148279215</v>
      </c>
      <c r="D39" s="229">
        <v>110.06473695440199</v>
      </c>
      <c r="E39" s="229">
        <v>102.66572762552209</v>
      </c>
      <c r="F39" s="229">
        <v>82.40745325597122</v>
      </c>
      <c r="G39" s="229">
        <v>80.196186730661509</v>
      </c>
      <c r="H39" s="229">
        <v>72.509862317435875</v>
      </c>
      <c r="I39" s="229">
        <v>40.749617803242828</v>
      </c>
      <c r="J39" s="229">
        <v>41.506985134110913</v>
      </c>
      <c r="K39" s="229">
        <v>35.142872559134439</v>
      </c>
      <c r="L39" s="229">
        <v>50.815918896580691</v>
      </c>
      <c r="M39" s="229">
        <v>53.036252733167139</v>
      </c>
      <c r="N39" s="229">
        <v>51.757050014957507</v>
      </c>
      <c r="O39" s="229">
        <v>48.152493920683533</v>
      </c>
      <c r="P39" s="229">
        <v>41.725245173433159</v>
      </c>
      <c r="Q39" s="229">
        <v>33.323885468684757</v>
      </c>
      <c r="R39" s="229">
        <v>24.554109534620789</v>
      </c>
      <c r="S39" s="229">
        <v>24.799807850907591</v>
      </c>
      <c r="T39" s="229">
        <v>16.489219360206832</v>
      </c>
      <c r="U39" s="229">
        <v>16.38844600064705</v>
      </c>
      <c r="V39" s="229">
        <v>20.810052222638468</v>
      </c>
      <c r="W39" s="229">
        <v>16.429323262301519</v>
      </c>
      <c r="X39" s="229">
        <v>13.894656599079759</v>
      </c>
      <c r="Y39" s="229">
        <v>9.1761498820058964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34.124860385593912</v>
      </c>
      <c r="C41" s="229">
        <v>32.432538230589422</v>
      </c>
      <c r="D41" s="229">
        <v>33.1929792029024</v>
      </c>
      <c r="E41" s="229">
        <v>32.214049764969893</v>
      </c>
      <c r="F41" s="229">
        <v>30.676043611848879</v>
      </c>
      <c r="G41" s="229">
        <v>20.84227824807521</v>
      </c>
      <c r="H41" s="229">
        <v>23.655308063612999</v>
      </c>
      <c r="I41" s="229">
        <v>15.75357404458696</v>
      </c>
      <c r="J41" s="229">
        <v>14.76754367693003</v>
      </c>
      <c r="K41" s="229">
        <v>14.02207034554325</v>
      </c>
      <c r="L41" s="229">
        <v>18.551959847563172</v>
      </c>
      <c r="M41" s="229">
        <v>22.85618338992024</v>
      </c>
      <c r="N41" s="229">
        <v>29.398943542485149</v>
      </c>
      <c r="O41" s="229">
        <v>23.57401284798604</v>
      </c>
      <c r="P41" s="229">
        <v>18.784153503900221</v>
      </c>
      <c r="Q41" s="229">
        <v>17.717463768088599</v>
      </c>
      <c r="R41" s="229">
        <v>14.56770190066397</v>
      </c>
      <c r="S41" s="229">
        <v>16.394996382909579</v>
      </c>
      <c r="T41" s="229">
        <v>15.6717997447698</v>
      </c>
      <c r="U41" s="229">
        <v>15.82317163055429</v>
      </c>
      <c r="V41" s="229">
        <v>16.777692620991669</v>
      </c>
      <c r="W41" s="229">
        <v>23.47111088010524</v>
      </c>
      <c r="X41" s="229">
        <v>9.0128148762625671</v>
      </c>
      <c r="Y41" s="229">
        <v>20.304691431994112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55.552374633776196</v>
      </c>
      <c r="C45" s="261">
        <f t="shared" si="2"/>
        <v>50.690806014715008</v>
      </c>
      <c r="D45" s="261">
        <f t="shared" si="2"/>
        <v>47.149792984800925</v>
      </c>
      <c r="E45" s="261">
        <f t="shared" si="2"/>
        <v>43.403305246137734</v>
      </c>
      <c r="F45" s="261">
        <f t="shared" si="2"/>
        <v>39.166783895935552</v>
      </c>
      <c r="G45" s="261">
        <f t="shared" si="2"/>
        <v>36.865286851160988</v>
      </c>
      <c r="H45" s="261">
        <f t="shared" si="2"/>
        <v>36.945192942060892</v>
      </c>
      <c r="I45" s="261">
        <f t="shared" si="2"/>
        <v>51.711629186696314</v>
      </c>
      <c r="J45" s="261">
        <f t="shared" si="2"/>
        <v>51.668725692564905</v>
      </c>
      <c r="K45" s="261">
        <f t="shared" si="2"/>
        <v>62.970505939568888</v>
      </c>
      <c r="L45" s="261">
        <f t="shared" si="2"/>
        <v>68.581814604802915</v>
      </c>
      <c r="M45" s="261">
        <f t="shared" si="2"/>
        <v>66.548007624684487</v>
      </c>
      <c r="N45" s="261">
        <f t="shared" si="2"/>
        <v>63.180319889497824</v>
      </c>
      <c r="O45" s="261">
        <f t="shared" si="2"/>
        <v>59.258618176173471</v>
      </c>
      <c r="P45" s="261">
        <f t="shared" si="2"/>
        <v>60.225819437961619</v>
      </c>
      <c r="Q45" s="261">
        <f t="shared" si="2"/>
        <v>51.061430665814427</v>
      </c>
      <c r="R45" s="261">
        <f t="shared" si="2"/>
        <v>51.326476439818073</v>
      </c>
      <c r="S45" s="261">
        <f t="shared" si="2"/>
        <v>51.104187204808497</v>
      </c>
      <c r="T45" s="261">
        <f t="shared" si="2"/>
        <v>49.203426125317087</v>
      </c>
      <c r="U45" s="261">
        <f t="shared" si="2"/>
        <v>47.640486525085791</v>
      </c>
      <c r="V45" s="261">
        <f t="shared" si="2"/>
        <v>46.746855405607725</v>
      </c>
      <c r="W45" s="261">
        <f t="shared" si="2"/>
        <v>45.010812845639386</v>
      </c>
      <c r="X45" s="261">
        <f t="shared" si="2"/>
        <v>42.465429768420847</v>
      </c>
      <c r="Y45" s="261">
        <f t="shared" si="2"/>
        <v>43.72133967750549</v>
      </c>
      <c r="DA45" s="70"/>
    </row>
    <row r="46" spans="1:105" ht="12" customHeight="1" x14ac:dyDescent="0.25">
      <c r="A46" s="165" t="s">
        <v>2184</v>
      </c>
      <c r="B46" s="346">
        <v>31.013324011957799</v>
      </c>
      <c r="C46" s="346">
        <v>28.264502623674669</v>
      </c>
      <c r="D46" s="346">
        <v>26.208085294427441</v>
      </c>
      <c r="E46" s="346">
        <v>24.221814143039019</v>
      </c>
      <c r="F46" s="346">
        <v>21.975741602280639</v>
      </c>
      <c r="G46" s="346">
        <v>20.636710838023468</v>
      </c>
      <c r="H46" s="346">
        <v>20.920869393221722</v>
      </c>
      <c r="I46" s="346">
        <v>40.041193137789577</v>
      </c>
      <c r="J46" s="346">
        <v>39.723004409969867</v>
      </c>
      <c r="K46" s="346">
        <v>50.577035114870739</v>
      </c>
      <c r="L46" s="346">
        <v>53.579507824177007</v>
      </c>
      <c r="M46" s="346">
        <v>50.491051816290494</v>
      </c>
      <c r="N46" s="346">
        <v>47.346706037788657</v>
      </c>
      <c r="O46" s="346">
        <v>45.795333584475728</v>
      </c>
      <c r="P46" s="346">
        <v>47.34199640635012</v>
      </c>
      <c r="Q46" s="346">
        <v>42.127334998915053</v>
      </c>
      <c r="R46" s="346">
        <v>43.502924934321541</v>
      </c>
      <c r="S46" s="346">
        <v>42.067541186132011</v>
      </c>
      <c r="T46" s="346">
        <v>41.802050936923592</v>
      </c>
      <c r="U46" s="346">
        <v>40.589856703675409</v>
      </c>
      <c r="V46" s="346">
        <v>39.17719341009456</v>
      </c>
      <c r="W46" s="346">
        <v>38.636663051941511</v>
      </c>
      <c r="X46" s="346">
        <v>37.254440043420161</v>
      </c>
      <c r="Y46" s="346">
        <v>37.290037493802991</v>
      </c>
      <c r="DA46" s="167" t="s">
        <v>2338</v>
      </c>
    </row>
    <row r="47" spans="1:105" ht="12" customHeight="1" x14ac:dyDescent="0.25">
      <c r="A47" s="59" t="s">
        <v>28</v>
      </c>
      <c r="B47" s="230">
        <v>8.3484598366117257</v>
      </c>
      <c r="C47" s="230">
        <v>8.3854721914955306</v>
      </c>
      <c r="D47" s="230">
        <v>6.9382892854206544</v>
      </c>
      <c r="E47" s="230">
        <v>4.5913364841634889</v>
      </c>
      <c r="F47" s="230">
        <v>4.3146237850449642</v>
      </c>
      <c r="G47" s="230">
        <v>4.3720536946169561</v>
      </c>
      <c r="H47" s="230">
        <v>4.2257985914404177</v>
      </c>
      <c r="I47" s="230">
        <v>8.1548724050356718</v>
      </c>
      <c r="J47" s="230">
        <v>7.1849927332063652</v>
      </c>
      <c r="K47" s="230">
        <v>18.48685206821936</v>
      </c>
      <c r="L47" s="230">
        <v>20.37936526434985</v>
      </c>
      <c r="M47" s="230">
        <v>20.050751329163511</v>
      </c>
      <c r="N47" s="230">
        <v>16.600330543853961</v>
      </c>
      <c r="O47" s="230">
        <v>15.185853383867009</v>
      </c>
      <c r="P47" s="230">
        <v>17.375808354143579</v>
      </c>
      <c r="Q47" s="230">
        <v>8.9095661553736551</v>
      </c>
      <c r="R47" s="230">
        <v>11.579990022963241</v>
      </c>
      <c r="S47" s="230">
        <v>8.5888306227312743</v>
      </c>
      <c r="T47" s="230">
        <v>11.42619816448515</v>
      </c>
      <c r="U47" s="230">
        <v>12.63285264321917</v>
      </c>
      <c r="V47" s="230">
        <v>5.3454799433541149</v>
      </c>
      <c r="W47" s="230">
        <v>3.7000825846554162</v>
      </c>
      <c r="X47" s="230">
        <v>3.2876140063613062</v>
      </c>
      <c r="Y47" s="230">
        <v>4.6419824028291936</v>
      </c>
      <c r="DA47" s="71" t="s">
        <v>2339</v>
      </c>
    </row>
    <row r="48" spans="1:105" ht="12" customHeight="1" x14ac:dyDescent="0.25">
      <c r="A48" s="59" t="s">
        <v>31</v>
      </c>
      <c r="B48" s="230">
        <v>1.4753702620253211</v>
      </c>
      <c r="C48" s="230">
        <v>1.484163928670641</v>
      </c>
      <c r="D48" s="230">
        <v>1.2729327706345099</v>
      </c>
      <c r="E48" s="230">
        <v>1.2879301242915691</v>
      </c>
      <c r="F48" s="230">
        <v>0.87210139287369814</v>
      </c>
      <c r="G48" s="230">
        <v>0.87148600779547192</v>
      </c>
      <c r="H48" s="230">
        <v>1.3435116501035811</v>
      </c>
      <c r="I48" s="230">
        <v>3.2408736561865572</v>
      </c>
      <c r="J48" s="230">
        <v>3.9334333889545481</v>
      </c>
      <c r="K48" s="230">
        <v>4.7683296762348863</v>
      </c>
      <c r="L48" s="230">
        <v>4.6415612917382028</v>
      </c>
      <c r="M48" s="230">
        <v>4.2635217838359116</v>
      </c>
      <c r="N48" s="230">
        <v>3.2874999942528031</v>
      </c>
      <c r="O48" s="230">
        <v>3.688820573059127</v>
      </c>
      <c r="P48" s="230">
        <v>3.94611111871717</v>
      </c>
      <c r="Q48" s="230">
        <v>7.0809308521978682</v>
      </c>
      <c r="R48" s="230">
        <v>8.5608180450175002</v>
      </c>
      <c r="S48" s="230">
        <v>11.992925909719711</v>
      </c>
      <c r="T48" s="230">
        <v>9.0831396949517487</v>
      </c>
      <c r="U48" s="230">
        <v>7.7862422549613779</v>
      </c>
      <c r="V48" s="230">
        <v>9.9170369263103506</v>
      </c>
      <c r="W48" s="230">
        <v>8.9657341680379918</v>
      </c>
      <c r="X48" s="230">
        <v>9.2226902196105272</v>
      </c>
      <c r="Y48" s="230">
        <v>11.496264554517261</v>
      </c>
      <c r="DA48" s="71" t="s">
        <v>2340</v>
      </c>
    </row>
    <row r="49" spans="1:105" ht="12" customHeight="1" x14ac:dyDescent="0.25">
      <c r="A49" s="59" t="s">
        <v>159</v>
      </c>
      <c r="B49" s="230">
        <v>6.5729014510957526</v>
      </c>
      <c r="C49" s="230">
        <v>4.7979721828609732</v>
      </c>
      <c r="D49" s="230">
        <v>5.039869815684856</v>
      </c>
      <c r="E49" s="230">
        <v>6.0332248117802436</v>
      </c>
      <c r="F49" s="230">
        <v>6.3417282186715722</v>
      </c>
      <c r="G49" s="230">
        <v>6.1075743889902192</v>
      </c>
      <c r="H49" s="230">
        <v>6.2779338030174454</v>
      </c>
      <c r="I49" s="230">
        <v>14.63487323449028</v>
      </c>
      <c r="J49" s="230">
        <v>15.080596006683001</v>
      </c>
      <c r="K49" s="230">
        <v>12.821487107669009</v>
      </c>
      <c r="L49" s="230">
        <v>10.654085006477439</v>
      </c>
      <c r="M49" s="230">
        <v>8.9298124182794929</v>
      </c>
      <c r="N49" s="230">
        <v>9.9203396554330734</v>
      </c>
      <c r="O49" s="230">
        <v>9.2882000921787622</v>
      </c>
      <c r="P49" s="230">
        <v>9.9511206511030892</v>
      </c>
      <c r="Q49" s="230">
        <v>8.7428747246007461</v>
      </c>
      <c r="R49" s="230">
        <v>7.6405262891235051</v>
      </c>
      <c r="S49" s="230">
        <v>7.6263563470552844</v>
      </c>
      <c r="T49" s="230">
        <v>8.1653351904125415</v>
      </c>
      <c r="U49" s="230">
        <v>6.768899407631852</v>
      </c>
      <c r="V49" s="230">
        <v>9.8552982022165256</v>
      </c>
      <c r="W49" s="230">
        <v>8.4917900011164473</v>
      </c>
      <c r="X49" s="230">
        <v>12.908325607101769</v>
      </c>
      <c r="Y49" s="230">
        <v>8.7980978934586496</v>
      </c>
      <c r="DA49" s="71" t="s">
        <v>2341</v>
      </c>
    </row>
    <row r="50" spans="1:105" ht="12" customHeight="1" x14ac:dyDescent="0.25">
      <c r="A50" s="59" t="s">
        <v>32</v>
      </c>
      <c r="B50" s="230">
        <v>11.499681057661959</v>
      </c>
      <c r="C50" s="230">
        <v>10.6427778919233</v>
      </c>
      <c r="D50" s="230">
        <v>9.9548429993262406</v>
      </c>
      <c r="E50" s="230">
        <v>9.3694221503297168</v>
      </c>
      <c r="F50" s="230">
        <v>7.6132631047694916</v>
      </c>
      <c r="G50" s="230">
        <v>7.3701579963070536</v>
      </c>
      <c r="H50" s="230">
        <v>6.8416384242273418</v>
      </c>
      <c r="I50" s="230">
        <v>10.10430580287086</v>
      </c>
      <c r="J50" s="230">
        <v>9.9750232184359273</v>
      </c>
      <c r="K50" s="230">
        <v>10.364794374326911</v>
      </c>
      <c r="L50" s="230">
        <v>13.116062454064769</v>
      </c>
      <c r="M50" s="230">
        <v>12.052775078780471</v>
      </c>
      <c r="N50" s="230">
        <v>11.1851612812479</v>
      </c>
      <c r="O50" s="230">
        <v>11.83728218247078</v>
      </c>
      <c r="P50" s="230">
        <v>11.080611528451801</v>
      </c>
      <c r="Q50" s="230">
        <v>11.356173933776841</v>
      </c>
      <c r="R50" s="230">
        <v>9.8673768654609724</v>
      </c>
      <c r="S50" s="230">
        <v>8.3435560702481126</v>
      </c>
      <c r="T50" s="230">
        <v>6.7305147544531181</v>
      </c>
      <c r="U50" s="230">
        <v>6.8185243203288559</v>
      </c>
      <c r="V50" s="230">
        <v>7.7838241866654148</v>
      </c>
      <c r="W50" s="230">
        <v>7.1971413949294574</v>
      </c>
      <c r="X50" s="230">
        <v>7.1790777354745039</v>
      </c>
      <c r="Y50" s="230">
        <v>3.845186576631026</v>
      </c>
      <c r="DA50" s="71" t="s">
        <v>2342</v>
      </c>
    </row>
    <row r="51" spans="1:105" ht="12" customHeight="1" x14ac:dyDescent="0.25">
      <c r="A51" s="59" t="s">
        <v>35</v>
      </c>
      <c r="B51" s="230">
        <v>3.1169114045630399</v>
      </c>
      <c r="C51" s="230">
        <v>2.9541164287242281</v>
      </c>
      <c r="D51" s="230">
        <v>3.0021504233611771</v>
      </c>
      <c r="E51" s="230">
        <v>2.9399005724740048</v>
      </c>
      <c r="F51" s="230">
        <v>2.834025100920909</v>
      </c>
      <c r="G51" s="230">
        <v>1.9154387503137711</v>
      </c>
      <c r="H51" s="230">
        <v>2.2319869244329391</v>
      </c>
      <c r="I51" s="230">
        <v>3.9062680392062079</v>
      </c>
      <c r="J51" s="230">
        <v>3.5489590626900389</v>
      </c>
      <c r="K51" s="230">
        <v>4.1355718884205661</v>
      </c>
      <c r="L51" s="230">
        <v>4.7884338075467436</v>
      </c>
      <c r="M51" s="230">
        <v>5.194191206231098</v>
      </c>
      <c r="N51" s="230">
        <v>6.3533745630009237</v>
      </c>
      <c r="O51" s="230">
        <v>5.7951773529000503</v>
      </c>
      <c r="P51" s="230">
        <v>4.9883447539344754</v>
      </c>
      <c r="Q51" s="230">
        <v>6.0377893329659331</v>
      </c>
      <c r="R51" s="230">
        <v>5.8542137117563131</v>
      </c>
      <c r="S51" s="230">
        <v>5.5158722363776294</v>
      </c>
      <c r="T51" s="230">
        <v>6.3968631326210197</v>
      </c>
      <c r="U51" s="230">
        <v>6.5833380775341501</v>
      </c>
      <c r="V51" s="230">
        <v>6.2755541515481594</v>
      </c>
      <c r="W51" s="230">
        <v>10.2819149032022</v>
      </c>
      <c r="X51" s="230">
        <v>4.6567324748720553</v>
      </c>
      <c r="Y51" s="230">
        <v>8.5085060663668628</v>
      </c>
      <c r="DA51" s="71" t="s">
        <v>2343</v>
      </c>
    </row>
    <row r="52" spans="1:105" ht="12" customHeight="1" x14ac:dyDescent="0.25">
      <c r="A52" s="165" t="s">
        <v>2191</v>
      </c>
      <c r="B52" s="346">
        <v>24.539050621818401</v>
      </c>
      <c r="C52" s="346">
        <v>22.426303391040339</v>
      </c>
      <c r="D52" s="346">
        <v>20.94170769037348</v>
      </c>
      <c r="E52" s="346">
        <v>19.181491103098711</v>
      </c>
      <c r="F52" s="346">
        <v>17.19104229365491</v>
      </c>
      <c r="G52" s="346">
        <v>16.22857601313752</v>
      </c>
      <c r="H52" s="346">
        <v>16.02432354883917</v>
      </c>
      <c r="I52" s="346">
        <v>11.67043604890674</v>
      </c>
      <c r="J52" s="346">
        <v>11.94572128259504</v>
      </c>
      <c r="K52" s="346">
        <v>12.39347082469815</v>
      </c>
      <c r="L52" s="346">
        <v>15.00230678062591</v>
      </c>
      <c r="M52" s="346">
        <v>16.056955808394001</v>
      </c>
      <c r="N52" s="346">
        <v>15.83361385170917</v>
      </c>
      <c r="O52" s="346">
        <v>13.46328459169774</v>
      </c>
      <c r="P52" s="346">
        <v>12.883823031611501</v>
      </c>
      <c r="Q52" s="346">
        <v>8.9340956668993741</v>
      </c>
      <c r="R52" s="346">
        <v>7.8235515054965337</v>
      </c>
      <c r="S52" s="346">
        <v>9.0366460186764854</v>
      </c>
      <c r="T52" s="346">
        <v>7.4013751883934944</v>
      </c>
      <c r="U52" s="346">
        <v>7.0506298214103804</v>
      </c>
      <c r="V52" s="346">
        <v>7.5696619955131652</v>
      </c>
      <c r="W52" s="346">
        <v>6.3741497936978773</v>
      </c>
      <c r="X52" s="346">
        <v>5.2109897250006831</v>
      </c>
      <c r="Y52" s="346">
        <v>6.4313021837025017</v>
      </c>
      <c r="DA52" s="167" t="s">
        <v>2344</v>
      </c>
    </row>
    <row r="53" spans="1:105" ht="12" customHeight="1" x14ac:dyDescent="0.25">
      <c r="A53" s="64" t="s">
        <v>28</v>
      </c>
      <c r="B53" s="229">
        <v>6.6056537011590182</v>
      </c>
      <c r="C53" s="229">
        <v>6.6534035977018551</v>
      </c>
      <c r="D53" s="229">
        <v>5.5440763586580797</v>
      </c>
      <c r="E53" s="229">
        <v>3.6359241880990192</v>
      </c>
      <c r="F53" s="229">
        <v>3.3752162412675859</v>
      </c>
      <c r="G53" s="229">
        <v>3.4381547657235871</v>
      </c>
      <c r="H53" s="229">
        <v>3.236747125977931</v>
      </c>
      <c r="I53" s="229">
        <v>2.3768252000498928</v>
      </c>
      <c r="J53" s="229">
        <v>2.1607106985797881</v>
      </c>
      <c r="K53" s="229">
        <v>4.5300453304077184</v>
      </c>
      <c r="L53" s="229">
        <v>5.7062392341022594</v>
      </c>
      <c r="M53" s="229">
        <v>6.3764571431169967</v>
      </c>
      <c r="N53" s="229">
        <v>5.5514574431499986</v>
      </c>
      <c r="O53" s="229">
        <v>4.4644606747466788</v>
      </c>
      <c r="P53" s="229">
        <v>4.7287156617661088</v>
      </c>
      <c r="Q53" s="229">
        <v>1.889483784927936</v>
      </c>
      <c r="R53" s="229">
        <v>2.0825415420817581</v>
      </c>
      <c r="S53" s="229">
        <v>1.844990695048693</v>
      </c>
      <c r="T53" s="229">
        <v>2.0230964198358929</v>
      </c>
      <c r="U53" s="229">
        <v>2.194379946349966</v>
      </c>
      <c r="V53" s="229">
        <v>1.032832442881412</v>
      </c>
      <c r="W53" s="229">
        <v>0.61042747433803723</v>
      </c>
      <c r="X53" s="229">
        <v>0.45985720861593982</v>
      </c>
      <c r="Y53" s="229">
        <v>0.80058893931080755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1.167375207243363</v>
      </c>
      <c r="C55" s="229">
        <v>1.1776011412465761</v>
      </c>
      <c r="D55" s="229">
        <v>1.017143591096036</v>
      </c>
      <c r="E55" s="229">
        <v>1.019924439788966</v>
      </c>
      <c r="F55" s="229">
        <v>0.68222188814284213</v>
      </c>
      <c r="G55" s="229">
        <v>0.68533096349035971</v>
      </c>
      <c r="H55" s="229">
        <v>1.029061697592254</v>
      </c>
      <c r="I55" s="229">
        <v>0.94458745564742486</v>
      </c>
      <c r="J55" s="229">
        <v>1.1828838137004329</v>
      </c>
      <c r="K55" s="229">
        <v>1.168438493690666</v>
      </c>
      <c r="L55" s="229">
        <v>1.299641024479762</v>
      </c>
      <c r="M55" s="229">
        <v>1.355867592544203</v>
      </c>
      <c r="N55" s="229">
        <v>1.099400777848202</v>
      </c>
      <c r="O55" s="229">
        <v>1.0844694709165781</v>
      </c>
      <c r="P55" s="229">
        <v>1.073909027414971</v>
      </c>
      <c r="Q55" s="229">
        <v>1.5016785098289349</v>
      </c>
      <c r="R55" s="229">
        <v>1.539574660910628</v>
      </c>
      <c r="S55" s="229">
        <v>2.5762339114337842</v>
      </c>
      <c r="T55" s="229">
        <v>1.6082398653685659</v>
      </c>
      <c r="U55" s="229">
        <v>1.3525032187311301</v>
      </c>
      <c r="V55" s="229">
        <v>1.916130559517049</v>
      </c>
      <c r="W55" s="229">
        <v>1.4791373810083119</v>
      </c>
      <c r="X55" s="229">
        <v>1.2900299646227791</v>
      </c>
      <c r="Y55" s="229">
        <v>1.982726655777042</v>
      </c>
      <c r="DA55" s="73" t="s">
        <v>2347</v>
      </c>
    </row>
    <row r="56" spans="1:105" ht="12" customHeight="1" x14ac:dyDescent="0.25">
      <c r="A56" s="64" t="s">
        <v>159</v>
      </c>
      <c r="B56" s="229">
        <v>5.2007569836265413</v>
      </c>
      <c r="C56" s="229">
        <v>3.806922812945047</v>
      </c>
      <c r="D56" s="229">
        <v>4.0271343477369648</v>
      </c>
      <c r="E56" s="229">
        <v>4.7777696322310801</v>
      </c>
      <c r="F56" s="229">
        <v>4.9609665054822853</v>
      </c>
      <c r="G56" s="229">
        <v>4.802957021861963</v>
      </c>
      <c r="H56" s="229">
        <v>4.8085784862430119</v>
      </c>
      <c r="I56" s="229">
        <v>4.2654910801292987</v>
      </c>
      <c r="J56" s="229">
        <v>4.5351201236439298</v>
      </c>
      <c r="K56" s="229">
        <v>3.1417959956972359</v>
      </c>
      <c r="L56" s="229">
        <v>2.98315266834007</v>
      </c>
      <c r="M56" s="229">
        <v>2.839822071825008</v>
      </c>
      <c r="N56" s="229">
        <v>3.3175449894351532</v>
      </c>
      <c r="O56" s="229">
        <v>2.730620598165634</v>
      </c>
      <c r="P56" s="229">
        <v>2.7081341550232949</v>
      </c>
      <c r="Q56" s="229">
        <v>1.854132932816928</v>
      </c>
      <c r="R56" s="229">
        <v>1.3740696985847469</v>
      </c>
      <c r="S56" s="229">
        <v>1.6382389076579631</v>
      </c>
      <c r="T56" s="229">
        <v>1.445735506480949</v>
      </c>
      <c r="U56" s="229">
        <v>1.175786462366464</v>
      </c>
      <c r="V56" s="229">
        <v>1.904201648006403</v>
      </c>
      <c r="W56" s="229">
        <v>1.4009476287063081</v>
      </c>
      <c r="X56" s="229">
        <v>1.8055606802081261</v>
      </c>
      <c r="Y56" s="229">
        <v>1.5173818531030501</v>
      </c>
      <c r="DA56" s="73" t="s">
        <v>2348</v>
      </c>
    </row>
    <row r="57" spans="1:105" ht="12" customHeight="1" x14ac:dyDescent="0.25">
      <c r="A57" s="64" t="s">
        <v>32</v>
      </c>
      <c r="B57" s="229">
        <v>9.0990329027591077</v>
      </c>
      <c r="C57" s="229">
        <v>8.4444495311164296</v>
      </c>
      <c r="D57" s="229">
        <v>7.9544693881081701</v>
      </c>
      <c r="E57" s="229">
        <v>7.4197368767018643</v>
      </c>
      <c r="F57" s="229">
        <v>5.9556546666544437</v>
      </c>
      <c r="G57" s="229">
        <v>5.7958446096712386</v>
      </c>
      <c r="H57" s="229">
        <v>5.2403475999668361</v>
      </c>
      <c r="I57" s="229">
        <v>2.9450085137375939</v>
      </c>
      <c r="J57" s="229">
        <v>2.999744075877167</v>
      </c>
      <c r="K57" s="229">
        <v>2.5398044070884529</v>
      </c>
      <c r="L57" s="229">
        <v>3.672508402567642</v>
      </c>
      <c r="M57" s="229">
        <v>3.832973761621056</v>
      </c>
      <c r="N57" s="229">
        <v>3.7405247253107392</v>
      </c>
      <c r="O57" s="229">
        <v>3.4800204811448721</v>
      </c>
      <c r="P57" s="229">
        <v>3.015517909072766</v>
      </c>
      <c r="Q57" s="229">
        <v>2.4083447086535199</v>
      </c>
      <c r="R57" s="229">
        <v>1.774545763247604</v>
      </c>
      <c r="S57" s="229">
        <v>1.7923025833672279</v>
      </c>
      <c r="T57" s="229">
        <v>1.1916894935105731</v>
      </c>
      <c r="U57" s="229">
        <v>1.184406519635961</v>
      </c>
      <c r="V57" s="229">
        <v>1.5039596509324109</v>
      </c>
      <c r="W57" s="229">
        <v>1.1873607530761841</v>
      </c>
      <c r="X57" s="229">
        <v>1.004178301188724</v>
      </c>
      <c r="Y57" s="229">
        <v>0.66316792604835306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2.46623182703037</v>
      </c>
      <c r="C59" s="229">
        <v>2.3439263080304258</v>
      </c>
      <c r="D59" s="229">
        <v>2.398884004774231</v>
      </c>
      <c r="E59" s="229">
        <v>2.3281359662777792</v>
      </c>
      <c r="F59" s="229">
        <v>2.216982992107754</v>
      </c>
      <c r="G59" s="229">
        <v>1.5062886523903729</v>
      </c>
      <c r="H59" s="229">
        <v>1.7095886390591359</v>
      </c>
      <c r="I59" s="229">
        <v>1.1385237993425339</v>
      </c>
      <c r="J59" s="229">
        <v>1.067262570793726</v>
      </c>
      <c r="K59" s="229">
        <v>1.0133865978140799</v>
      </c>
      <c r="L59" s="229">
        <v>1.340765451136174</v>
      </c>
      <c r="M59" s="229">
        <v>1.6518352392867419</v>
      </c>
      <c r="N59" s="229">
        <v>2.1246859159650739</v>
      </c>
      <c r="O59" s="229">
        <v>1.703713366723981</v>
      </c>
      <c r="P59" s="229">
        <v>1.357546278334363</v>
      </c>
      <c r="Q59" s="229">
        <v>1.2804557306720561</v>
      </c>
      <c r="R59" s="229">
        <v>1.052819840671797</v>
      </c>
      <c r="S59" s="229">
        <v>1.184879921168817</v>
      </c>
      <c r="T59" s="229">
        <v>1.1326139031975131</v>
      </c>
      <c r="U59" s="229">
        <v>1.1435536743268599</v>
      </c>
      <c r="V59" s="229">
        <v>1.2125376941758901</v>
      </c>
      <c r="W59" s="229">
        <v>1.696276556569035</v>
      </c>
      <c r="X59" s="229">
        <v>0.65136357036511516</v>
      </c>
      <c r="Y59" s="229">
        <v>1.4674368094632491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12.859545924294306</v>
      </c>
      <c r="C66" s="261">
        <f t="shared" si="3"/>
        <v>11.698787762795828</v>
      </c>
      <c r="D66" s="261">
        <f t="shared" si="3"/>
        <v>11.012148310221896</v>
      </c>
      <c r="E66" s="261">
        <f t="shared" si="3"/>
        <v>10.301206688431085</v>
      </c>
      <c r="F66" s="261">
        <f t="shared" si="3"/>
        <v>9.3016517330717967</v>
      </c>
      <c r="G66" s="261">
        <f t="shared" si="3"/>
        <v>8.5003399512558779</v>
      </c>
      <c r="H66" s="261">
        <f t="shared" si="3"/>
        <v>8.6596436274563988</v>
      </c>
      <c r="I66" s="261">
        <f t="shared" si="3"/>
        <v>12.260629030691819</v>
      </c>
      <c r="J66" s="261">
        <f t="shared" si="3"/>
        <v>12.218954718855398</v>
      </c>
      <c r="K66" s="261">
        <f t="shared" si="3"/>
        <v>14.160048606998565</v>
      </c>
      <c r="L66" s="261">
        <f t="shared" si="3"/>
        <v>15.655740569306978</v>
      </c>
      <c r="M66" s="261">
        <f t="shared" si="3"/>
        <v>15.474955975794506</v>
      </c>
      <c r="N66" s="261">
        <f t="shared" si="3"/>
        <v>15.251532657007209</v>
      </c>
      <c r="O66" s="261">
        <f t="shared" si="3"/>
        <v>14.268865417794046</v>
      </c>
      <c r="P66" s="261">
        <f t="shared" si="3"/>
        <v>13.945057192445223</v>
      </c>
      <c r="Q66" s="261">
        <f t="shared" si="3"/>
        <v>12.699457592795371</v>
      </c>
      <c r="R66" s="261">
        <f t="shared" si="3"/>
        <v>12.227395796201453</v>
      </c>
      <c r="S66" s="261">
        <f t="shared" si="3"/>
        <v>12.466012194161719</v>
      </c>
      <c r="T66" s="261">
        <f t="shared" si="3"/>
        <v>11.910196534710211</v>
      </c>
      <c r="U66" s="261">
        <f t="shared" si="3"/>
        <v>11.710164007259811</v>
      </c>
      <c r="V66" s="261">
        <f t="shared" si="3"/>
        <v>11.940242862190763</v>
      </c>
      <c r="W66" s="261">
        <f t="shared" si="3"/>
        <v>12.718112798616321</v>
      </c>
      <c r="X66" s="261">
        <f t="shared" si="3"/>
        <v>10.137034161919674</v>
      </c>
      <c r="Y66" s="261">
        <f t="shared" si="3"/>
        <v>11.634121653083675</v>
      </c>
      <c r="DA66" s="70"/>
    </row>
    <row r="67" spans="1:105" ht="12" customHeight="1" x14ac:dyDescent="0.25">
      <c r="A67" s="165" t="s">
        <v>2210</v>
      </c>
      <c r="B67" s="346">
        <v>8.2372316797412566</v>
      </c>
      <c r="C67" s="346">
        <v>7.4744425257023579</v>
      </c>
      <c r="D67" s="346">
        <v>7.0674499087111009</v>
      </c>
      <c r="E67" s="346">
        <v>6.6880726302296658</v>
      </c>
      <c r="F67" s="346">
        <v>6.0634498605827831</v>
      </c>
      <c r="G67" s="346">
        <v>5.4434336662327452</v>
      </c>
      <c r="H67" s="346">
        <v>5.641211490832954</v>
      </c>
      <c r="I67" s="346">
        <v>10.06231974724124</v>
      </c>
      <c r="J67" s="346">
        <v>9.9687911531588256</v>
      </c>
      <c r="K67" s="346">
        <v>11.82554440733243</v>
      </c>
      <c r="L67" s="346">
        <v>12.8298212865298</v>
      </c>
      <c r="M67" s="346">
        <v>12.45037704235741</v>
      </c>
      <c r="N67" s="346">
        <v>12.26902367662986</v>
      </c>
      <c r="O67" s="346">
        <v>11.73284505149087</v>
      </c>
      <c r="P67" s="346">
        <v>11.51818748011951</v>
      </c>
      <c r="Q67" s="346">
        <v>11.01658084667582</v>
      </c>
      <c r="R67" s="346">
        <v>10.75370742397496</v>
      </c>
      <c r="S67" s="346">
        <v>10.76381848427252</v>
      </c>
      <c r="T67" s="346">
        <v>10.51603167927875</v>
      </c>
      <c r="U67" s="346">
        <v>10.382067531204671</v>
      </c>
      <c r="V67" s="346">
        <v>10.514378552786621</v>
      </c>
      <c r="W67" s="346">
        <v>11.51744192334913</v>
      </c>
      <c r="X67" s="346">
        <v>9.1554626901743923</v>
      </c>
      <c r="Y67" s="346">
        <v>10.422685230668799</v>
      </c>
      <c r="DA67" s="167" t="s">
        <v>2358</v>
      </c>
    </row>
    <row r="68" spans="1:105" ht="12" customHeight="1" x14ac:dyDescent="0.25">
      <c r="A68" s="165" t="s">
        <v>2212</v>
      </c>
      <c r="B68" s="346">
        <v>4.6223142445530501</v>
      </c>
      <c r="C68" s="346">
        <v>4.2243452370934698</v>
      </c>
      <c r="D68" s="346">
        <v>3.9446984015107942</v>
      </c>
      <c r="E68" s="346">
        <v>3.6131340582014189</v>
      </c>
      <c r="F68" s="346">
        <v>3.238201872489014</v>
      </c>
      <c r="G68" s="346">
        <v>3.0569062850231332</v>
      </c>
      <c r="H68" s="346">
        <v>3.0184321366234448</v>
      </c>
      <c r="I68" s="346">
        <v>2.1983092834505782</v>
      </c>
      <c r="J68" s="346">
        <v>2.2501635656965728</v>
      </c>
      <c r="K68" s="346">
        <v>2.3345041996661342</v>
      </c>
      <c r="L68" s="346">
        <v>2.8259192827771789</v>
      </c>
      <c r="M68" s="346">
        <v>3.0245789334370969</v>
      </c>
      <c r="N68" s="346">
        <v>2.9825089803773488</v>
      </c>
      <c r="O68" s="346">
        <v>2.536020366303176</v>
      </c>
      <c r="P68" s="346">
        <v>2.4268697123257121</v>
      </c>
      <c r="Q68" s="346">
        <v>1.68287674611955</v>
      </c>
      <c r="R68" s="346">
        <v>1.4736883722264931</v>
      </c>
      <c r="S68" s="346">
        <v>1.702193709889199</v>
      </c>
      <c r="T68" s="346">
        <v>1.394164855431461</v>
      </c>
      <c r="U68" s="346">
        <v>1.328096476055141</v>
      </c>
      <c r="V68" s="346">
        <v>1.4258643094041421</v>
      </c>
      <c r="W68" s="346">
        <v>1.20067087526719</v>
      </c>
      <c r="X68" s="346">
        <v>0.98157147174528103</v>
      </c>
      <c r="Y68" s="346">
        <v>1.211436422414875</v>
      </c>
      <c r="DA68" s="167" t="s">
        <v>2359</v>
      </c>
    </row>
    <row r="69" spans="1:105" ht="12" customHeight="1" x14ac:dyDescent="0.25">
      <c r="A69" s="64" t="s">
        <v>28</v>
      </c>
      <c r="B69" s="229">
        <v>1.244278259498097</v>
      </c>
      <c r="C69" s="229">
        <v>1.253272699844117</v>
      </c>
      <c r="D69" s="229">
        <v>1.0443135523234059</v>
      </c>
      <c r="E69" s="229">
        <v>0.68488322656712841</v>
      </c>
      <c r="F69" s="229">
        <v>0.63577480444929624</v>
      </c>
      <c r="G69" s="229">
        <v>0.64763026057951201</v>
      </c>
      <c r="H69" s="229">
        <v>0.60969197940858533</v>
      </c>
      <c r="I69" s="229">
        <v>0.44771222604817951</v>
      </c>
      <c r="J69" s="229">
        <v>0.40700367729480769</v>
      </c>
      <c r="K69" s="229">
        <v>0.85330493758372494</v>
      </c>
      <c r="L69" s="229">
        <v>1.0748594679195389</v>
      </c>
      <c r="M69" s="229">
        <v>1.2011055006425371</v>
      </c>
      <c r="N69" s="229">
        <v>1.0457038951085871</v>
      </c>
      <c r="O69" s="229">
        <v>0.8409510412265212</v>
      </c>
      <c r="P69" s="229">
        <v>0.89072760387838057</v>
      </c>
      <c r="Q69" s="229">
        <v>0.35591384314432029</v>
      </c>
      <c r="R69" s="229">
        <v>0.39227929324531718</v>
      </c>
      <c r="S69" s="229">
        <v>0.34753287330557098</v>
      </c>
      <c r="T69" s="229">
        <v>0.38108187409651151</v>
      </c>
      <c r="U69" s="229">
        <v>0.41334580706869167</v>
      </c>
      <c r="V69" s="229">
        <v>0.19455015544580609</v>
      </c>
      <c r="W69" s="229">
        <v>0.1149835685733699</v>
      </c>
      <c r="X69" s="229">
        <v>8.6621302453972024E-2</v>
      </c>
      <c r="Y69" s="229">
        <v>0.15080345671228501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0.2198933908380851</v>
      </c>
      <c r="C71" s="229">
        <v>0.2218196055533716</v>
      </c>
      <c r="D71" s="229">
        <v>0.19159491466628931</v>
      </c>
      <c r="E71" s="229">
        <v>0.19211873104058089</v>
      </c>
      <c r="F71" s="229">
        <v>0.12850717006568771</v>
      </c>
      <c r="G71" s="229">
        <v>0.12909281306743611</v>
      </c>
      <c r="H71" s="229">
        <v>0.19383987655477369</v>
      </c>
      <c r="I71" s="229">
        <v>0.17792783098067841</v>
      </c>
      <c r="J71" s="229">
        <v>0.22281467958900131</v>
      </c>
      <c r="K71" s="229">
        <v>0.2200936774818982</v>
      </c>
      <c r="L71" s="229">
        <v>0.24480772760283601</v>
      </c>
      <c r="M71" s="229">
        <v>0.25539888169807701</v>
      </c>
      <c r="N71" s="229">
        <v>0.20708934319578309</v>
      </c>
      <c r="O71" s="229">
        <v>0.20427679784578201</v>
      </c>
      <c r="P71" s="229">
        <v>0.20228757303107481</v>
      </c>
      <c r="Q71" s="229">
        <v>0.28286465005087968</v>
      </c>
      <c r="R71" s="229">
        <v>0.29000298321862239</v>
      </c>
      <c r="S71" s="229">
        <v>0.48527397777700099</v>
      </c>
      <c r="T71" s="229">
        <v>0.30293714915529768</v>
      </c>
      <c r="U71" s="229">
        <v>0.25476514923467253</v>
      </c>
      <c r="V71" s="229">
        <v>0.36093318018603698</v>
      </c>
      <c r="W71" s="229">
        <v>0.27861867564699511</v>
      </c>
      <c r="X71" s="229">
        <v>0.24299733405636831</v>
      </c>
      <c r="Y71" s="229">
        <v>0.37347759721007989</v>
      </c>
      <c r="DA71" s="73" t="s">
        <v>2362</v>
      </c>
    </row>
    <row r="72" spans="1:105" ht="12" customHeight="1" x14ac:dyDescent="0.25">
      <c r="A72" s="64" t="s">
        <v>159</v>
      </c>
      <c r="B72" s="229">
        <v>0.97964397475513798</v>
      </c>
      <c r="C72" s="229">
        <v>0.71709349385114463</v>
      </c>
      <c r="D72" s="229">
        <v>0.7585737829532232</v>
      </c>
      <c r="E72" s="229">
        <v>0.89996768695765517</v>
      </c>
      <c r="F72" s="229">
        <v>0.93447568524320079</v>
      </c>
      <c r="G72" s="229">
        <v>0.90471212600169937</v>
      </c>
      <c r="H72" s="229">
        <v>0.90577101679923788</v>
      </c>
      <c r="I72" s="229">
        <v>0.8034720040132749</v>
      </c>
      <c r="J72" s="229">
        <v>0.85426085431519994</v>
      </c>
      <c r="K72" s="229">
        <v>0.59180644794296966</v>
      </c>
      <c r="L72" s="229">
        <v>0.56192349431336508</v>
      </c>
      <c r="M72" s="229">
        <v>0.53492493319695411</v>
      </c>
      <c r="N72" s="229">
        <v>0.62491152155565188</v>
      </c>
      <c r="O72" s="229">
        <v>0.51435512652427462</v>
      </c>
      <c r="P72" s="229">
        <v>0.51011945302377859</v>
      </c>
      <c r="Q72" s="229">
        <v>0.34925495687410291</v>
      </c>
      <c r="R72" s="229">
        <v>0.25882753325142038</v>
      </c>
      <c r="S72" s="229">
        <v>0.30858793828460251</v>
      </c>
      <c r="T72" s="229">
        <v>0.2723269098080458</v>
      </c>
      <c r="U72" s="229">
        <v>0.22147778238481869</v>
      </c>
      <c r="V72" s="229">
        <v>0.3586861830039762</v>
      </c>
      <c r="W72" s="229">
        <v>0.26389041205548192</v>
      </c>
      <c r="X72" s="229">
        <v>0.34010561289238928</v>
      </c>
      <c r="Y72" s="229">
        <v>0.28582262052910629</v>
      </c>
      <c r="DA72" s="73" t="s">
        <v>2363</v>
      </c>
    </row>
    <row r="73" spans="1:105" ht="12" customHeight="1" x14ac:dyDescent="0.25">
      <c r="A73" s="64" t="s">
        <v>32</v>
      </c>
      <c r="B73" s="229">
        <v>1.713945255921383</v>
      </c>
      <c r="C73" s="229">
        <v>1.590644233008081</v>
      </c>
      <c r="D73" s="229">
        <v>1.498348804408187</v>
      </c>
      <c r="E73" s="229">
        <v>1.3976235668025669</v>
      </c>
      <c r="F73" s="229">
        <v>1.1218407682340781</v>
      </c>
      <c r="G73" s="229">
        <v>1.0917380428189589</v>
      </c>
      <c r="H73" s="229">
        <v>0.98710148697436251</v>
      </c>
      <c r="I73" s="229">
        <v>0.55473844580098741</v>
      </c>
      <c r="J73" s="229">
        <v>0.56504874559459095</v>
      </c>
      <c r="K73" s="229">
        <v>0.47841191047649517</v>
      </c>
      <c r="L73" s="229">
        <v>0.6917744359407193</v>
      </c>
      <c r="M73" s="229">
        <v>0.72200059775687442</v>
      </c>
      <c r="N73" s="229">
        <v>0.70458637485077591</v>
      </c>
      <c r="O73" s="229">
        <v>0.65551632331814758</v>
      </c>
      <c r="P73" s="229">
        <v>0.5680199939527647</v>
      </c>
      <c r="Q73" s="229">
        <v>0.45364941880454113</v>
      </c>
      <c r="R73" s="229">
        <v>0.33426346786935462</v>
      </c>
      <c r="S73" s="229">
        <v>0.33760824285033653</v>
      </c>
      <c r="T73" s="229">
        <v>0.22447336719866759</v>
      </c>
      <c r="U73" s="229">
        <v>0.2231015050837821</v>
      </c>
      <c r="V73" s="229">
        <v>0.28329433867978943</v>
      </c>
      <c r="W73" s="229">
        <v>0.22365798118886579</v>
      </c>
      <c r="X73" s="229">
        <v>0.18915269939288981</v>
      </c>
      <c r="Y73" s="229">
        <v>0.1249180580922105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0.46455336354034671</v>
      </c>
      <c r="C75" s="229">
        <v>0.44151520483675621</v>
      </c>
      <c r="D75" s="229">
        <v>0.45186734715968913</v>
      </c>
      <c r="E75" s="229">
        <v>0.43854084683348737</v>
      </c>
      <c r="F75" s="229">
        <v>0.41760344449675152</v>
      </c>
      <c r="G75" s="229">
        <v>0.28373304255552723</v>
      </c>
      <c r="H75" s="229">
        <v>0.32202777688648537</v>
      </c>
      <c r="I75" s="229">
        <v>0.21445877660745791</v>
      </c>
      <c r="J75" s="229">
        <v>0.20103560890297331</v>
      </c>
      <c r="K75" s="229">
        <v>0.19088722618104559</v>
      </c>
      <c r="L75" s="229">
        <v>0.25255415700071981</v>
      </c>
      <c r="M75" s="229">
        <v>0.31114902014265489</v>
      </c>
      <c r="N75" s="229">
        <v>0.40021784566655122</v>
      </c>
      <c r="O75" s="229">
        <v>0.32092107738845083</v>
      </c>
      <c r="P75" s="229">
        <v>0.25571508843971391</v>
      </c>
      <c r="Q75" s="229">
        <v>0.24119387724570571</v>
      </c>
      <c r="R75" s="229">
        <v>0.19831509464177891</v>
      </c>
      <c r="S75" s="229">
        <v>0.22319067767168849</v>
      </c>
      <c r="T75" s="229">
        <v>0.21334555517293879</v>
      </c>
      <c r="U75" s="229">
        <v>0.21540623228317601</v>
      </c>
      <c r="V75" s="229">
        <v>0.22840045208853341</v>
      </c>
      <c r="W75" s="229">
        <v>0.31952023780247762</v>
      </c>
      <c r="X75" s="229">
        <v>0.1226945229496616</v>
      </c>
      <c r="Y75" s="229">
        <v>0.27641468987119372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1.0000000000000002</v>
      </c>
      <c r="D84" s="232">
        <f t="shared" si="4"/>
        <v>0.99999999999999989</v>
      </c>
      <c r="E84" s="232">
        <f t="shared" si="4"/>
        <v>0.99999999999999978</v>
      </c>
      <c r="F84" s="232">
        <f t="shared" si="4"/>
        <v>1</v>
      </c>
      <c r="G84" s="232">
        <f t="shared" si="4"/>
        <v>0.99999999999999978</v>
      </c>
      <c r="H84" s="232">
        <f t="shared" si="4"/>
        <v>1</v>
      </c>
      <c r="I84" s="232">
        <f t="shared" si="4"/>
        <v>1</v>
      </c>
      <c r="J84" s="232">
        <f t="shared" si="4"/>
        <v>0.99999999999999989</v>
      </c>
      <c r="K84" s="232">
        <f t="shared" si="4"/>
        <v>0.99999999999999989</v>
      </c>
      <c r="L84" s="232">
        <f t="shared" si="4"/>
        <v>1.0000000000000002</v>
      </c>
      <c r="M84" s="232">
        <f t="shared" si="4"/>
        <v>0.99999999999999989</v>
      </c>
      <c r="N84" s="232">
        <f t="shared" si="4"/>
        <v>1</v>
      </c>
      <c r="O84" s="232">
        <f t="shared" si="4"/>
        <v>1.0000000000000002</v>
      </c>
      <c r="P84" s="232">
        <f t="shared" si="4"/>
        <v>0.99999999999999967</v>
      </c>
      <c r="Q84" s="232">
        <f t="shared" si="4"/>
        <v>0.99999999999999989</v>
      </c>
      <c r="R84" s="232">
        <f t="shared" si="4"/>
        <v>1.0000000000000002</v>
      </c>
      <c r="S84" s="232">
        <f t="shared" si="4"/>
        <v>0.99999999999999989</v>
      </c>
      <c r="T84" s="232">
        <f t="shared" si="4"/>
        <v>1.0000000000000002</v>
      </c>
      <c r="U84" s="232">
        <f t="shared" si="4"/>
        <v>1.0000000000000004</v>
      </c>
      <c r="V84" s="232">
        <f t="shared" si="4"/>
        <v>0.99999999999999956</v>
      </c>
      <c r="W84" s="232">
        <f t="shared" si="4"/>
        <v>1</v>
      </c>
      <c r="X84" s="232">
        <f t="shared" si="4"/>
        <v>0.99999999999999967</v>
      </c>
      <c r="Y84" s="232">
        <f t="shared" si="4"/>
        <v>0.99999999999999967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4.9996918441594148E-3</v>
      </c>
      <c r="C89" s="300">
        <f t="shared" si="9"/>
        <v>3.8303848068336802E-3</v>
      </c>
      <c r="D89" s="300">
        <f t="shared" si="9"/>
        <v>3.6629509048298711E-3</v>
      </c>
      <c r="E89" s="300">
        <f t="shared" si="9"/>
        <v>4.0028247011090982E-3</v>
      </c>
      <c r="F89" s="300">
        <f t="shared" si="9"/>
        <v>4.0131795195905255E-3</v>
      </c>
      <c r="G89" s="300">
        <f t="shared" si="9"/>
        <v>3.4258773907557571E-3</v>
      </c>
      <c r="H89" s="300">
        <f t="shared" si="9"/>
        <v>3.2723653061876188E-3</v>
      </c>
      <c r="I89" s="300">
        <f t="shared" si="9"/>
        <v>1.4013526246126298E-2</v>
      </c>
      <c r="J89" s="300">
        <f t="shared" si="9"/>
        <v>1.7705088689303601E-2</v>
      </c>
      <c r="K89" s="300">
        <f t="shared" si="9"/>
        <v>1.0659284805082629E-2</v>
      </c>
      <c r="L89" s="300">
        <f t="shared" si="9"/>
        <v>1.1625459711753041E-2</v>
      </c>
      <c r="M89" s="300">
        <f t="shared" si="9"/>
        <v>1.0249345798835562E-2</v>
      </c>
      <c r="N89" s="300">
        <f t="shared" si="9"/>
        <v>1.1799969607692114E-2</v>
      </c>
      <c r="O89" s="300">
        <f t="shared" si="9"/>
        <v>1.0493796121214144E-2</v>
      </c>
      <c r="P89" s="300">
        <f t="shared" si="9"/>
        <v>9.5869344224181197E-3</v>
      </c>
      <c r="Q89" s="300">
        <f t="shared" si="9"/>
        <v>1.1196723153409534E-2</v>
      </c>
      <c r="R89" s="300">
        <f t="shared" si="9"/>
        <v>1.0610830533348048E-2</v>
      </c>
      <c r="S89" s="300">
        <f t="shared" si="9"/>
        <v>8.4221650148959912E-3</v>
      </c>
      <c r="T89" s="300">
        <f t="shared" si="9"/>
        <v>8.3855028745977583E-3</v>
      </c>
      <c r="U89" s="300">
        <f t="shared" si="9"/>
        <v>7.9743934749052919E-3</v>
      </c>
      <c r="V89" s="300">
        <f t="shared" si="9"/>
        <v>9.1780097749954419E-3</v>
      </c>
      <c r="W89" s="300">
        <f t="shared" si="9"/>
        <v>9.7325510839997038E-3</v>
      </c>
      <c r="X89" s="300">
        <f t="shared" si="9"/>
        <v>9.4205397314098497E-3</v>
      </c>
      <c r="Y89" s="300">
        <f t="shared" si="9"/>
        <v>1.0017627357367177E-2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3.6298834760673721E-2</v>
      </c>
      <c r="C90" s="301">
        <f t="shared" si="10"/>
        <v>3.2096710804347214E-2</v>
      </c>
      <c r="D90" s="301">
        <f t="shared" si="10"/>
        <v>2.8509457094651809E-2</v>
      </c>
      <c r="E90" s="301">
        <f t="shared" si="10"/>
        <v>2.6751584283153083E-2</v>
      </c>
      <c r="F90" s="301">
        <f t="shared" si="10"/>
        <v>2.4566220594129558E-2</v>
      </c>
      <c r="G90" s="301">
        <f t="shared" si="10"/>
        <v>2.2495496225470205E-2</v>
      </c>
      <c r="H90" s="301">
        <f t="shared" si="10"/>
        <v>2.0888017179710561E-2</v>
      </c>
      <c r="I90" s="301">
        <f t="shared" si="10"/>
        <v>7.534528431443728E-2</v>
      </c>
      <c r="J90" s="301">
        <f t="shared" si="10"/>
        <v>8.9164146052595122E-2</v>
      </c>
      <c r="K90" s="301">
        <f t="shared" si="10"/>
        <v>7.7194244931235445E-2</v>
      </c>
      <c r="L90" s="301">
        <f t="shared" si="10"/>
        <v>8.8770198301428418E-2</v>
      </c>
      <c r="M90" s="301">
        <f t="shared" si="10"/>
        <v>8.0727446728289548E-2</v>
      </c>
      <c r="N90" s="301">
        <f t="shared" si="10"/>
        <v>7.8389973895571688E-2</v>
      </c>
      <c r="O90" s="301">
        <f t="shared" si="10"/>
        <v>7.5221303480088708E-2</v>
      </c>
      <c r="P90" s="301">
        <f t="shared" si="10"/>
        <v>7.3054335148619587E-2</v>
      </c>
      <c r="Q90" s="301">
        <f t="shared" si="10"/>
        <v>7.9116768526537942E-2</v>
      </c>
      <c r="R90" s="301">
        <f t="shared" si="10"/>
        <v>8.4612920835596864E-2</v>
      </c>
      <c r="S90" s="301">
        <f t="shared" si="10"/>
        <v>6.7974987637044917E-2</v>
      </c>
      <c r="T90" s="301">
        <f t="shared" si="10"/>
        <v>6.357222729197308E-2</v>
      </c>
      <c r="U90" s="301">
        <f t="shared" si="10"/>
        <v>6.3878135767661812E-2</v>
      </c>
      <c r="V90" s="301">
        <f t="shared" si="10"/>
        <v>5.9477540708024648E-2</v>
      </c>
      <c r="W90" s="301">
        <f t="shared" si="10"/>
        <v>5.537615888002035E-2</v>
      </c>
      <c r="X90" s="301">
        <f t="shared" si="10"/>
        <v>5.5457511048982951E-2</v>
      </c>
      <c r="Y90" s="301">
        <f t="shared" si="10"/>
        <v>5.8988537115312094E-2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3.6298834760673721E-2</v>
      </c>
      <c r="C91" s="302">
        <f t="shared" si="11"/>
        <v>3.2096710804347214E-2</v>
      </c>
      <c r="D91" s="302">
        <f t="shared" si="11"/>
        <v>2.8509457094651809E-2</v>
      </c>
      <c r="E91" s="302">
        <f t="shared" si="11"/>
        <v>2.6751584283153083E-2</v>
      </c>
      <c r="F91" s="302">
        <f t="shared" si="11"/>
        <v>2.4566220594129558E-2</v>
      </c>
      <c r="G91" s="302">
        <f t="shared" si="11"/>
        <v>2.2495496225470205E-2</v>
      </c>
      <c r="H91" s="302">
        <f t="shared" si="11"/>
        <v>2.0888017179710561E-2</v>
      </c>
      <c r="I91" s="302">
        <f t="shared" si="11"/>
        <v>7.534528431443728E-2</v>
      </c>
      <c r="J91" s="302">
        <f t="shared" si="11"/>
        <v>8.9164146052595122E-2</v>
      </c>
      <c r="K91" s="302">
        <f t="shared" si="11"/>
        <v>7.7194244931235445E-2</v>
      </c>
      <c r="L91" s="302">
        <f t="shared" si="11"/>
        <v>8.8770198301428418E-2</v>
      </c>
      <c r="M91" s="302">
        <f t="shared" si="11"/>
        <v>8.0727446728289548E-2</v>
      </c>
      <c r="N91" s="302">
        <f t="shared" si="11"/>
        <v>7.8389973895571688E-2</v>
      </c>
      <c r="O91" s="302">
        <f t="shared" si="11"/>
        <v>7.5221303480088708E-2</v>
      </c>
      <c r="P91" s="302">
        <f t="shared" si="11"/>
        <v>7.3054335148619587E-2</v>
      </c>
      <c r="Q91" s="302">
        <f t="shared" si="11"/>
        <v>7.9116768526537942E-2</v>
      </c>
      <c r="R91" s="302">
        <f t="shared" si="11"/>
        <v>8.4612920835596864E-2</v>
      </c>
      <c r="S91" s="302">
        <f t="shared" si="11"/>
        <v>6.7974987637044917E-2</v>
      </c>
      <c r="T91" s="302">
        <f t="shared" si="11"/>
        <v>6.357222729197308E-2</v>
      </c>
      <c r="U91" s="302">
        <f t="shared" si="11"/>
        <v>6.3878135767661812E-2</v>
      </c>
      <c r="V91" s="302">
        <f t="shared" si="11"/>
        <v>5.9477540708024648E-2</v>
      </c>
      <c r="W91" s="302">
        <f t="shared" si="11"/>
        <v>5.537615888002035E-2</v>
      </c>
      <c r="X91" s="302">
        <f t="shared" si="11"/>
        <v>5.5457511048982951E-2</v>
      </c>
      <c r="Y91" s="302">
        <f t="shared" si="11"/>
        <v>5.8988537115312094E-2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3.0249028967228107E-2</v>
      </c>
      <c r="C94" s="301">
        <f t="shared" si="14"/>
        <v>2.6747259003622677E-2</v>
      </c>
      <c r="D94" s="301">
        <f t="shared" si="14"/>
        <v>2.3757880912209841E-2</v>
      </c>
      <c r="E94" s="301">
        <f t="shared" si="14"/>
        <v>2.2292986902627574E-2</v>
      </c>
      <c r="F94" s="301">
        <f t="shared" si="14"/>
        <v>2.0471850495107961E-2</v>
      </c>
      <c r="G94" s="301">
        <f t="shared" si="14"/>
        <v>1.8746246854558505E-2</v>
      </c>
      <c r="H94" s="301">
        <f t="shared" si="14"/>
        <v>1.7406680983092133E-2</v>
      </c>
      <c r="I94" s="301">
        <f t="shared" si="14"/>
        <v>6.2787736928697754E-2</v>
      </c>
      <c r="J94" s="301">
        <f t="shared" si="14"/>
        <v>7.4303455043829306E-2</v>
      </c>
      <c r="K94" s="301">
        <f t="shared" si="14"/>
        <v>6.432853744269619E-2</v>
      </c>
      <c r="L94" s="301">
        <f t="shared" si="14"/>
        <v>7.397516525119037E-2</v>
      </c>
      <c r="M94" s="301">
        <f t="shared" si="14"/>
        <v>6.7272872273574646E-2</v>
      </c>
      <c r="N94" s="301">
        <f t="shared" si="14"/>
        <v>6.532497824630977E-2</v>
      </c>
      <c r="O94" s="301">
        <f t="shared" si="14"/>
        <v>6.2684419566740618E-2</v>
      </c>
      <c r="P94" s="301">
        <f t="shared" si="14"/>
        <v>6.0878612623849672E-2</v>
      </c>
      <c r="Q94" s="301">
        <f t="shared" si="14"/>
        <v>6.5930640438781662E-2</v>
      </c>
      <c r="R94" s="301">
        <f t="shared" si="14"/>
        <v>7.0510767362997398E-2</v>
      </c>
      <c r="S94" s="301">
        <f t="shared" si="14"/>
        <v>5.664582303087079E-2</v>
      </c>
      <c r="T94" s="301">
        <f t="shared" si="14"/>
        <v>5.2976856076644235E-2</v>
      </c>
      <c r="U94" s="301">
        <f t="shared" si="14"/>
        <v>5.3231779806384869E-2</v>
      </c>
      <c r="V94" s="301">
        <f t="shared" si="14"/>
        <v>4.9564617256687211E-2</v>
      </c>
      <c r="W94" s="301">
        <f t="shared" si="14"/>
        <v>4.6146799066683633E-2</v>
      </c>
      <c r="X94" s="301">
        <f t="shared" si="14"/>
        <v>4.6214592540819138E-2</v>
      </c>
      <c r="Y94" s="301">
        <f t="shared" si="14"/>
        <v>4.9157114262760086E-2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3.0249028967228107E-2</v>
      </c>
      <c r="C95" s="302">
        <f t="shared" si="15"/>
        <v>2.6747259003622677E-2</v>
      </c>
      <c r="D95" s="302">
        <f t="shared" si="15"/>
        <v>2.3757880912209841E-2</v>
      </c>
      <c r="E95" s="302">
        <f t="shared" si="15"/>
        <v>2.2292986902627574E-2</v>
      </c>
      <c r="F95" s="302">
        <f t="shared" si="15"/>
        <v>2.0471850495107961E-2</v>
      </c>
      <c r="G95" s="302">
        <f t="shared" si="15"/>
        <v>1.8746246854558505E-2</v>
      </c>
      <c r="H95" s="302">
        <f t="shared" si="15"/>
        <v>1.7406680983092133E-2</v>
      </c>
      <c r="I95" s="302">
        <f t="shared" si="15"/>
        <v>6.2787736928697754E-2</v>
      </c>
      <c r="J95" s="302">
        <f t="shared" si="15"/>
        <v>7.4303455043829306E-2</v>
      </c>
      <c r="K95" s="302">
        <f t="shared" si="15"/>
        <v>6.432853744269619E-2</v>
      </c>
      <c r="L95" s="302">
        <f t="shared" si="15"/>
        <v>7.397516525119037E-2</v>
      </c>
      <c r="M95" s="302">
        <f t="shared" si="15"/>
        <v>6.7272872273574646E-2</v>
      </c>
      <c r="N95" s="302">
        <f t="shared" si="15"/>
        <v>6.532497824630977E-2</v>
      </c>
      <c r="O95" s="302">
        <f t="shared" si="15"/>
        <v>6.2684419566740618E-2</v>
      </c>
      <c r="P95" s="302">
        <f t="shared" si="15"/>
        <v>6.0878612623849672E-2</v>
      </c>
      <c r="Q95" s="302">
        <f t="shared" si="15"/>
        <v>6.5930640438781662E-2</v>
      </c>
      <c r="R95" s="302">
        <f t="shared" si="15"/>
        <v>7.0510767362997398E-2</v>
      </c>
      <c r="S95" s="302">
        <f t="shared" si="15"/>
        <v>5.664582303087079E-2</v>
      </c>
      <c r="T95" s="302">
        <f t="shared" si="15"/>
        <v>5.2976856076644235E-2</v>
      </c>
      <c r="U95" s="302">
        <f t="shared" si="15"/>
        <v>5.3231779806384869E-2</v>
      </c>
      <c r="V95" s="302">
        <f t="shared" si="15"/>
        <v>4.9564617256687211E-2</v>
      </c>
      <c r="W95" s="302">
        <f t="shared" si="15"/>
        <v>4.6146799066683633E-2</v>
      </c>
      <c r="X95" s="302">
        <f t="shared" si="15"/>
        <v>4.6214592540819138E-2</v>
      </c>
      <c r="Y95" s="302">
        <f t="shared" si="15"/>
        <v>4.9157114262760086E-2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0.77275578159435898</v>
      </c>
      <c r="C98" s="301">
        <f t="shared" si="18"/>
        <v>0.78041780386875603</v>
      </c>
      <c r="D98" s="301">
        <f t="shared" si="18"/>
        <v>0.78625325954950986</v>
      </c>
      <c r="E98" s="301">
        <f t="shared" si="18"/>
        <v>0.78758841310116245</v>
      </c>
      <c r="F98" s="301">
        <f t="shared" si="18"/>
        <v>0.78998174423220002</v>
      </c>
      <c r="G98" s="301">
        <f t="shared" si="18"/>
        <v>0.7947677896734785</v>
      </c>
      <c r="H98" s="301">
        <f t="shared" si="18"/>
        <v>0.79493076706128529</v>
      </c>
      <c r="I98" s="301">
        <f t="shared" si="18"/>
        <v>0.60727647243326588</v>
      </c>
      <c r="J98" s="301">
        <f t="shared" si="18"/>
        <v>0.59056452462135733</v>
      </c>
      <c r="K98" s="301">
        <f t="shared" si="18"/>
        <v>0.58479226182778943</v>
      </c>
      <c r="L98" s="301">
        <f t="shared" si="18"/>
        <v>0.58730253162359602</v>
      </c>
      <c r="M98" s="301">
        <f t="shared" si="18"/>
        <v>0.61478538528557636</v>
      </c>
      <c r="N98" s="301">
        <f t="shared" si="18"/>
        <v>0.62186227386704718</v>
      </c>
      <c r="O98" s="301">
        <f t="shared" si="18"/>
        <v>0.61059976822808659</v>
      </c>
      <c r="P98" s="301">
        <f t="shared" si="18"/>
        <v>0.60483496664108771</v>
      </c>
      <c r="Q98" s="301">
        <f t="shared" si="18"/>
        <v>0.55664698212085262</v>
      </c>
      <c r="R98" s="301">
        <f t="shared" si="18"/>
        <v>0.52565893411788822</v>
      </c>
      <c r="S98" s="301">
        <f t="shared" si="18"/>
        <v>0.57475104989173031</v>
      </c>
      <c r="T98" s="301">
        <f t="shared" si="18"/>
        <v>0.54803086178784233</v>
      </c>
      <c r="U98" s="301">
        <f t="shared" si="18"/>
        <v>0.5439800427359387</v>
      </c>
      <c r="V98" s="301">
        <f t="shared" si="18"/>
        <v>0.56513081112634755</v>
      </c>
      <c r="W98" s="301">
        <f t="shared" si="18"/>
        <v>0.53715599723483787</v>
      </c>
      <c r="X98" s="301">
        <f t="shared" si="18"/>
        <v>0.51395605173336423</v>
      </c>
      <c r="Y98" s="301">
        <f t="shared" si="18"/>
        <v>0.54365604188626893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0.12643000331525409</v>
      </c>
      <c r="C99" s="301">
        <f t="shared" si="19"/>
        <v>0.12748576284791563</v>
      </c>
      <c r="D99" s="301">
        <f t="shared" si="19"/>
        <v>0.127936118602131</v>
      </c>
      <c r="E99" s="301">
        <f t="shared" si="19"/>
        <v>0.12879611747003011</v>
      </c>
      <c r="F99" s="301">
        <f t="shared" si="19"/>
        <v>0.13007558060455013</v>
      </c>
      <c r="G99" s="301">
        <f t="shared" si="19"/>
        <v>0.13047895687523939</v>
      </c>
      <c r="H99" s="301">
        <f t="shared" si="19"/>
        <v>0.13245567031682148</v>
      </c>
      <c r="I99" s="301">
        <f t="shared" si="19"/>
        <v>0.1944691016275559</v>
      </c>
      <c r="J99" s="301">
        <f t="shared" si="19"/>
        <v>0.18460597064520751</v>
      </c>
      <c r="K99" s="301">
        <f t="shared" si="19"/>
        <v>0.21473798126961929</v>
      </c>
      <c r="L99" s="301">
        <f t="shared" si="19"/>
        <v>0.19403309790597528</v>
      </c>
      <c r="M99" s="301">
        <f t="shared" si="19"/>
        <v>0.1841443487821795</v>
      </c>
      <c r="N99" s="301">
        <f t="shared" si="19"/>
        <v>0.17933249743526244</v>
      </c>
      <c r="O99" s="301">
        <f t="shared" si="19"/>
        <v>0.1942317145959033</v>
      </c>
      <c r="P99" s="301">
        <f t="shared" si="19"/>
        <v>0.20433269936882481</v>
      </c>
      <c r="Q99" s="301">
        <f t="shared" si="19"/>
        <v>0.22992450174680912</v>
      </c>
      <c r="R99" s="301">
        <f t="shared" si="19"/>
        <v>0.24923244035631784</v>
      </c>
      <c r="S99" s="301">
        <f t="shared" si="19"/>
        <v>0.23490486046271525</v>
      </c>
      <c r="T99" s="301">
        <f t="shared" si="19"/>
        <v>0.26330005844596838</v>
      </c>
      <c r="U99" s="301">
        <f t="shared" si="19"/>
        <v>0.26564047989449019</v>
      </c>
      <c r="V99" s="301">
        <f t="shared" si="19"/>
        <v>0.25222487466888033</v>
      </c>
      <c r="W99" s="301">
        <f t="shared" si="19"/>
        <v>0.27413092680231871</v>
      </c>
      <c r="X99" s="301">
        <f t="shared" si="19"/>
        <v>0.30269434389657413</v>
      </c>
      <c r="Y99" s="301">
        <f t="shared" si="19"/>
        <v>0.26710485289185631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7.0582305139929552E-2</v>
      </c>
      <c r="C100" s="302">
        <f t="shared" si="20"/>
        <v>7.1084323998519008E-2</v>
      </c>
      <c r="D100" s="302">
        <f t="shared" si="20"/>
        <v>7.1112946554049247E-2</v>
      </c>
      <c r="E100" s="302">
        <f t="shared" si="20"/>
        <v>7.1876452772722796E-2</v>
      </c>
      <c r="F100" s="302">
        <f t="shared" si="20"/>
        <v>7.2982947890925923E-2</v>
      </c>
      <c r="G100" s="302">
        <f t="shared" si="20"/>
        <v>7.3040432707129482E-2</v>
      </c>
      <c r="H100" s="302">
        <f t="shared" si="20"/>
        <v>7.5005367638371831E-2</v>
      </c>
      <c r="I100" s="302">
        <f t="shared" si="20"/>
        <v>0.15058072971339828</v>
      </c>
      <c r="J100" s="302">
        <f t="shared" si="20"/>
        <v>0.14192538499360696</v>
      </c>
      <c r="K100" s="302">
        <f t="shared" si="20"/>
        <v>0.17247456181458695</v>
      </c>
      <c r="L100" s="302">
        <f t="shared" si="20"/>
        <v>0.15158825918080099</v>
      </c>
      <c r="M100" s="302">
        <f t="shared" si="20"/>
        <v>0.13971330153826189</v>
      </c>
      <c r="N100" s="302">
        <f t="shared" si="20"/>
        <v>0.13438999761223505</v>
      </c>
      <c r="O100" s="302">
        <f t="shared" si="20"/>
        <v>0.15010316535157603</v>
      </c>
      <c r="P100" s="302">
        <f t="shared" si="20"/>
        <v>0.16062077709350847</v>
      </c>
      <c r="Q100" s="302">
        <f t="shared" si="20"/>
        <v>0.1896951648875615</v>
      </c>
      <c r="R100" s="302">
        <f t="shared" si="20"/>
        <v>0.2112426353040551</v>
      </c>
      <c r="S100" s="302">
        <f t="shared" si="20"/>
        <v>0.19336712768240763</v>
      </c>
      <c r="T100" s="302">
        <f t="shared" si="20"/>
        <v>0.22369341571500981</v>
      </c>
      <c r="U100" s="302">
        <f t="shared" si="20"/>
        <v>0.22632659319999476</v>
      </c>
      <c r="V100" s="302">
        <f t="shared" si="20"/>
        <v>0.21138240448477758</v>
      </c>
      <c r="W100" s="302">
        <f t="shared" si="20"/>
        <v>0.23531021950881581</v>
      </c>
      <c r="X100" s="302">
        <f t="shared" si="20"/>
        <v>0.2655503158139042</v>
      </c>
      <c r="Y100" s="302">
        <f t="shared" si="20"/>
        <v>0.22781438200619974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5.5847698175324541E-2</v>
      </c>
      <c r="C101" s="302">
        <f t="shared" si="21"/>
        <v>5.6401438849396614E-2</v>
      </c>
      <c r="D101" s="302">
        <f t="shared" si="21"/>
        <v>5.6823172048081745E-2</v>
      </c>
      <c r="E101" s="302">
        <f t="shared" si="21"/>
        <v>5.6919664697307311E-2</v>
      </c>
      <c r="F101" s="302">
        <f t="shared" si="21"/>
        <v>5.7092632713624199E-2</v>
      </c>
      <c r="G101" s="302">
        <f t="shared" si="21"/>
        <v>5.7438524168109906E-2</v>
      </c>
      <c r="H101" s="302">
        <f t="shared" si="21"/>
        <v>5.7450302678449645E-2</v>
      </c>
      <c r="I101" s="302">
        <f t="shared" si="21"/>
        <v>4.3888371914157641E-2</v>
      </c>
      <c r="J101" s="302">
        <f t="shared" si="21"/>
        <v>4.2680585651600551E-2</v>
      </c>
      <c r="K101" s="302">
        <f t="shared" si="21"/>
        <v>4.2263419455032328E-2</v>
      </c>
      <c r="L101" s="302">
        <f t="shared" si="21"/>
        <v>4.2444838725174315E-2</v>
      </c>
      <c r="M101" s="302">
        <f t="shared" si="21"/>
        <v>4.4431047243917644E-2</v>
      </c>
      <c r="N101" s="302">
        <f t="shared" si="21"/>
        <v>4.49424998230274E-2</v>
      </c>
      <c r="O101" s="302">
        <f t="shared" si="21"/>
        <v>4.412854924432727E-2</v>
      </c>
      <c r="P101" s="302">
        <f t="shared" si="21"/>
        <v>4.3711922275316333E-2</v>
      </c>
      <c r="Q101" s="302">
        <f t="shared" si="21"/>
        <v>4.0229336859247615E-2</v>
      </c>
      <c r="R101" s="302">
        <f t="shared" si="21"/>
        <v>3.7989805052262744E-2</v>
      </c>
      <c r="S101" s="302">
        <f t="shared" si="21"/>
        <v>4.1537732780307618E-2</v>
      </c>
      <c r="T101" s="302">
        <f t="shared" si="21"/>
        <v>3.9606642730958576E-2</v>
      </c>
      <c r="U101" s="302">
        <f t="shared" si="21"/>
        <v>3.9313886694495384E-2</v>
      </c>
      <c r="V101" s="302">
        <f t="shared" si="21"/>
        <v>4.0842470184102718E-2</v>
      </c>
      <c r="W101" s="302">
        <f t="shared" si="21"/>
        <v>3.8820707293502919E-2</v>
      </c>
      <c r="X101" s="302">
        <f t="shared" si="21"/>
        <v>3.7144028082669915E-2</v>
      </c>
      <c r="Y101" s="302">
        <f t="shared" si="21"/>
        <v>3.929047088565657E-2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2.9266659518325518E-2</v>
      </c>
      <c r="C105" s="301">
        <f t="shared" si="25"/>
        <v>2.9422078668525021E-2</v>
      </c>
      <c r="D105" s="301">
        <f t="shared" si="25"/>
        <v>2.9880332936667579E-2</v>
      </c>
      <c r="E105" s="301">
        <f t="shared" si="25"/>
        <v>3.0568073541917457E-2</v>
      </c>
      <c r="F105" s="301">
        <f t="shared" si="25"/>
        <v>3.0891424554421749E-2</v>
      </c>
      <c r="G105" s="301">
        <f t="shared" si="25"/>
        <v>3.0085632980497507E-2</v>
      </c>
      <c r="H105" s="301">
        <f t="shared" si="25"/>
        <v>3.1046499152902928E-2</v>
      </c>
      <c r="I105" s="301">
        <f t="shared" si="25"/>
        <v>4.6107878449916914E-2</v>
      </c>
      <c r="J105" s="301">
        <f t="shared" si="25"/>
        <v>4.3656814947706984E-2</v>
      </c>
      <c r="K105" s="301">
        <f t="shared" si="25"/>
        <v>4.8287689723576867E-2</v>
      </c>
      <c r="L105" s="301">
        <f t="shared" si="25"/>
        <v>4.4293547206057042E-2</v>
      </c>
      <c r="M105" s="301">
        <f t="shared" si="25"/>
        <v>4.2820601131544199E-2</v>
      </c>
      <c r="N105" s="301">
        <f t="shared" si="25"/>
        <v>4.3290306948116752E-2</v>
      </c>
      <c r="O105" s="301">
        <f t="shared" si="25"/>
        <v>4.6768998007966897E-2</v>
      </c>
      <c r="P105" s="301">
        <f t="shared" si="25"/>
        <v>4.7312451795199995E-2</v>
      </c>
      <c r="Q105" s="301">
        <f t="shared" si="25"/>
        <v>5.7184384013609091E-2</v>
      </c>
      <c r="R105" s="301">
        <f t="shared" si="25"/>
        <v>5.9374106793851668E-2</v>
      </c>
      <c r="S105" s="301">
        <f t="shared" si="25"/>
        <v>5.7301113962742629E-2</v>
      </c>
      <c r="T105" s="301">
        <f t="shared" si="25"/>
        <v>6.3734493522974348E-2</v>
      </c>
      <c r="U105" s="301">
        <f t="shared" si="25"/>
        <v>6.5295168320619504E-2</v>
      </c>
      <c r="V105" s="301">
        <f t="shared" si="25"/>
        <v>6.4424146465064364E-2</v>
      </c>
      <c r="W105" s="301">
        <f t="shared" si="25"/>
        <v>7.7457566932139635E-2</v>
      </c>
      <c r="X105" s="301">
        <f t="shared" si="25"/>
        <v>7.2256961048849377E-2</v>
      </c>
      <c r="Y105" s="301">
        <f t="shared" si="25"/>
        <v>7.1075826486435206E-2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1.8746871496380733E-2</v>
      </c>
      <c r="C106" s="302">
        <f t="shared" si="26"/>
        <v>1.8797984924040344E-2</v>
      </c>
      <c r="D106" s="302">
        <f t="shared" si="26"/>
        <v>1.917679914367711E-2</v>
      </c>
      <c r="E106" s="302">
        <f t="shared" si="26"/>
        <v>1.984636384824184E-2</v>
      </c>
      <c r="F106" s="302">
        <f t="shared" si="26"/>
        <v>2.0137133627755696E-2</v>
      </c>
      <c r="G106" s="302">
        <f t="shared" si="26"/>
        <v>1.9266187984842462E-2</v>
      </c>
      <c r="H106" s="302">
        <f t="shared" si="26"/>
        <v>2.0224835490480281E-2</v>
      </c>
      <c r="I106" s="302">
        <f t="shared" si="26"/>
        <v>3.7840816704313808E-2</v>
      </c>
      <c r="J106" s="302">
        <f t="shared" si="26"/>
        <v>3.5617258647682504E-2</v>
      </c>
      <c r="K106" s="302">
        <f t="shared" si="26"/>
        <v>4.0326713205731432E-2</v>
      </c>
      <c r="L106" s="302">
        <f t="shared" si="26"/>
        <v>3.6298397529292911E-2</v>
      </c>
      <c r="M106" s="302">
        <f t="shared" si="26"/>
        <v>3.445131799418575E-2</v>
      </c>
      <c r="N106" s="302">
        <f t="shared" si="26"/>
        <v>3.4824683712754254E-2</v>
      </c>
      <c r="O106" s="302">
        <f t="shared" si="26"/>
        <v>3.8456695103218259E-2</v>
      </c>
      <c r="P106" s="302">
        <f t="shared" si="26"/>
        <v>3.9078627100680566E-2</v>
      </c>
      <c r="Q106" s="302">
        <f t="shared" si="26"/>
        <v>4.9606558788044437E-2</v>
      </c>
      <c r="R106" s="302">
        <f t="shared" si="26"/>
        <v>5.2218132434976701E-2</v>
      </c>
      <c r="S106" s="302">
        <f t="shared" si="26"/>
        <v>4.9476831887781639E-2</v>
      </c>
      <c r="T106" s="302">
        <f t="shared" si="26"/>
        <v>5.6273962482239773E-2</v>
      </c>
      <c r="U106" s="302">
        <f t="shared" si="26"/>
        <v>5.788978246126858E-2</v>
      </c>
      <c r="V106" s="302">
        <f t="shared" si="26"/>
        <v>5.6730827981632273E-2</v>
      </c>
      <c r="W106" s="302">
        <f t="shared" si="26"/>
        <v>7.0145079131701413E-2</v>
      </c>
      <c r="X106" s="302">
        <f t="shared" si="26"/>
        <v>6.5260302019426786E-2</v>
      </c>
      <c r="Y106" s="302">
        <f t="shared" si="26"/>
        <v>6.3674851361159177E-2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1.0519788021944788E-2</v>
      </c>
      <c r="C107" s="302">
        <f t="shared" si="27"/>
        <v>1.0624093744484678E-2</v>
      </c>
      <c r="D107" s="302">
        <f t="shared" si="27"/>
        <v>1.0703533792990468E-2</v>
      </c>
      <c r="E107" s="302">
        <f t="shared" si="27"/>
        <v>1.0721709693675615E-2</v>
      </c>
      <c r="F107" s="302">
        <f t="shared" si="27"/>
        <v>1.0754290926666056E-2</v>
      </c>
      <c r="G107" s="302">
        <f t="shared" si="27"/>
        <v>1.0819444995655049E-2</v>
      </c>
      <c r="H107" s="302">
        <f t="shared" si="27"/>
        <v>1.0821663662422648E-2</v>
      </c>
      <c r="I107" s="302">
        <f t="shared" si="27"/>
        <v>8.2670617456031045E-3</v>
      </c>
      <c r="J107" s="302">
        <f t="shared" si="27"/>
        <v>8.0395563000244825E-3</v>
      </c>
      <c r="K107" s="302">
        <f t="shared" si="27"/>
        <v>7.9609765178454261E-3</v>
      </c>
      <c r="L107" s="302">
        <f t="shared" si="27"/>
        <v>7.9951496767641343E-3</v>
      </c>
      <c r="M107" s="302">
        <f t="shared" si="27"/>
        <v>8.3692831373584475E-3</v>
      </c>
      <c r="N107" s="302">
        <f t="shared" si="27"/>
        <v>8.4656232353624971E-3</v>
      </c>
      <c r="O107" s="302">
        <f t="shared" si="27"/>
        <v>8.312302904748629E-3</v>
      </c>
      <c r="P107" s="302">
        <f t="shared" si="27"/>
        <v>8.2338246945194201E-3</v>
      </c>
      <c r="Q107" s="302">
        <f t="shared" si="27"/>
        <v>7.5778252255646493E-3</v>
      </c>
      <c r="R107" s="302">
        <f t="shared" si="27"/>
        <v>7.155974358874973E-3</v>
      </c>
      <c r="S107" s="302">
        <f t="shared" si="27"/>
        <v>7.8242820749609907E-3</v>
      </c>
      <c r="T107" s="302">
        <f t="shared" si="27"/>
        <v>7.4605310407345766E-3</v>
      </c>
      <c r="U107" s="302">
        <f t="shared" si="27"/>
        <v>7.405385859350932E-3</v>
      </c>
      <c r="V107" s="302">
        <f t="shared" si="27"/>
        <v>7.6933184834320923E-3</v>
      </c>
      <c r="W107" s="302">
        <f t="shared" si="27"/>
        <v>7.3124878004382212E-3</v>
      </c>
      <c r="X107" s="302">
        <f t="shared" si="27"/>
        <v>6.9966590294225882E-3</v>
      </c>
      <c r="Y107" s="302">
        <f t="shared" si="27"/>
        <v>7.4009751252760263E-3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1.5948999734227971</v>
      </c>
      <c r="C113" s="320">
        <f>IF(C$5=0,0,C$5/FBT_fec!C$5)</f>
        <v>1.5258450650941642</v>
      </c>
      <c r="D113" s="320">
        <f>IF(D$5=0,0,D$5/FBT_fec!D$5)</f>
        <v>1.4449608954422619</v>
      </c>
      <c r="E113" s="320">
        <f>IF(E$5=0,0,E$5/FBT_fec!E$5)</f>
        <v>1.3667165346292061</v>
      </c>
      <c r="F113" s="320">
        <f>IF(F$5=0,0,F$5/FBT_fec!F$5)</f>
        <v>1.3028644934293345</v>
      </c>
      <c r="G113" s="320">
        <f>IF(G$5=0,0,G$5/FBT_fec!G$5)</f>
        <v>1.2836669164757013</v>
      </c>
      <c r="H113" s="320">
        <f>IF(H$5=0,0,H$5/FBT_fec!H$5)</f>
        <v>1.1977804616299526</v>
      </c>
      <c r="I113" s="320">
        <f>IF(I$5=0,0,I$5/FBT_fec!I$5)</f>
        <v>0.78095770721591173</v>
      </c>
      <c r="J113" s="320">
        <f>IF(J$5=0,0,J$5/FBT_fec!J$5)</f>
        <v>0.86213410302045235</v>
      </c>
      <c r="K113" s="320">
        <f>IF(K$5=0,0,K$5/FBT_fec!K$5)</f>
        <v>0.69034646346012829</v>
      </c>
      <c r="L113" s="320">
        <f>IF(L$5=0,0,L$5/FBT_fec!L$5)</f>
        <v>0.83637068367117717</v>
      </c>
      <c r="M113" s="320">
        <f>IF(M$5=0,0,M$5/FBT_fec!M$5)</f>
        <v>0.90395878670662888</v>
      </c>
      <c r="N113" s="320">
        <f>IF(N$5=0,0,N$5/FBT_fec!N$5)</f>
        <v>0.9239823120922821</v>
      </c>
      <c r="O113" s="320">
        <f>IF(O$5=0,0,O$5/FBT_fec!O$5)</f>
        <v>0.79167687549715438</v>
      </c>
      <c r="P113" s="320">
        <f>IF(P$5=0,0,P$5/FBT_fec!P$5)</f>
        <v>0.73793289517022942</v>
      </c>
      <c r="Q113" s="320">
        <f>IF(Q$5=0,0,Q$5/FBT_fec!Q$5)</f>
        <v>0.56762377866314062</v>
      </c>
      <c r="R113" s="320">
        <f>IF(R$5=0,0,R$5/FBT_fec!R$5)</f>
        <v>0.50414834948497211</v>
      </c>
      <c r="S113" s="320">
        <f>IF(S$5=0,0,S$5/FBT_fec!S$5)</f>
        <v>0.52537079274596132</v>
      </c>
      <c r="T113" s="320">
        <f>IF(T$5=0,0,T$5/FBT_fec!T$5)</f>
        <v>0.43913739316827444</v>
      </c>
      <c r="U113" s="320">
        <f>IF(U$5=0,0,U$5/FBT_fec!U$5)</f>
        <v>0.44010791154182993</v>
      </c>
      <c r="V113" s="320">
        <f>IF(V$5=0,0,V$5/FBT_fec!V$5)</f>
        <v>0.45280237098865933</v>
      </c>
      <c r="W113" s="320">
        <f>IF(W$5=0,0,W$5/FBT_fec!W$5)</f>
        <v>0.37395904756987125</v>
      </c>
      <c r="X113" s="320">
        <f>IF(X$5=0,0,X$5/FBT_fec!X$5)</f>
        <v>0.33435487820108933</v>
      </c>
      <c r="Y113" s="320">
        <f>IF(Y$5=0,0,Y$5/FBT_fec!Y$5)</f>
        <v>0.38577726185656031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0.3244687561994905</v>
      </c>
      <c r="C118" s="332">
        <f>IF(C$10=0,0,C$10/FBT_fec!C$10)</f>
        <v>0.22642134882790677</v>
      </c>
      <c r="D118" s="332">
        <f>IF(D$10=0,0,D$10/FBT_fec!D$10)</f>
        <v>0.19899098550982092</v>
      </c>
      <c r="E118" s="332">
        <f>IF(E$10=0,0,E$10/FBT_fec!E$10)</f>
        <v>0.20404470789249188</v>
      </c>
      <c r="F118" s="332">
        <f>IF(F$10=0,0,F$10/FBT_fec!F$10)</f>
        <v>0.19187427218760775</v>
      </c>
      <c r="G118" s="332">
        <f>IF(G$10=0,0,G$10/FBT_fec!G$10)</f>
        <v>0.15643927150128362</v>
      </c>
      <c r="H118" s="332">
        <f>IF(H$10=0,0,H$10/FBT_fec!H$10)</f>
        <v>0.13684643009831035</v>
      </c>
      <c r="I118" s="332">
        <f>IF(I$10=0,0,I$10/FBT_fec!I$10)</f>
        <v>0.5485266473397109</v>
      </c>
      <c r="J118" s="332">
        <f>IF(J$10=0,0,J$10/FBT_fec!J$10)</f>
        <v>0.81942661037894349</v>
      </c>
      <c r="K118" s="332">
        <f>IF(K$10=0,0,K$10/FBT_fec!K$10)</f>
        <v>0.36838370020424066</v>
      </c>
      <c r="L118" s="332">
        <f>IF(L$10=0,0,L$10/FBT_fec!L$10)</f>
        <v>0.51818470142607098</v>
      </c>
      <c r="M118" s="332">
        <f>IF(M$10=0,0,M$10/FBT_fec!M$10)</f>
        <v>0.47546144865229495</v>
      </c>
      <c r="N118" s="332">
        <f>IF(N$10=0,0,N$10/FBT_fec!N$10)</f>
        <v>0.55599534024548225</v>
      </c>
      <c r="O118" s="332">
        <f>IF(O$10=0,0,O$10/FBT_fec!O$10)</f>
        <v>0.41373713089422409</v>
      </c>
      <c r="P118" s="332">
        <f>IF(P$10=0,0,P$10/FBT_fec!P$10)</f>
        <v>0.34679197749617363</v>
      </c>
      <c r="Q118" s="332">
        <f>IF(Q$10=0,0,Q$10/FBT_fec!Q$10)</f>
        <v>0.32287056934813763</v>
      </c>
      <c r="R118" s="332">
        <f>IF(R$10=0,0,R$10/FBT_fec!R$10)</f>
        <v>0.27976625724307919</v>
      </c>
      <c r="S118" s="332">
        <f>IF(S$10=0,0,S$10/FBT_fec!S$10)</f>
        <v>0.21086625694349254</v>
      </c>
      <c r="T118" s="332">
        <f>IF(T$10=0,0,T$10/FBT_fec!T$10)</f>
        <v>0.17270190902088381</v>
      </c>
      <c r="U118" s="332">
        <f>IF(U$10=0,0,U$10/FBT_fec!U$10)</f>
        <v>0.16492477487150856</v>
      </c>
      <c r="V118" s="332">
        <f>IF(V$10=0,0,V$10/FBT_fec!V$10)</f>
        <v>0.19057057008530681</v>
      </c>
      <c r="W118" s="332">
        <f>IF(W$10=0,0,W$10/FBT_fec!W$10)</f>
        <v>0.16526464143939276</v>
      </c>
      <c r="X118" s="332">
        <f>IF(X$10=0,0,X$10/FBT_fec!X$10)</f>
        <v>0.14331819578548391</v>
      </c>
      <c r="Y118" s="332">
        <f>IF(Y$10=0,0,Y$10/FBT_fec!Y$10)</f>
        <v>0.17847399267435363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0.84318411935897164</v>
      </c>
      <c r="C119" s="348">
        <f>IF(C$16=0,0,C$16/FBT_fec!C$16)</f>
        <v>0.68923003622346335</v>
      </c>
      <c r="D119" s="348">
        <f>IF(D$16=0,0,D$16/FBT_fec!D$16)</f>
        <v>0.56109856390309876</v>
      </c>
      <c r="E119" s="348">
        <f>IF(E$16=0,0,E$16/FBT_fec!E$16)</f>
        <v>0.48838882969480041</v>
      </c>
      <c r="F119" s="348">
        <f>IF(F$16=0,0,F$16/FBT_fec!F$16)</f>
        <v>0.41659918343368973</v>
      </c>
      <c r="G119" s="348">
        <f>IF(G$16=0,0,G$16/FBT_fec!G$16)</f>
        <v>0.36698956182858855</v>
      </c>
      <c r="H119" s="348">
        <f>IF(H$16=0,0,H$16/FBT_fec!H$16)</f>
        <v>0.31052971372889815</v>
      </c>
      <c r="I119" s="348">
        <f>IF(I$16=0,0,I$16/FBT_fec!I$16)</f>
        <v>0.97986625603978028</v>
      </c>
      <c r="J119" s="348">
        <f>IF(J$16=0,0,J$16/FBT_fec!J$16)</f>
        <v>1.3450528959791241</v>
      </c>
      <c r="K119" s="348">
        <f>IF(K$16=0,0,K$16/FBT_fec!K$16)</f>
        <v>0.89151269934535937</v>
      </c>
      <c r="L119" s="348">
        <f>IF(L$16=0,0,L$16/FBT_fec!L$16)</f>
        <v>1.2960190352733392</v>
      </c>
      <c r="M119" s="348">
        <f>IF(M$16=0,0,M$16/FBT_fec!M$16)</f>
        <v>1.2402947548527856</v>
      </c>
      <c r="N119" s="348">
        <f>IF(N$16=0,0,N$16/FBT_fec!N$16)</f>
        <v>1.2231440919705523</v>
      </c>
      <c r="O119" s="348">
        <f>IF(O$16=0,0,O$16/FBT_fec!O$16)</f>
        <v>0.9912240413508282</v>
      </c>
      <c r="P119" s="348">
        <f>IF(P$16=0,0,P$16/FBT_fec!P$16)</f>
        <v>0.88747637565456017</v>
      </c>
      <c r="Q119" s="348">
        <f>IF(Q$16=0,0,Q$16/FBT_fec!Q$16)</f>
        <v>0.76038710288010813</v>
      </c>
      <c r="R119" s="348">
        <f>IF(R$16=0,0,R$16/FBT_fec!R$16)</f>
        <v>0.74102128127745559</v>
      </c>
      <c r="S119" s="348">
        <f>IF(S$16=0,0,S$16/FBT_fec!S$16)</f>
        <v>0.5747185248555684</v>
      </c>
      <c r="T119" s="348">
        <f>IF(T$16=0,0,T$16/FBT_fec!T$16)</f>
        <v>0.44098209001435784</v>
      </c>
      <c r="U119" s="348">
        <f>IF(U$16=0,0,U$16/FBT_fec!U$16)</f>
        <v>0.44515199233963471</v>
      </c>
      <c r="V119" s="348">
        <f>IF(V$16=0,0,V$16/FBT_fec!V$16)</f>
        <v>0.41607813541139416</v>
      </c>
      <c r="W119" s="348">
        <f>IF(W$16=0,0,W$16/FBT_fec!W$16)</f>
        <v>0.31479356473667569</v>
      </c>
      <c r="X119" s="348">
        <f>IF(X$16=0,0,X$16/FBT_fec!X$16)</f>
        <v>0.28247651115165695</v>
      </c>
      <c r="Y119" s="348">
        <f>IF(Y$16=0,0,Y$16/FBT_fec!Y$16)</f>
        <v>0.35205095080567222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0.84318411935897186</v>
      </c>
      <c r="C120" s="348">
        <f>IF(C$25=0,0,C$25/FBT_fec!C$25)</f>
        <v>0.68923003622346335</v>
      </c>
      <c r="D120" s="348">
        <f>IF(D$25=0,0,D$25/FBT_fec!D$25)</f>
        <v>0.56109856390309876</v>
      </c>
      <c r="E120" s="348">
        <f>IF(E$25=0,0,E$25/FBT_fec!E$25)</f>
        <v>0.48838882969480041</v>
      </c>
      <c r="F120" s="348">
        <f>IF(F$25=0,0,F$25/FBT_fec!F$25)</f>
        <v>0.41659918343368968</v>
      </c>
      <c r="G120" s="348">
        <f>IF(G$25=0,0,G$25/FBT_fec!G$25)</f>
        <v>0.36698956182858855</v>
      </c>
      <c r="H120" s="348">
        <f>IF(H$25=0,0,H$25/FBT_fec!H$25)</f>
        <v>0.31052971372889809</v>
      </c>
      <c r="I120" s="348">
        <f>IF(I$25=0,0,I$25/FBT_fec!I$25)</f>
        <v>0.97986625603978061</v>
      </c>
      <c r="J120" s="348">
        <f>IF(J$25=0,0,J$25/FBT_fec!J$25)</f>
        <v>1.3450528959791244</v>
      </c>
      <c r="K120" s="348">
        <f>IF(K$25=0,0,K$25/FBT_fec!K$25)</f>
        <v>0.89151269934535937</v>
      </c>
      <c r="L120" s="348">
        <f>IF(L$25=0,0,L$25/FBT_fec!L$25)</f>
        <v>1.2960190352733394</v>
      </c>
      <c r="M120" s="348">
        <f>IF(M$25=0,0,M$25/FBT_fec!M$25)</f>
        <v>1.2402947548527856</v>
      </c>
      <c r="N120" s="348">
        <f>IF(N$25=0,0,N$25/FBT_fec!N$25)</f>
        <v>1.2231440919705525</v>
      </c>
      <c r="O120" s="348">
        <f>IF(O$25=0,0,O$25/FBT_fec!O$25)</f>
        <v>0.99122404135082876</v>
      </c>
      <c r="P120" s="348">
        <f>IF(P$25=0,0,P$25/FBT_fec!P$25)</f>
        <v>0.88747637565456006</v>
      </c>
      <c r="Q120" s="348">
        <f>IF(Q$25=0,0,Q$25/FBT_fec!Q$25)</f>
        <v>0.76038710288010813</v>
      </c>
      <c r="R120" s="348">
        <f>IF(R$25=0,0,R$25/FBT_fec!R$25)</f>
        <v>0.74102128127745559</v>
      </c>
      <c r="S120" s="348">
        <f>IF(S$25=0,0,S$25/FBT_fec!S$25)</f>
        <v>0.57471852485556862</v>
      </c>
      <c r="T120" s="348">
        <f>IF(T$25=0,0,T$25/FBT_fec!T$25)</f>
        <v>0.44098209001435784</v>
      </c>
      <c r="U120" s="348">
        <f>IF(U$25=0,0,U$25/FBT_fec!U$25)</f>
        <v>0.44515199233963454</v>
      </c>
      <c r="V120" s="348">
        <f>IF(V$25=0,0,V$25/FBT_fec!V$25)</f>
        <v>0.41607813541139405</v>
      </c>
      <c r="W120" s="348">
        <f>IF(W$25=0,0,W$25/FBT_fec!W$25)</f>
        <v>0.31479356473667558</v>
      </c>
      <c r="X120" s="348">
        <f>IF(X$25=0,0,X$25/FBT_fec!X$25)</f>
        <v>0.28247651115165712</v>
      </c>
      <c r="Y120" s="348">
        <f>IF(Y$25=0,0,Y$25/FBT_fec!Y$25)</f>
        <v>0.35205095080567211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3.042698281059693</v>
      </c>
      <c r="C121" s="348">
        <f>IF(C$34=0,0,C$34/FBT_fec!C$34)</f>
        <v>3.0711624605250938</v>
      </c>
      <c r="D121" s="348">
        <f>IF(D$34=0,0,D$34/FBT_fec!D$34)</f>
        <v>3.0542223741159669</v>
      </c>
      <c r="E121" s="348">
        <f>IF(E$34=0,0,E$34/FBT_fec!E$34)</f>
        <v>2.9604216180283096</v>
      </c>
      <c r="F121" s="348">
        <f>IF(F$34=0,0,F$34/FBT_fec!F$34)</f>
        <v>2.9194161183397305</v>
      </c>
      <c r="G121" s="348">
        <f>IF(G$34=0,0,G$34/FBT_fec!G$34)</f>
        <v>2.9856493333132956</v>
      </c>
      <c r="H121" s="348">
        <f>IF(H$34=0,0,H$34/FBT_fec!H$34)</f>
        <v>2.8646822598544301</v>
      </c>
      <c r="I121" s="348">
        <f>IF(I$34=0,0,I$34/FBT_fec!I$34)</f>
        <v>0.95093377327225825</v>
      </c>
      <c r="J121" s="348">
        <f>IF(J$34=0,0,J$34/FBT_fec!J$34)</f>
        <v>0.96796062123201154</v>
      </c>
      <c r="K121" s="348">
        <f>IF(K$34=0,0,K$34/FBT_fec!K$34)</f>
        <v>0.80328536050513255</v>
      </c>
      <c r="L121" s="348">
        <f>IF(L$34=0,0,L$34/FBT_fec!L$34)</f>
        <v>0.93760843140513317</v>
      </c>
      <c r="M121" s="348">
        <f>IF(M$34=0,0,M$34/FBT_fec!M$34)</f>
        <v>1.0913157476196456</v>
      </c>
      <c r="N121" s="348">
        <f>IF(N$34=0,0,N$34/FBT_fec!N$34)</f>
        <v>1.1374827664137499</v>
      </c>
      <c r="O121" s="348">
        <f>IF(O$34=0,0,O$34/FBT_fec!O$34)</f>
        <v>0.97062268089216031</v>
      </c>
      <c r="P121" s="348">
        <f>IF(P$34=0,0,P$34/FBT_fec!P$34)</f>
        <v>0.90417734041801023</v>
      </c>
      <c r="Q121" s="348">
        <f>IF(Q$34=0,0,Q$34/FBT_fec!Q$34)</f>
        <v>0.62166978505463022</v>
      </c>
      <c r="R121" s="348">
        <f>IF(R$34=0,0,R$34/FBT_fec!R$34)</f>
        <v>0.50913567562022677</v>
      </c>
      <c r="S121" s="348">
        <f>IF(S$34=0,0,S$34/FBT_fec!S$34)</f>
        <v>0.62104328446123169</v>
      </c>
      <c r="T121" s="348">
        <f>IF(T$34=0,0,T$34/FBT_fec!T$34)</f>
        <v>0.50022186787893597</v>
      </c>
      <c r="U121" s="348">
        <f>IF(U$34=0,0,U$34/FBT_fec!U$34)</f>
        <v>0.49638421170086522</v>
      </c>
      <c r="V121" s="348">
        <f>IF(V$34=0,0,V$34/FBT_fec!V$34)</f>
        <v>0.54372329285031973</v>
      </c>
      <c r="W121" s="348">
        <f>IF(W$34=0,0,W$34/FBT_fec!W$34)</f>
        <v>0.43081915096047707</v>
      </c>
      <c r="X121" s="348">
        <f>IF(X$34=0,0,X$34/FBT_fec!X$34)</f>
        <v>0.36502987537053921</v>
      </c>
      <c r="Y121" s="348">
        <f>IF(Y$34=0,0,Y$34/FBT_fec!Y$34)</f>
        <v>0.44368278870040961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2.3504119343089154</v>
      </c>
      <c r="C122" s="348">
        <f>IF(C$45=0,0,C$45/FBT_fec!C$45)</f>
        <v>2.3156709802274533</v>
      </c>
      <c r="D122" s="348">
        <f>IF(D$45=0,0,D$45/FBT_fec!D$45)</f>
        <v>2.2439393115716051</v>
      </c>
      <c r="E122" s="348">
        <f>IF(E$45=0,0,E$45/FBT_fec!E$45)</f>
        <v>2.1602936711981879</v>
      </c>
      <c r="F122" s="348">
        <f>IF(F$45=0,0,F$45/FBT_fec!F$45)</f>
        <v>2.1109707873992258</v>
      </c>
      <c r="G122" s="348">
        <f>IF(G$45=0,0,G$45/FBT_fec!G$45)</f>
        <v>2.116407850007969</v>
      </c>
      <c r="H122" s="348">
        <f>IF(H$45=0,0,H$45/FBT_fec!H$45)</f>
        <v>2.0325143231073075</v>
      </c>
      <c r="I122" s="348">
        <f>IF(I$45=0,0,I$45/FBT_fec!I$45)</f>
        <v>1.6863878271443904</v>
      </c>
      <c r="J122" s="348">
        <f>IF(J$45=0,0,J$45/FBT_fec!J$45)</f>
        <v>1.7247733660433928</v>
      </c>
      <c r="K122" s="348">
        <f>IF(K$45=0,0,K$45/FBT_fec!K$45)</f>
        <v>1.6561572655506542</v>
      </c>
      <c r="L122" s="348">
        <f>IF(L$45=0,0,L$45/FBT_fec!L$45)</f>
        <v>1.7678053378538512</v>
      </c>
      <c r="M122" s="348">
        <f>IF(M$45=0,0,M$45/FBT_fec!M$45)</f>
        <v>1.8221820872149292</v>
      </c>
      <c r="N122" s="348">
        <f>IF(N$45=0,0,N$45/FBT_fec!N$45)</f>
        <v>1.8161451315003569</v>
      </c>
      <c r="O122" s="348">
        <f>IF(O$45=0,0,O$45/FBT_fec!O$45)</f>
        <v>1.7078089557912721</v>
      </c>
      <c r="P122" s="348">
        <f>IF(P$45=0,0,P$45/FBT_fec!P$45)</f>
        <v>1.6880596356983204</v>
      </c>
      <c r="Q122" s="348">
        <f>IF(Q$45=0,0,Q$45/FBT_fec!Q$45)</f>
        <v>1.4654379361342316</v>
      </c>
      <c r="R122" s="348">
        <f>IF(R$45=0,0,R$45/FBT_fec!R$45)</f>
        <v>1.4115856461604619</v>
      </c>
      <c r="S122" s="348">
        <f>IF(S$45=0,0,S$45/FBT_fec!S$45)</f>
        <v>1.4107440593634604</v>
      </c>
      <c r="T122" s="348">
        <f>IF(T$45=0,0,T$45/FBT_fec!T$45)</f>
        <v>1.3448099788518328</v>
      </c>
      <c r="U122" s="348">
        <f>IF(U$45=0,0,U$45/FBT_fec!U$45)</f>
        <v>1.3600787725100203</v>
      </c>
      <c r="V122" s="348">
        <f>IF(V$45=0,0,V$45/FBT_fec!V$45)</f>
        <v>1.3337915056612208</v>
      </c>
      <c r="W122" s="348">
        <f>IF(W$45=0,0,W$45/FBT_fec!W$45)</f>
        <v>1.2158514484349636</v>
      </c>
      <c r="X122" s="348">
        <f>IF(X$45=0,0,X$45/FBT_fec!X$45)</f>
        <v>1.2069642586207621</v>
      </c>
      <c r="Y122" s="348">
        <f>IF(Y$45=0,0,Y$45/FBT_fec!Y$45)</f>
        <v>1.2109382252952783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0.4537060733037766</v>
      </c>
      <c r="C123" s="348">
        <f>IF(C$66=0,0,C$66/FBT_fec!C$66)</f>
        <v>0.42483028732524625</v>
      </c>
      <c r="D123" s="348">
        <f>IF(D$66=0,0,D$66/FBT_fec!D$66)</f>
        <v>0.39887646232377738</v>
      </c>
      <c r="E123" s="348">
        <f>IF(E$66=0,0,E$66/FBT_fec!E$66)</f>
        <v>0.38130238908171044</v>
      </c>
      <c r="F123" s="348">
        <f>IF(F$66=0,0,F$66/FBT_fec!F$66)</f>
        <v>0.36176441169738016</v>
      </c>
      <c r="G123" s="348">
        <f>IF(G$66=0,0,G$66/FBT_fec!G$66)</f>
        <v>0.34292183135326615</v>
      </c>
      <c r="H123" s="348">
        <f>IF(H$66=0,0,H$66/FBT_fec!H$66)</f>
        <v>0.32634170829019149</v>
      </c>
      <c r="I123" s="348">
        <f>IF(I$66=0,0,I$66/FBT_fec!I$66)</f>
        <v>0.4255909254038176</v>
      </c>
      <c r="J123" s="348">
        <f>IF(J$66=0,0,J$66/FBT_fec!J$66)</f>
        <v>0.47277818746965361</v>
      </c>
      <c r="K123" s="348">
        <f>IF(K$66=0,0,K$66/FBT_fec!K$66)</f>
        <v>0.39955913869257514</v>
      </c>
      <c r="L123" s="348">
        <f>IF(L$66=0,0,L$66/FBT_fec!L$66)</f>
        <v>0.46324548371570584</v>
      </c>
      <c r="M123" s="348">
        <f>IF(M$66=0,0,M$66/FBT_fec!M$66)</f>
        <v>0.46686893065351609</v>
      </c>
      <c r="N123" s="348">
        <f>IF(N$66=0,0,N$66/FBT_fec!N$66)</f>
        <v>0.47606524111620258</v>
      </c>
      <c r="O123" s="348">
        <f>IF(O$66=0,0,O$66/FBT_fec!O$66)</f>
        <v>0.435389257676358</v>
      </c>
      <c r="P123" s="348">
        <f>IF(P$66=0,0,P$66/FBT_fec!P$66)</f>
        <v>0.40848389313588918</v>
      </c>
      <c r="Q123" s="348">
        <f>IF(Q$66=0,0,Q$66/FBT_fec!Q$66)</f>
        <v>0.39126578757882957</v>
      </c>
      <c r="R123" s="348">
        <f>IF(R$66=0,0,R$66/FBT_fec!R$66)</f>
        <v>0.3711600539449228</v>
      </c>
      <c r="S123" s="348">
        <f>IF(S$66=0,0,S$66/FBT_fec!S$66)</f>
        <v>0.34810719343777929</v>
      </c>
      <c r="T123" s="348">
        <f>IF(T$66=0,0,T$66/FBT_fec!T$66)</f>
        <v>0.32111316494095399</v>
      </c>
      <c r="U123" s="348">
        <f>IF(U$66=0,0,U$66/FBT_fec!U$66)</f>
        <v>0.33036647820459059</v>
      </c>
      <c r="V123" s="348">
        <f>IF(V$66=0,0,V$66/FBT_fec!V$66)</f>
        <v>0.32783788866045765</v>
      </c>
      <c r="W123" s="348">
        <f>IF(W$66=0,0,W$66/FBT_fec!W$66)</f>
        <v>0.32237990344634382</v>
      </c>
      <c r="X123" s="348">
        <f>IF(X$66=0,0,X$66/FBT_fec!X$66)</f>
        <v>0.27453989742762852</v>
      </c>
      <c r="Y123" s="348">
        <f>IF(Y$66=0,0,Y$66/FBT_fec!Y$66)</f>
        <v>0.3086368555693414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FI: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1268.425324974042</v>
      </c>
      <c r="C3" s="203">
        <v>1466.272959829796</v>
      </c>
      <c r="D3" s="203">
        <v>1634.3887787619501</v>
      </c>
      <c r="E3" s="203">
        <v>1576.66654185077</v>
      </c>
      <c r="F3" s="203">
        <v>1298.049735763323</v>
      </c>
      <c r="G3" s="203">
        <v>1447.503114102172</v>
      </c>
      <c r="H3" s="203">
        <v>1527.271236995902</v>
      </c>
      <c r="I3" s="203">
        <v>1468.5651922418581</v>
      </c>
      <c r="J3" s="203">
        <v>1495.6477693891561</v>
      </c>
      <c r="K3" s="203">
        <v>1047.7145296265089</v>
      </c>
      <c r="L3" s="203">
        <v>1044.5348727826549</v>
      </c>
      <c r="M3" s="203">
        <v>1179.212396748537</v>
      </c>
      <c r="N3" s="203">
        <v>1121.6716728624531</v>
      </c>
      <c r="O3" s="203">
        <v>1142.345974758631</v>
      </c>
      <c r="P3" s="203">
        <v>1075.572057833881</v>
      </c>
      <c r="Q3" s="203">
        <v>1058.44856</v>
      </c>
      <c r="R3" s="203">
        <v>1274.237349843467</v>
      </c>
      <c r="S3" s="203">
        <v>1277.102474550037</v>
      </c>
      <c r="T3" s="203">
        <v>1378.941337687329</v>
      </c>
      <c r="U3" s="203">
        <v>1268.50715072561</v>
      </c>
      <c r="V3" s="203">
        <v>1246.442626808355</v>
      </c>
      <c r="W3" s="203">
        <v>1299.0056128682579</v>
      </c>
      <c r="X3" s="203">
        <v>1128.7942293221699</v>
      </c>
      <c r="Y3" s="203">
        <v>1287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2142.1756879137019</v>
      </c>
      <c r="C5" s="203">
        <v>2536.7702398045708</v>
      </c>
      <c r="D5" s="203">
        <v>2342.778121530841</v>
      </c>
      <c r="E5" s="203">
        <v>2135.7619591263319</v>
      </c>
      <c r="F5" s="203">
        <v>1660.523343095047</v>
      </c>
      <c r="G5" s="203">
        <v>1729.3187496666269</v>
      </c>
      <c r="H5" s="203">
        <v>1769.5502627745759</v>
      </c>
      <c r="I5" s="203">
        <v>2543.749184317383</v>
      </c>
      <c r="J5" s="203">
        <v>2237.1873815743502</v>
      </c>
      <c r="K5" s="203">
        <v>1837.5445431585219</v>
      </c>
      <c r="L5" s="203">
        <v>2668.885926222461</v>
      </c>
      <c r="M5" s="203">
        <v>2353.5952437220321</v>
      </c>
      <c r="N5" s="203">
        <v>2266.5560792018819</v>
      </c>
      <c r="O5" s="203">
        <v>2185.237515885919</v>
      </c>
      <c r="P5" s="203">
        <v>2660.7231505109521</v>
      </c>
      <c r="Q5" s="203">
        <v>2869.2944672781159</v>
      </c>
      <c r="R5" s="203">
        <v>3163.003003370985</v>
      </c>
      <c r="S5" s="203">
        <v>2970.6043941238631</v>
      </c>
      <c r="T5" s="203">
        <v>2834.0208619055902</v>
      </c>
      <c r="U5" s="203">
        <v>2700.3980903943161</v>
      </c>
      <c r="V5" s="203">
        <v>2251.4806221156769</v>
      </c>
      <c r="W5" s="203">
        <v>2433.57670272218</v>
      </c>
      <c r="X5" s="203">
        <v>2864.6203404137041</v>
      </c>
      <c r="Y5" s="203">
        <v>3188.936646596258</v>
      </c>
      <c r="DA5" s="112" t="s">
        <v>2373</v>
      </c>
    </row>
    <row r="6" spans="1:105" ht="12" customHeight="1" x14ac:dyDescent="0.25">
      <c r="A6" s="154" t="s">
        <v>2112</v>
      </c>
      <c r="B6" s="338">
        <v>2677.7196098921272</v>
      </c>
      <c r="C6" s="338">
        <v>2677.7196098921272</v>
      </c>
      <c r="D6" s="338">
        <v>2543.8336293975208</v>
      </c>
      <c r="E6" s="338">
        <v>2543.8336293975208</v>
      </c>
      <c r="F6" s="338">
        <v>2409.9476489029139</v>
      </c>
      <c r="G6" s="338">
        <v>2409.9476489029139</v>
      </c>
      <c r="H6" s="338">
        <v>2276.0616684083079</v>
      </c>
      <c r="I6" s="338">
        <v>2677.7196098921272</v>
      </c>
      <c r="J6" s="338">
        <v>2677.7196098921272</v>
      </c>
      <c r="K6" s="338">
        <v>2543.8336293975208</v>
      </c>
      <c r="L6" s="338">
        <v>2811.6055903867341</v>
      </c>
      <c r="M6" s="338">
        <v>2811.6055903867341</v>
      </c>
      <c r="N6" s="338">
        <v>2677.7196098921272</v>
      </c>
      <c r="O6" s="338">
        <v>2543.8336293975208</v>
      </c>
      <c r="P6" s="338">
        <v>2811.6055903867341</v>
      </c>
      <c r="Q6" s="338">
        <v>3079.377551375946</v>
      </c>
      <c r="R6" s="338">
        <v>3347.1495123651589</v>
      </c>
      <c r="S6" s="338">
        <v>3347.1495123651589</v>
      </c>
      <c r="T6" s="338">
        <v>3213.2635318705529</v>
      </c>
      <c r="U6" s="338">
        <v>3079.377551375946</v>
      </c>
      <c r="V6" s="338">
        <v>3079.377551375946</v>
      </c>
      <c r="W6" s="338">
        <v>2945.4915708813401</v>
      </c>
      <c r="X6" s="338">
        <v>3079.377551375946</v>
      </c>
      <c r="Y6" s="338">
        <v>3481.0354928597658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133.8859804946064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535.54392197842549</v>
      </c>
      <c r="J7" s="340">
        <v>0</v>
      </c>
      <c r="K7" s="340">
        <v>0</v>
      </c>
      <c r="L7" s="340">
        <v>401.65794148381912</v>
      </c>
      <c r="M7" s="340">
        <v>0</v>
      </c>
      <c r="N7" s="340">
        <v>0</v>
      </c>
      <c r="O7" s="340">
        <v>0</v>
      </c>
      <c r="P7" s="340">
        <v>267.77196098921269</v>
      </c>
      <c r="Q7" s="340">
        <v>401.65794148381912</v>
      </c>
      <c r="R7" s="340">
        <v>401.65794148381912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267.77196098921269</v>
      </c>
      <c r="Y7" s="340">
        <v>401.65794148381912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133.88598049460643</v>
      </c>
      <c r="D8" s="342">
        <f t="shared" si="0"/>
        <v>133.88598049460643</v>
      </c>
      <c r="E8" s="342">
        <f t="shared" si="0"/>
        <v>0</v>
      </c>
      <c r="F8" s="342">
        <f t="shared" si="0"/>
        <v>133.88598049460688</v>
      </c>
      <c r="G8" s="342">
        <f t="shared" si="0"/>
        <v>0</v>
      </c>
      <c r="H8" s="342">
        <f t="shared" si="0"/>
        <v>133.88598049460597</v>
      </c>
      <c r="I8" s="342">
        <f t="shared" si="0"/>
        <v>133.88598049460643</v>
      </c>
      <c r="J8" s="342">
        <f t="shared" si="0"/>
        <v>0</v>
      </c>
      <c r="K8" s="342">
        <f t="shared" si="0"/>
        <v>133.88598049460643</v>
      </c>
      <c r="L8" s="342">
        <f t="shared" si="0"/>
        <v>133.88598049460597</v>
      </c>
      <c r="M8" s="342">
        <f t="shared" si="0"/>
        <v>0</v>
      </c>
      <c r="N8" s="342">
        <f t="shared" si="0"/>
        <v>133.88598049460688</v>
      </c>
      <c r="O8" s="342">
        <f t="shared" si="0"/>
        <v>133.88598049460643</v>
      </c>
      <c r="P8" s="342">
        <f t="shared" si="0"/>
        <v>0</v>
      </c>
      <c r="Q8" s="342">
        <f t="shared" si="0"/>
        <v>133.88598049460734</v>
      </c>
      <c r="R8" s="342">
        <f t="shared" si="0"/>
        <v>133.88598049460643</v>
      </c>
      <c r="S8" s="342">
        <f t="shared" si="0"/>
        <v>0</v>
      </c>
      <c r="T8" s="342">
        <f t="shared" si="0"/>
        <v>133.88598049460597</v>
      </c>
      <c r="U8" s="342">
        <f t="shared" si="0"/>
        <v>133.88598049460688</v>
      </c>
      <c r="V8" s="342">
        <f t="shared" si="0"/>
        <v>0</v>
      </c>
      <c r="W8" s="342">
        <f t="shared" si="0"/>
        <v>133.88598049460597</v>
      </c>
      <c r="X8" s="342">
        <f t="shared" si="0"/>
        <v>133.88598049460688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535.54392197842526</v>
      </c>
      <c r="C9" s="343">
        <f t="shared" si="1"/>
        <v>140.94937008755642</v>
      </c>
      <c r="D9" s="343">
        <f t="shared" si="1"/>
        <v>201.05550786667982</v>
      </c>
      <c r="E9" s="343">
        <f t="shared" si="1"/>
        <v>408.07167027118885</v>
      </c>
      <c r="F9" s="343">
        <f t="shared" si="1"/>
        <v>749.42430580786686</v>
      </c>
      <c r="G9" s="343">
        <f t="shared" si="1"/>
        <v>680.628899236287</v>
      </c>
      <c r="H9" s="343">
        <f t="shared" si="1"/>
        <v>506.51140563373201</v>
      </c>
      <c r="I9" s="343">
        <f t="shared" si="1"/>
        <v>133.97042557474424</v>
      </c>
      <c r="J9" s="343">
        <f t="shared" si="1"/>
        <v>440.53222831777703</v>
      </c>
      <c r="K9" s="343">
        <f t="shared" si="1"/>
        <v>706.28908623899883</v>
      </c>
      <c r="L9" s="343">
        <f t="shared" si="1"/>
        <v>142.71966416427313</v>
      </c>
      <c r="M9" s="343">
        <f t="shared" si="1"/>
        <v>458.01034666470196</v>
      </c>
      <c r="N9" s="343">
        <f t="shared" si="1"/>
        <v>411.16353069024535</v>
      </c>
      <c r="O9" s="343">
        <f t="shared" si="1"/>
        <v>358.59611351160174</v>
      </c>
      <c r="P9" s="343">
        <f t="shared" si="1"/>
        <v>150.88243987578198</v>
      </c>
      <c r="Q9" s="343">
        <f t="shared" si="1"/>
        <v>210.08308409783012</v>
      </c>
      <c r="R9" s="343">
        <f t="shared" si="1"/>
        <v>184.14650899417393</v>
      </c>
      <c r="S9" s="343">
        <f t="shared" si="1"/>
        <v>376.54511824129577</v>
      </c>
      <c r="T9" s="343">
        <f t="shared" si="1"/>
        <v>379.24266996496272</v>
      </c>
      <c r="U9" s="343">
        <f t="shared" si="1"/>
        <v>378.97946098162993</v>
      </c>
      <c r="V9" s="343">
        <f t="shared" si="1"/>
        <v>827.89692926026919</v>
      </c>
      <c r="W9" s="343">
        <f t="shared" si="1"/>
        <v>511.91486815916005</v>
      </c>
      <c r="X9" s="343">
        <f t="shared" si="1"/>
        <v>214.75721096224197</v>
      </c>
      <c r="Y9" s="343">
        <f t="shared" si="1"/>
        <v>292.09884626350777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74.21659501289767</v>
      </c>
      <c r="C12" s="210">
        <v>85.893723129836644</v>
      </c>
      <c r="D12" s="210">
        <v>76.273086844368009</v>
      </c>
      <c r="E12" s="210">
        <v>73.492863284608774</v>
      </c>
      <c r="F12" s="210">
        <v>58.12785898538263</v>
      </c>
      <c r="G12" s="210">
        <v>57.54032674118659</v>
      </c>
      <c r="H12" s="210">
        <v>53.582115219260523</v>
      </c>
      <c r="I12" s="210">
        <v>74.336285468615628</v>
      </c>
      <c r="J12" s="210">
        <v>66.078503869303518</v>
      </c>
      <c r="K12" s="210">
        <v>57.58959587274289</v>
      </c>
      <c r="L12" s="210">
        <v>73.933705932932057</v>
      </c>
      <c r="M12" s="210">
        <v>58.662166809974202</v>
      </c>
      <c r="N12" s="210">
        <v>58.155460017196887</v>
      </c>
      <c r="O12" s="210">
        <v>56.080653482373172</v>
      </c>
      <c r="P12" s="210">
        <v>59.7</v>
      </c>
      <c r="Q12" s="210">
        <v>61.258211521926043</v>
      </c>
      <c r="R12" s="210">
        <v>67.160189165950129</v>
      </c>
      <c r="S12" s="210">
        <v>61.974118658641437</v>
      </c>
      <c r="T12" s="210">
        <v>59.955460017196899</v>
      </c>
      <c r="U12" s="210">
        <v>56.733877901977642</v>
      </c>
      <c r="V12" s="210">
        <v>52.074720550300952</v>
      </c>
      <c r="W12" s="210">
        <v>52.954256233877892</v>
      </c>
      <c r="X12" s="210">
        <v>57.121926053310403</v>
      </c>
      <c r="Y12" s="210">
        <v>61.304729148753218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44.465950128976786</v>
      </c>
      <c r="C14" s="204">
        <f t="shared" si="2"/>
        <v>54.509372312983665</v>
      </c>
      <c r="D14" s="204">
        <f t="shared" si="2"/>
        <v>44.329836629406699</v>
      </c>
      <c r="E14" s="204">
        <f t="shared" si="2"/>
        <v>46.429234737747208</v>
      </c>
      <c r="F14" s="204">
        <f t="shared" si="2"/>
        <v>34.310146173688736</v>
      </c>
      <c r="G14" s="204">
        <f t="shared" si="2"/>
        <v>31.487016337059323</v>
      </c>
      <c r="H14" s="204">
        <f t="shared" si="2"/>
        <v>26.368013757523634</v>
      </c>
      <c r="I14" s="204">
        <f t="shared" si="2"/>
        <v>26.368873602751492</v>
      </c>
      <c r="J14" s="204">
        <f t="shared" si="2"/>
        <v>18.120636285468613</v>
      </c>
      <c r="K14" s="204">
        <f t="shared" si="2"/>
        <v>16.247721410146173</v>
      </c>
      <c r="L14" s="204">
        <f t="shared" si="2"/>
        <v>12.249355116079105</v>
      </c>
      <c r="M14" s="204">
        <f t="shared" si="2"/>
        <v>13.27188306104901</v>
      </c>
      <c r="N14" s="204">
        <f t="shared" si="2"/>
        <v>13.319604471195184</v>
      </c>
      <c r="O14" s="204">
        <f t="shared" si="2"/>
        <v>13.426741186586414</v>
      </c>
      <c r="P14" s="204">
        <f t="shared" si="2"/>
        <v>9.3669819432502148</v>
      </c>
      <c r="Q14" s="204">
        <f t="shared" si="2"/>
        <v>9.5004299226139288</v>
      </c>
      <c r="R14" s="204">
        <f t="shared" si="2"/>
        <v>11.489079965606191</v>
      </c>
      <c r="S14" s="204">
        <f t="shared" si="2"/>
        <v>10.362854686156492</v>
      </c>
      <c r="T14" s="204">
        <f t="shared" si="2"/>
        <v>11.704901117798796</v>
      </c>
      <c r="U14" s="204">
        <f t="shared" si="2"/>
        <v>7.2034393809114352</v>
      </c>
      <c r="V14" s="204">
        <f t="shared" si="2"/>
        <v>6.2388650042992264</v>
      </c>
      <c r="W14" s="204">
        <f t="shared" si="2"/>
        <v>4.0883061049011182</v>
      </c>
      <c r="X14" s="204">
        <f t="shared" si="2"/>
        <v>3.95030094582975</v>
      </c>
      <c r="Y14" s="204">
        <f t="shared" si="2"/>
        <v>6.8828890799656062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3.310404127257093</v>
      </c>
      <c r="C16" s="204">
        <v>3.310404127257093</v>
      </c>
      <c r="D16" s="204">
        <v>3.310404127257093</v>
      </c>
      <c r="E16" s="204">
        <v>3.310404127257093</v>
      </c>
      <c r="F16" s="204">
        <v>3.310404127257093</v>
      </c>
      <c r="G16" s="204">
        <v>3.310404127257093</v>
      </c>
      <c r="H16" s="204">
        <v>3.310404127257093</v>
      </c>
      <c r="I16" s="204">
        <v>3.310404127257093</v>
      </c>
      <c r="J16" s="204">
        <v>1.103439380911436</v>
      </c>
      <c r="K16" s="204">
        <v>2.2069647463456579</v>
      </c>
      <c r="L16" s="204">
        <v>2.2069647463456579</v>
      </c>
      <c r="M16" s="204">
        <v>2.2069647463456579</v>
      </c>
      <c r="N16" s="204">
        <v>2.2069647463456579</v>
      </c>
      <c r="O16" s="204">
        <v>2.211693895098882</v>
      </c>
      <c r="P16" s="204">
        <v>2.211693895098882</v>
      </c>
      <c r="Q16" s="204">
        <v>3.3175408426483228</v>
      </c>
      <c r="R16" s="204">
        <v>3.3175408426483228</v>
      </c>
      <c r="S16" s="204">
        <v>2.211693895098882</v>
      </c>
      <c r="T16" s="204">
        <v>6.635167669819432</v>
      </c>
      <c r="U16" s="204">
        <v>1.105846947549441</v>
      </c>
      <c r="V16" s="204">
        <v>1.105846947549441</v>
      </c>
      <c r="W16" s="204">
        <v>1.105846947549441</v>
      </c>
      <c r="X16" s="204">
        <v>0</v>
      </c>
      <c r="Y16" s="204">
        <v>0</v>
      </c>
      <c r="DA16" s="71" t="s">
        <v>2379</v>
      </c>
    </row>
    <row r="17" spans="1:105" ht="12" customHeight="1" x14ac:dyDescent="0.25">
      <c r="A17" s="18" t="s">
        <v>71</v>
      </c>
      <c r="B17" s="204">
        <v>20.540756663800519</v>
      </c>
      <c r="C17" s="204">
        <v>25.67592433361995</v>
      </c>
      <c r="D17" s="204">
        <v>17.45967325881341</v>
      </c>
      <c r="E17" s="204">
        <v>20.540756663800519</v>
      </c>
      <c r="F17" s="204">
        <v>14.31160791057609</v>
      </c>
      <c r="G17" s="204">
        <v>17.378417884780738</v>
      </c>
      <c r="H17" s="204">
        <v>12.259415305245049</v>
      </c>
      <c r="I17" s="204">
        <v>12.260275150472911</v>
      </c>
      <c r="J17" s="204">
        <v>9.1954428202923459</v>
      </c>
      <c r="K17" s="204">
        <v>8.174462596732587</v>
      </c>
      <c r="L17" s="204">
        <v>6.1315563198624243</v>
      </c>
      <c r="M17" s="204">
        <v>7.1524505588993978</v>
      </c>
      <c r="N17" s="204">
        <v>8.1742906276870144</v>
      </c>
      <c r="O17" s="204">
        <v>9.2863284608770407</v>
      </c>
      <c r="P17" s="204">
        <v>6.1908856405846944</v>
      </c>
      <c r="Q17" s="204">
        <v>6.1828890799656051</v>
      </c>
      <c r="R17" s="204">
        <v>7.206620808254514</v>
      </c>
      <c r="S17" s="204">
        <v>7.1862424763542556</v>
      </c>
      <c r="T17" s="204">
        <v>4.1048151332760101</v>
      </c>
      <c r="U17" s="204">
        <v>5.1326741186586409</v>
      </c>
      <c r="V17" s="204">
        <v>5.1330180567497852</v>
      </c>
      <c r="W17" s="204">
        <v>2.982459157351677</v>
      </c>
      <c r="X17" s="204">
        <v>3.95030094582975</v>
      </c>
      <c r="Y17" s="204">
        <v>6.8828890799656062</v>
      </c>
      <c r="DA17" s="71" t="s">
        <v>2380</v>
      </c>
    </row>
    <row r="18" spans="1:105" ht="12" customHeight="1" x14ac:dyDescent="0.25">
      <c r="A18" s="18" t="s">
        <v>32</v>
      </c>
      <c r="B18" s="204">
        <v>20.61478933791917</v>
      </c>
      <c r="C18" s="204">
        <v>25.523043852106621</v>
      </c>
      <c r="D18" s="204">
        <v>23.559759243336199</v>
      </c>
      <c r="E18" s="204">
        <v>22.578073946689599</v>
      </c>
      <c r="F18" s="204">
        <v>16.688134135855549</v>
      </c>
      <c r="G18" s="204">
        <v>10.798194325021489</v>
      </c>
      <c r="H18" s="204">
        <v>10.798194325021489</v>
      </c>
      <c r="I18" s="204">
        <v>10.798194325021489</v>
      </c>
      <c r="J18" s="204">
        <v>7.8217540842648319</v>
      </c>
      <c r="K18" s="204">
        <v>5.8662940670679271</v>
      </c>
      <c r="L18" s="204">
        <v>3.9108340498710228</v>
      </c>
      <c r="M18" s="204">
        <v>3.9124677558039549</v>
      </c>
      <c r="N18" s="204">
        <v>2.938349097162511</v>
      </c>
      <c r="O18" s="204">
        <v>1.9287188306104901</v>
      </c>
      <c r="P18" s="204">
        <v>0.96440240756663786</v>
      </c>
      <c r="Q18" s="204">
        <v>0</v>
      </c>
      <c r="R18" s="204">
        <v>0.96491831470335332</v>
      </c>
      <c r="S18" s="204">
        <v>0.96491831470335332</v>
      </c>
      <c r="T18" s="204">
        <v>0.96491831470335332</v>
      </c>
      <c r="U18" s="204">
        <v>0.96491831470335332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1.20378331900258</v>
      </c>
      <c r="C20" s="204">
        <f t="shared" si="3"/>
        <v>1.20378331900258</v>
      </c>
      <c r="D20" s="204">
        <f t="shared" si="3"/>
        <v>1.848667239896818</v>
      </c>
      <c r="E20" s="204">
        <f t="shared" si="3"/>
        <v>1.0963026655202059</v>
      </c>
      <c r="F20" s="204">
        <f t="shared" si="3"/>
        <v>1.20378331900258</v>
      </c>
      <c r="G20" s="204">
        <f t="shared" si="3"/>
        <v>1.20378331900258</v>
      </c>
      <c r="H20" s="204">
        <f t="shared" si="3"/>
        <v>0.2149613069647463</v>
      </c>
      <c r="I20" s="204">
        <f t="shared" si="3"/>
        <v>0.40842648323301811</v>
      </c>
      <c r="J20" s="204">
        <f t="shared" si="3"/>
        <v>0.53740326741186584</v>
      </c>
      <c r="K20" s="204">
        <f t="shared" si="3"/>
        <v>2.149613069647463E-2</v>
      </c>
      <c r="L20" s="204">
        <f t="shared" si="3"/>
        <v>8.5984522785898534E-2</v>
      </c>
      <c r="M20" s="204">
        <f t="shared" si="3"/>
        <v>8.5983234262455216E-2</v>
      </c>
      <c r="N20" s="204">
        <f t="shared" si="3"/>
        <v>4.2986107224252099E-2</v>
      </c>
      <c r="O20" s="204">
        <f t="shared" si="3"/>
        <v>6.4422209026794797E-2</v>
      </c>
      <c r="P20" s="204">
        <f t="shared" si="3"/>
        <v>0.12881852321210049</v>
      </c>
      <c r="Q20" s="204">
        <f t="shared" si="3"/>
        <v>0.32142808703304238</v>
      </c>
      <c r="R20" s="204">
        <f t="shared" si="3"/>
        <v>0.2141443848629451</v>
      </c>
      <c r="S20" s="204">
        <f t="shared" si="3"/>
        <v>0.57037590311859943</v>
      </c>
      <c r="T20" s="204">
        <f t="shared" si="3"/>
        <v>0.72765907426818377</v>
      </c>
      <c r="U20" s="204">
        <f t="shared" si="3"/>
        <v>1.883580718769478</v>
      </c>
      <c r="V20" s="204">
        <f t="shared" si="3"/>
        <v>2.5253968655793391</v>
      </c>
      <c r="W20" s="204">
        <f t="shared" si="3"/>
        <v>2.39774371477449</v>
      </c>
      <c r="X20" s="204">
        <f t="shared" si="3"/>
        <v>1.808181083536138</v>
      </c>
      <c r="Y20" s="204">
        <f t="shared" si="3"/>
        <v>2.1961662303511522</v>
      </c>
      <c r="DA20" s="71"/>
    </row>
    <row r="21" spans="1:105" ht="12" customHeight="1" x14ac:dyDescent="0.25">
      <c r="A21" s="18" t="s">
        <v>73</v>
      </c>
      <c r="B21" s="204">
        <v>1.20378331900258</v>
      </c>
      <c r="C21" s="204">
        <v>1.20378331900258</v>
      </c>
      <c r="D21" s="204">
        <v>1.848667239896818</v>
      </c>
      <c r="E21" s="204">
        <v>1.0963026655202059</v>
      </c>
      <c r="F21" s="204">
        <v>1.20378331900258</v>
      </c>
      <c r="G21" s="204">
        <v>1.20378331900258</v>
      </c>
      <c r="H21" s="204">
        <v>0.2149613069647463</v>
      </c>
      <c r="I21" s="204">
        <v>0.40842648323301811</v>
      </c>
      <c r="J21" s="204">
        <v>0.53740326741186584</v>
      </c>
      <c r="K21" s="204">
        <v>2.149613069647463E-2</v>
      </c>
      <c r="L21" s="204">
        <v>8.5984522785898534E-2</v>
      </c>
      <c r="M21" s="204">
        <v>8.5983234262455216E-2</v>
      </c>
      <c r="N21" s="204">
        <v>4.2986107224252099E-2</v>
      </c>
      <c r="O21" s="204">
        <v>6.4422209026794797E-2</v>
      </c>
      <c r="P21" s="204">
        <v>0.12881852321210049</v>
      </c>
      <c r="Q21" s="204">
        <v>0.32142808703304238</v>
      </c>
      <c r="R21" s="204">
        <v>0.2141443848629451</v>
      </c>
      <c r="S21" s="204">
        <v>0.57037590311859943</v>
      </c>
      <c r="T21" s="204">
        <v>0.72765907426818377</v>
      </c>
      <c r="U21" s="204">
        <v>1.883580718769478</v>
      </c>
      <c r="V21" s="204">
        <v>2.5253968655793391</v>
      </c>
      <c r="W21" s="204">
        <v>2.39774371477449</v>
      </c>
      <c r="X21" s="204">
        <v>1.808181083536138</v>
      </c>
      <c r="Y21" s="204">
        <v>2.1961662303511522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1.288523443320627E-6</v>
      </c>
      <c r="N23" s="204">
        <f t="shared" si="4"/>
        <v>7.1373308080992959E-2</v>
      </c>
      <c r="O23" s="204">
        <f t="shared" si="4"/>
        <v>7.9687851162371148E-2</v>
      </c>
      <c r="P23" s="204">
        <f t="shared" si="4"/>
        <v>9.4311313417306211E-2</v>
      </c>
      <c r="Q23" s="204">
        <f t="shared" si="4"/>
        <v>8.4504845039184526E-2</v>
      </c>
      <c r="R23" s="204">
        <f t="shared" si="4"/>
        <v>9.2476423391569015E-2</v>
      </c>
      <c r="S23" s="204">
        <f t="shared" si="4"/>
        <v>5.6881190604530389E-2</v>
      </c>
      <c r="T23" s="204">
        <f t="shared" si="4"/>
        <v>6.4258380589941572E-2</v>
      </c>
      <c r="U23" s="204">
        <f t="shared" si="4"/>
        <v>0.11650526575330683</v>
      </c>
      <c r="V23" s="204">
        <f t="shared" si="4"/>
        <v>9.3691698479129643E-2</v>
      </c>
      <c r="W23" s="204">
        <f t="shared" si="4"/>
        <v>0.3040619602040141</v>
      </c>
      <c r="X23" s="204">
        <f t="shared" si="4"/>
        <v>0.36507772987744658</v>
      </c>
      <c r="Y23" s="204">
        <f t="shared" si="4"/>
        <v>0.74484838701772205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0.19105760963026661</v>
      </c>
      <c r="X24" s="204">
        <v>0.14333619948409279</v>
      </c>
      <c r="Y24" s="204">
        <v>0.14333619948409279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1.288523443320627E-6</v>
      </c>
      <c r="N25" s="204">
        <v>6.1541686971700272E-6</v>
      </c>
      <c r="O25" s="204">
        <v>6.6183062629114473E-5</v>
      </c>
      <c r="P25" s="204">
        <v>1.5826096674731189E-4</v>
      </c>
      <c r="Q25" s="204">
        <v>1.013873414077048E-3</v>
      </c>
      <c r="R25" s="204">
        <v>8.169221018011698E-4</v>
      </c>
      <c r="S25" s="204">
        <v>2.7969257722002139E-3</v>
      </c>
      <c r="T25" s="204">
        <v>3.2953539347395158E-3</v>
      </c>
      <c r="U25" s="204">
        <v>8.2507515658606402E-3</v>
      </c>
      <c r="V25" s="204">
        <v>1.140451017302475E-2</v>
      </c>
      <c r="W25" s="204">
        <v>1.4810025552251371E-2</v>
      </c>
      <c r="X25" s="204">
        <v>2.2773344666784611E-2</v>
      </c>
      <c r="Y25" s="204">
        <v>2.2492411093388561E-2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7.1367153912295783E-2</v>
      </c>
      <c r="O26" s="204">
        <v>7.9621668099742041E-2</v>
      </c>
      <c r="P26" s="204">
        <v>9.4153052450558897E-2</v>
      </c>
      <c r="Q26" s="204">
        <v>8.3490971625107477E-2</v>
      </c>
      <c r="R26" s="204">
        <v>9.1659501289767839E-2</v>
      </c>
      <c r="S26" s="204">
        <v>5.4084264832330177E-2</v>
      </c>
      <c r="T26" s="204">
        <v>6.0963026655202063E-2</v>
      </c>
      <c r="U26" s="204">
        <v>0.10825451418744619</v>
      </c>
      <c r="V26" s="204">
        <v>8.2287188306104889E-2</v>
      </c>
      <c r="W26" s="204">
        <v>9.8194325021496109E-2</v>
      </c>
      <c r="X26" s="204">
        <v>0.19896818572656921</v>
      </c>
      <c r="Y26" s="204">
        <v>0.57901977644024072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13.423129836629411</v>
      </c>
      <c r="J30" s="204">
        <v>15.692175408426481</v>
      </c>
      <c r="K30" s="204">
        <v>14.66517626827171</v>
      </c>
      <c r="L30" s="204">
        <v>27.204557179707649</v>
      </c>
      <c r="M30" s="204">
        <v>19.680911435941528</v>
      </c>
      <c r="N30" s="204">
        <v>20.30189165950129</v>
      </c>
      <c r="O30" s="204">
        <v>19.036027515047291</v>
      </c>
      <c r="P30" s="204">
        <v>26.034221840068788</v>
      </c>
      <c r="Q30" s="204">
        <v>23.40687876182287</v>
      </c>
      <c r="R30" s="204">
        <v>25.26990541702493</v>
      </c>
      <c r="S30" s="204">
        <v>22.9530524505589</v>
      </c>
      <c r="T30" s="204">
        <v>22.09320722269991</v>
      </c>
      <c r="U30" s="204">
        <v>24.314531384350818</v>
      </c>
      <c r="V30" s="204">
        <v>20.946775580395531</v>
      </c>
      <c r="W30" s="204">
        <v>23.55021496130696</v>
      </c>
      <c r="X30" s="204">
        <v>28.470421324161649</v>
      </c>
      <c r="Y30" s="204">
        <v>26.631298366294061</v>
      </c>
      <c r="DA30" s="71" t="s">
        <v>2391</v>
      </c>
    </row>
    <row r="31" spans="1:105" ht="12" customHeight="1" x14ac:dyDescent="0.25">
      <c r="A31" s="21" t="s">
        <v>40</v>
      </c>
      <c r="B31" s="207">
        <v>28.546861564918309</v>
      </c>
      <c r="C31" s="207">
        <v>30.18056749785039</v>
      </c>
      <c r="D31" s="207">
        <v>30.09458297506449</v>
      </c>
      <c r="E31" s="207">
        <v>25.96732588134136</v>
      </c>
      <c r="F31" s="207">
        <v>22.613929492691309</v>
      </c>
      <c r="G31" s="207">
        <v>24.849527085124681</v>
      </c>
      <c r="H31" s="207">
        <v>26.999140154772139</v>
      </c>
      <c r="I31" s="207">
        <v>34.135855546001707</v>
      </c>
      <c r="J31" s="207">
        <v>31.728288907996561</v>
      </c>
      <c r="K31" s="207">
        <v>26.65520206362854</v>
      </c>
      <c r="L31" s="207">
        <v>34.393809114359406</v>
      </c>
      <c r="M31" s="207">
        <v>25.623387790197761</v>
      </c>
      <c r="N31" s="207">
        <v>24.419604471195179</v>
      </c>
      <c r="O31" s="207">
        <v>23.473774720550299</v>
      </c>
      <c r="P31" s="207">
        <v>24.07566638005159</v>
      </c>
      <c r="Q31" s="207">
        <v>27.944969905417022</v>
      </c>
      <c r="R31" s="207">
        <v>30.09458297506449</v>
      </c>
      <c r="S31" s="207">
        <v>28.030954428202921</v>
      </c>
      <c r="T31" s="207">
        <v>25.365434221840069</v>
      </c>
      <c r="U31" s="207">
        <v>23.2158211521926</v>
      </c>
      <c r="V31" s="207">
        <v>22.26999140154772</v>
      </c>
      <c r="W31" s="207">
        <v>22.613929492691309</v>
      </c>
      <c r="X31" s="207">
        <v>22.52794496990542</v>
      </c>
      <c r="Y31" s="207">
        <v>24.849527085124681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142.103069640428</v>
      </c>
      <c r="C33" s="203">
        <f>TRE_emi!C5</f>
        <v>173.94011748023911</v>
      </c>
      <c r="D33" s="203">
        <f>TRE_emi!D5</f>
        <v>143.60237856034919</v>
      </c>
      <c r="E33" s="203">
        <f>TRE_emi!E5</f>
        <v>148.2128067604003</v>
      </c>
      <c r="F33" s="203">
        <f>TRE_emi!F5</f>
        <v>110.05298856043331</v>
      </c>
      <c r="G33" s="203">
        <f>TRE_emi!G5</f>
        <v>100.4806774804797</v>
      </c>
      <c r="H33" s="203">
        <f>TRE_emi!H5</f>
        <v>82.276847640750518</v>
      </c>
      <c r="I33" s="203">
        <f>TRE_emi!I5</f>
        <v>82.733925240865503</v>
      </c>
      <c r="J33" s="203">
        <f>TRE_emi!J5</f>
        <v>58.052553840893303</v>
      </c>
      <c r="K33" s="203">
        <f>TRE_emi!K5</f>
        <v>50.251826161375647</v>
      </c>
      <c r="L33" s="203">
        <f>TRE_emi!L5</f>
        <v>37.728514440473788</v>
      </c>
      <c r="M33" s="203">
        <f>TRE_emi!M5</f>
        <v>40.901047054472727</v>
      </c>
      <c r="N33" s="203">
        <f>TRE_emi!N5</f>
        <v>40.813518906077078</v>
      </c>
      <c r="O33" s="203">
        <f>TRE_emi!O5</f>
        <v>41.054577910429543</v>
      </c>
      <c r="P33" s="203">
        <f>TRE_emi!P5</f>
        <v>28.477524037962759</v>
      </c>
      <c r="Q33" s="203">
        <f>TRE_emi!Q5</f>
        <v>28.701394220026479</v>
      </c>
      <c r="R33" s="203">
        <f>TRE_emi!R5</f>
        <v>34.752349458204293</v>
      </c>
      <c r="S33" s="203">
        <f>TRE_emi!S5</f>
        <v>32.604337315825163</v>
      </c>
      <c r="T33" s="203">
        <f>TRE_emi!T5</f>
        <v>35.10013129068254</v>
      </c>
      <c r="U33" s="203">
        <f>TRE_emi!U5</f>
        <v>26.39625211808951</v>
      </c>
      <c r="V33" s="203">
        <f>TRE_emi!V5</f>
        <v>24.777915506449069</v>
      </c>
      <c r="W33" s="203">
        <f>TRE_emi!W5</f>
        <v>17.806150089503639</v>
      </c>
      <c r="X33" s="203">
        <f>TRE_emi!X5</f>
        <v>16.502534246859689</v>
      </c>
      <c r="Y33" s="203">
        <f>TRE_emi!Y5</f>
        <v>26.51194830232587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58.510811438124271</v>
      </c>
      <c r="C35" s="284">
        <f t="shared" si="5"/>
        <v>58.579627042844137</v>
      </c>
      <c r="D35" s="284">
        <f t="shared" si="5"/>
        <v>46.667652051640303</v>
      </c>
      <c r="E35" s="284">
        <f t="shared" si="5"/>
        <v>46.612813384331211</v>
      </c>
      <c r="F35" s="284">
        <f t="shared" si="5"/>
        <v>44.780918160428058</v>
      </c>
      <c r="G35" s="284">
        <f t="shared" si="5"/>
        <v>39.751435544839254</v>
      </c>
      <c r="H35" s="284">
        <f t="shared" si="5"/>
        <v>35.083562055850003</v>
      </c>
      <c r="I35" s="284">
        <f t="shared" si="5"/>
        <v>50.618308169987721</v>
      </c>
      <c r="J35" s="284">
        <f t="shared" si="5"/>
        <v>44.180525135467505</v>
      </c>
      <c r="K35" s="284">
        <f t="shared" si="5"/>
        <v>54.966877182921699</v>
      </c>
      <c r="L35" s="284">
        <f t="shared" si="5"/>
        <v>70.781462504905818</v>
      </c>
      <c r="M35" s="284">
        <f t="shared" si="5"/>
        <v>49.746904774512565</v>
      </c>
      <c r="N35" s="284">
        <f t="shared" si="5"/>
        <v>51.847132654056331</v>
      </c>
      <c r="O35" s="284">
        <f t="shared" si="5"/>
        <v>49.09252951516951</v>
      </c>
      <c r="P35" s="284">
        <f t="shared" si="5"/>
        <v>55.505346727053499</v>
      </c>
      <c r="Q35" s="284">
        <f t="shared" si="5"/>
        <v>57.875473440037595</v>
      </c>
      <c r="R35" s="284">
        <f t="shared" si="5"/>
        <v>52.706184741955951</v>
      </c>
      <c r="S35" s="284">
        <f t="shared" si="5"/>
        <v>48.527130667785173</v>
      </c>
      <c r="T35" s="284">
        <f t="shared" si="5"/>
        <v>43.479340548126807</v>
      </c>
      <c r="U35" s="284">
        <f t="shared" si="5"/>
        <v>44.724917687318353</v>
      </c>
      <c r="V35" s="284">
        <f t="shared" si="5"/>
        <v>41.778674309016253</v>
      </c>
      <c r="W35" s="284">
        <f t="shared" si="5"/>
        <v>40.765225114734271</v>
      </c>
      <c r="X35" s="284">
        <f t="shared" si="5"/>
        <v>50.604374623363881</v>
      </c>
      <c r="Y35" s="284">
        <f t="shared" si="5"/>
        <v>47.633822182403435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33.859480761038007</v>
      </c>
      <c r="D36" s="344">
        <f t="shared" si="6"/>
        <v>32.556683940060402</v>
      </c>
      <c r="E36" s="344">
        <f t="shared" si="6"/>
        <v>34.410605999683703</v>
      </c>
      <c r="F36" s="344">
        <f t="shared" si="6"/>
        <v>35.00574636730984</v>
      </c>
      <c r="G36" s="344">
        <f t="shared" si="6"/>
        <v>33.273407087200695</v>
      </c>
      <c r="H36" s="344">
        <f t="shared" si="6"/>
        <v>30.280075308652808</v>
      </c>
      <c r="I36" s="344">
        <f t="shared" si="6"/>
        <v>29.223119137260312</v>
      </c>
      <c r="J36" s="344">
        <f t="shared" si="6"/>
        <v>29.536418993568098</v>
      </c>
      <c r="K36" s="344">
        <f t="shared" si="6"/>
        <v>31.340516934491927</v>
      </c>
      <c r="L36" s="344">
        <f t="shared" si="6"/>
        <v>27.70208543067173</v>
      </c>
      <c r="M36" s="344">
        <f t="shared" si="6"/>
        <v>24.92449241918268</v>
      </c>
      <c r="N36" s="344">
        <f t="shared" si="6"/>
        <v>25.658072416930914</v>
      </c>
      <c r="O36" s="344">
        <f t="shared" si="6"/>
        <v>25.663413278733444</v>
      </c>
      <c r="P36" s="344">
        <f t="shared" si="6"/>
        <v>22.437509136768139</v>
      </c>
      <c r="Q36" s="344">
        <f t="shared" si="6"/>
        <v>21.349572942242176</v>
      </c>
      <c r="R36" s="344">
        <f t="shared" si="6"/>
        <v>21.233046283665821</v>
      </c>
      <c r="S36" s="344">
        <f t="shared" si="6"/>
        <v>20.862461114388747</v>
      </c>
      <c r="T36" s="344">
        <f t="shared" si="6"/>
        <v>21.155617032714066</v>
      </c>
      <c r="U36" s="344">
        <f t="shared" si="6"/>
        <v>21.009449719205392</v>
      </c>
      <c r="V36" s="344">
        <f t="shared" si="6"/>
        <v>23.129100041450613</v>
      </c>
      <c r="W36" s="344">
        <f t="shared" si="6"/>
        <v>21.759846802709639</v>
      </c>
      <c r="X36" s="344">
        <f t="shared" si="6"/>
        <v>19.940487487099578</v>
      </c>
      <c r="Y36" s="344">
        <f t="shared" si="6"/>
        <v>19.224191617035544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16.234978955237771</v>
      </c>
      <c r="C37" s="344">
        <f>IF(TRE_ued!C$5=0,"",TRE_ued!C$5/C$5*1000)</f>
        <v>15.73118159998374</v>
      </c>
      <c r="D37" s="344">
        <f>IF(TRE_ued!D$5=0,"",TRE_ued!D$5/D$5*1000)</f>
        <v>15.243048619687281</v>
      </c>
      <c r="E37" s="344">
        <f>IF(TRE_ued!E$5=0,"",TRE_ued!E$5/E$5*1000)</f>
        <v>15.984417321429088</v>
      </c>
      <c r="F37" s="344">
        <f>IF(TRE_ued!F$5=0,"",TRE_ued!F$5/F$5*1000)</f>
        <v>16.409906150441124</v>
      </c>
      <c r="G37" s="344">
        <f>IF(TRE_ued!G$5=0,"",TRE_ued!G$5/G$5*1000)</f>
        <v>15.860290681314071</v>
      </c>
      <c r="H37" s="344">
        <f>IF(TRE_ued!H$5=0,"",TRE_ued!H$5/H$5*1000)</f>
        <v>14.674792676656789</v>
      </c>
      <c r="I37" s="344">
        <f>IF(TRE_ued!I$5=0,"",TRE_ued!I$5/I$5*1000)</f>
        <v>14.967867363929788</v>
      </c>
      <c r="J37" s="344">
        <f>IF(TRE_ued!J$5=0,"",TRE_ued!J$5/J$5*1000)</f>
        <v>15.550916451333105</v>
      </c>
      <c r="K37" s="344">
        <f>IF(TRE_ued!K$5=0,"",TRE_ued!K$5/K$5*1000)</f>
        <v>16.594508591747235</v>
      </c>
      <c r="L37" s="344">
        <f>IF(TRE_ued!L$5=0,"",TRE_ued!L$5/L$5*1000)</f>
        <v>15.455219373441306</v>
      </c>
      <c r="M37" s="344">
        <f>IF(TRE_ued!M$5=0,"",TRE_ued!M$5/M$5*1000)</f>
        <v>13.615241595947033</v>
      </c>
      <c r="N37" s="344">
        <f>IF(TRE_ued!N$5=0,"",TRE_ued!N$5/N$5*1000)</f>
        <v>14.062687091459964</v>
      </c>
      <c r="O37" s="344">
        <f>IF(TRE_ued!O$5=0,"",TRE_ued!O$5/O$5*1000)</f>
        <v>14.013561462056018</v>
      </c>
      <c r="P37" s="344">
        <f>IF(TRE_ued!P$5=0,"",TRE_ued!P$5/P$5*1000)</f>
        <v>12.770655223967216</v>
      </c>
      <c r="Q37" s="344">
        <f>IF(TRE_ued!Q$5=0,"",TRE_ued!Q$5/Q$5*1000)</f>
        <v>12.005150794896917</v>
      </c>
      <c r="R37" s="344">
        <f>IF(TRE_ued!R$5=0,"",TRE_ued!R$5/R$5*1000)</f>
        <v>11.877716611616236</v>
      </c>
      <c r="S37" s="344">
        <f>IF(TRE_ued!S$5=0,"",TRE_ued!S$5/S$5*1000)</f>
        <v>11.64152565793729</v>
      </c>
      <c r="T37" s="344">
        <f>IF(TRE_ued!T$5=0,"",TRE_ued!T$5/T$5*1000)</f>
        <v>11.7514568012765</v>
      </c>
      <c r="U37" s="344">
        <f>IF(TRE_ued!U$5=0,"",TRE_ued!U$5/U$5*1000)</f>
        <v>11.924493449481181</v>
      </c>
      <c r="V37" s="344">
        <f>IF(TRE_ued!V$5=0,"",TRE_ued!V$5/V$5*1000)</f>
        <v>13.036500227456875</v>
      </c>
      <c r="W37" s="344">
        <f>IF(TRE_ued!W$5=0,"",TRE_ued!W$5/W$5*1000)</f>
        <v>12.517786321562856</v>
      </c>
      <c r="X37" s="344">
        <f>IF(TRE_ued!X$5=0,"",TRE_ued!X$5/X$5*1000)</f>
        <v>11.66566978284699</v>
      </c>
      <c r="Y37" s="344">
        <f>IF(TRE_ued!Y$5=0,"",TRE_ued!Y$5/Y$5*1000)</f>
        <v>10.940210341438821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1.9147074803921245</v>
      </c>
      <c r="C38" s="345">
        <f t="shared" si="7"/>
        <v>2.0250620318007622</v>
      </c>
      <c r="D38" s="345">
        <f t="shared" si="7"/>
        <v>1.882739830018467</v>
      </c>
      <c r="E38" s="345">
        <f t="shared" si="7"/>
        <v>2.0166965897958113</v>
      </c>
      <c r="F38" s="345">
        <f t="shared" si="7"/>
        <v>1.8932916243845872</v>
      </c>
      <c r="G38" s="345">
        <f t="shared" si="7"/>
        <v>1.7462653267930957</v>
      </c>
      <c r="H38" s="345">
        <f t="shared" si="7"/>
        <v>1.5355281758487846</v>
      </c>
      <c r="I38" s="345">
        <f t="shared" si="7"/>
        <v>1.1129682458480563</v>
      </c>
      <c r="J38" s="345">
        <f t="shared" si="7"/>
        <v>0.87853916843691382</v>
      </c>
      <c r="K38" s="345">
        <f t="shared" si="7"/>
        <v>0.87258515014445159</v>
      </c>
      <c r="L38" s="345">
        <f t="shared" si="7"/>
        <v>0.51030195178770954</v>
      </c>
      <c r="M38" s="345">
        <f t="shared" si="7"/>
        <v>0.69723041746760728</v>
      </c>
      <c r="N38" s="345">
        <f t="shared" si="7"/>
        <v>0.70180029345496187</v>
      </c>
      <c r="O38" s="345">
        <f t="shared" si="7"/>
        <v>0.7320631155507753</v>
      </c>
      <c r="P38" s="345">
        <f t="shared" si="7"/>
        <v>0.47701045289719862</v>
      </c>
      <c r="Q38" s="345">
        <f t="shared" si="7"/>
        <v>0.46853137737711198</v>
      </c>
      <c r="R38" s="345">
        <f t="shared" si="7"/>
        <v>0.51745460949093869</v>
      </c>
      <c r="S38" s="345">
        <f t="shared" si="7"/>
        <v>0.52609602236398945</v>
      </c>
      <c r="T38" s="345">
        <f t="shared" si="7"/>
        <v>0.58543677724455523</v>
      </c>
      <c r="U38" s="345">
        <f t="shared" si="7"/>
        <v>0.46526437279143551</v>
      </c>
      <c r="V38" s="345">
        <f t="shared" si="7"/>
        <v>0.47581466102185105</v>
      </c>
      <c r="W38" s="345">
        <f t="shared" si="7"/>
        <v>0.33625531460324842</v>
      </c>
      <c r="X38" s="345">
        <f t="shared" si="7"/>
        <v>0.28890017173892746</v>
      </c>
      <c r="Y38" s="345">
        <f t="shared" si="7"/>
        <v>0.43246171495180735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FI: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74.216595012897656</v>
      </c>
      <c r="C5" s="223">
        <v>85.893723129836658</v>
      </c>
      <c r="D5" s="223">
        <v>76.273086844368009</v>
      </c>
      <c r="E5" s="223">
        <v>73.492863284608802</v>
      </c>
      <c r="F5" s="223">
        <v>58.127858985382638</v>
      </c>
      <c r="G5" s="223">
        <v>57.540326741186597</v>
      </c>
      <c r="H5" s="223">
        <v>53.582115219260537</v>
      </c>
      <c r="I5" s="223">
        <v>74.336285468615614</v>
      </c>
      <c r="J5" s="223">
        <v>66.078503869303518</v>
      </c>
      <c r="K5" s="223">
        <v>57.589595872742898</v>
      </c>
      <c r="L5" s="223">
        <v>73.933705932932071</v>
      </c>
      <c r="M5" s="223">
        <v>58.662166809974202</v>
      </c>
      <c r="N5" s="223">
        <v>58.155460017196901</v>
      </c>
      <c r="O5" s="223">
        <v>56.080653482373172</v>
      </c>
      <c r="P5" s="223">
        <v>59.700000000000017</v>
      </c>
      <c r="Q5" s="223">
        <v>61.25821152192605</v>
      </c>
      <c r="R5" s="223">
        <v>67.160189165950129</v>
      </c>
      <c r="S5" s="223">
        <v>61.974118658641451</v>
      </c>
      <c r="T5" s="223">
        <v>59.955460017196913</v>
      </c>
      <c r="U5" s="223">
        <v>56.73387790197765</v>
      </c>
      <c r="V5" s="223">
        <v>52.074720550300952</v>
      </c>
      <c r="W5" s="223">
        <v>52.954256233877913</v>
      </c>
      <c r="X5" s="223">
        <v>57.121926053310389</v>
      </c>
      <c r="Y5" s="223">
        <v>61.304729148753253</v>
      </c>
      <c r="DA5" s="89" t="s">
        <v>2376</v>
      </c>
    </row>
    <row r="6" spans="1:105" ht="12" customHeight="1" x14ac:dyDescent="0.25">
      <c r="A6" s="55" t="s">
        <v>91</v>
      </c>
      <c r="B6" s="259">
        <v>1.490259619202694</v>
      </c>
      <c r="C6" s="259">
        <v>1.639704079493296</v>
      </c>
      <c r="D6" s="259">
        <v>1.5479461723613459</v>
      </c>
      <c r="E6" s="259">
        <v>1.4064582778471639</v>
      </c>
      <c r="F6" s="259">
        <v>1.1722175331352529</v>
      </c>
      <c r="G6" s="259">
        <v>1.2276502859003191</v>
      </c>
      <c r="H6" s="259">
        <v>1.232108939661706</v>
      </c>
      <c r="I6" s="259">
        <v>1.5152556496426679</v>
      </c>
      <c r="J6" s="259">
        <v>1.323234624364626</v>
      </c>
      <c r="K6" s="259">
        <v>1.1273400161744931</v>
      </c>
      <c r="L6" s="259">
        <v>1.318681479714114</v>
      </c>
      <c r="M6" s="259">
        <v>1.0545828061403331</v>
      </c>
      <c r="N6" s="259">
        <v>1.019129126987808</v>
      </c>
      <c r="O6" s="259">
        <v>0.99029363911875523</v>
      </c>
      <c r="P6" s="259">
        <v>0.94466596518414925</v>
      </c>
      <c r="Q6" s="259">
        <v>1.068420456003168</v>
      </c>
      <c r="R6" s="259">
        <v>1.1726275954404879</v>
      </c>
      <c r="S6" s="259">
        <v>1.088363795219867</v>
      </c>
      <c r="T6" s="259">
        <v>1.026128924580394</v>
      </c>
      <c r="U6" s="259">
        <v>0.89486209568042019</v>
      </c>
      <c r="V6" s="259">
        <v>0.85509581570931759</v>
      </c>
      <c r="W6" s="259">
        <v>0.8235513220220414</v>
      </c>
      <c r="X6" s="259">
        <v>0.81265134524593619</v>
      </c>
      <c r="Y6" s="259">
        <v>0.95492341177314466</v>
      </c>
      <c r="DA6" s="67" t="s">
        <v>2393</v>
      </c>
    </row>
    <row r="7" spans="1:105" ht="12" customHeight="1" x14ac:dyDescent="0.25">
      <c r="A7" s="173" t="s">
        <v>92</v>
      </c>
      <c r="B7" s="224">
        <v>2.0267530821156652</v>
      </c>
      <c r="C7" s="224">
        <v>2.229997548110882</v>
      </c>
      <c r="D7" s="224">
        <v>2.1052067944114312</v>
      </c>
      <c r="E7" s="224">
        <v>1.9127832578721431</v>
      </c>
      <c r="F7" s="224">
        <v>1.594215845063943</v>
      </c>
      <c r="G7" s="224">
        <v>1.6696043888244341</v>
      </c>
      <c r="H7" s="224">
        <v>1.67566815793992</v>
      </c>
      <c r="I7" s="224">
        <v>2.060747683514029</v>
      </c>
      <c r="J7" s="224">
        <v>1.7995990891358919</v>
      </c>
      <c r="K7" s="224">
        <v>1.53318242199731</v>
      </c>
      <c r="L7" s="224">
        <v>1.793406812411195</v>
      </c>
      <c r="M7" s="224">
        <v>1.434232616350853</v>
      </c>
      <c r="N7" s="224">
        <v>1.3860156127034191</v>
      </c>
      <c r="O7" s="224">
        <v>1.3467993492015069</v>
      </c>
      <c r="P7" s="224">
        <v>1.2847457126504429</v>
      </c>
      <c r="Q7" s="224">
        <v>1.453051820164309</v>
      </c>
      <c r="R7" s="224">
        <v>1.5947735297990639</v>
      </c>
      <c r="S7" s="224">
        <v>1.4801747614990191</v>
      </c>
      <c r="T7" s="224">
        <v>1.395535337429336</v>
      </c>
      <c r="U7" s="224">
        <v>1.2170124501253721</v>
      </c>
      <c r="V7" s="224">
        <v>1.1629303093646719</v>
      </c>
      <c r="W7" s="224">
        <v>1.120029797949976</v>
      </c>
      <c r="X7" s="224">
        <v>1.1052058295344731</v>
      </c>
      <c r="Y7" s="224">
        <v>1.298695840011477</v>
      </c>
      <c r="DA7" s="177" t="s">
        <v>2394</v>
      </c>
    </row>
    <row r="8" spans="1:105" ht="12" customHeight="1" x14ac:dyDescent="0.25">
      <c r="A8" s="173" t="s">
        <v>93</v>
      </c>
      <c r="B8" s="224">
        <v>2.5036361602605268</v>
      </c>
      <c r="C8" s="224">
        <v>2.754702853548737</v>
      </c>
      <c r="D8" s="224">
        <v>2.600549569567062</v>
      </c>
      <c r="E8" s="224">
        <v>2.3628499067832358</v>
      </c>
      <c r="F8" s="224">
        <v>1.9693254556672251</v>
      </c>
      <c r="G8" s="224">
        <v>2.0624524803125359</v>
      </c>
      <c r="H8" s="224">
        <v>2.0699430186316659</v>
      </c>
      <c r="I8" s="224">
        <v>2.5456294913996831</v>
      </c>
      <c r="J8" s="224">
        <v>2.2230341689325721</v>
      </c>
      <c r="K8" s="224">
        <v>1.893931227173147</v>
      </c>
      <c r="L8" s="224">
        <v>2.2153848859197121</v>
      </c>
      <c r="M8" s="224">
        <v>1.771699114315759</v>
      </c>
      <c r="N8" s="224">
        <v>1.7121369333395171</v>
      </c>
      <c r="O8" s="224">
        <v>1.6636933137195089</v>
      </c>
      <c r="P8" s="224">
        <v>1.5870388215093709</v>
      </c>
      <c r="Q8" s="224">
        <v>1.794946366085322</v>
      </c>
      <c r="R8" s="224">
        <v>1.9700143603400211</v>
      </c>
      <c r="S8" s="224">
        <v>1.8284511759693769</v>
      </c>
      <c r="T8" s="224">
        <v>1.7238965932950621</v>
      </c>
      <c r="U8" s="224">
        <v>1.5033683207431059</v>
      </c>
      <c r="V8" s="224">
        <v>1.436560970391654</v>
      </c>
      <c r="W8" s="224">
        <v>1.383566220997029</v>
      </c>
      <c r="X8" s="224">
        <v>1.365254260013173</v>
      </c>
      <c r="Y8" s="224">
        <v>1.604271331778883</v>
      </c>
      <c r="DA8" s="177" t="s">
        <v>2395</v>
      </c>
    </row>
    <row r="9" spans="1:105" ht="12" customHeight="1" x14ac:dyDescent="0.25">
      <c r="A9" s="173" t="s">
        <v>94</v>
      </c>
      <c r="B9" s="224">
        <v>1.549870003970802</v>
      </c>
      <c r="C9" s="224">
        <v>1.7052922426730279</v>
      </c>
      <c r="D9" s="224">
        <v>1.6098640192557989</v>
      </c>
      <c r="E9" s="224">
        <v>1.4627166089610499</v>
      </c>
      <c r="F9" s="224">
        <v>1.2191062344606629</v>
      </c>
      <c r="G9" s="224">
        <v>1.276756297336332</v>
      </c>
      <c r="H9" s="224">
        <v>1.2813932972481741</v>
      </c>
      <c r="I9" s="224">
        <v>1.575865875628375</v>
      </c>
      <c r="J9" s="224">
        <v>1.3761640093392109</v>
      </c>
      <c r="K9" s="224">
        <v>1.172433616821472</v>
      </c>
      <c r="L9" s="224">
        <v>1.371428738902678</v>
      </c>
      <c r="M9" s="224">
        <v>1.0967661183859461</v>
      </c>
      <c r="N9" s="224">
        <v>1.05989429206732</v>
      </c>
      <c r="O9" s="224">
        <v>1.0299053846835049</v>
      </c>
      <c r="P9" s="224">
        <v>0.98245260379151511</v>
      </c>
      <c r="Q9" s="224">
        <v>1.1111572742432949</v>
      </c>
      <c r="R9" s="224">
        <v>1.2195326992581079</v>
      </c>
      <c r="S9" s="224">
        <v>1.1318983470286621</v>
      </c>
      <c r="T9" s="224">
        <v>1.0671740815636099</v>
      </c>
      <c r="U9" s="224">
        <v>0.93065657950763703</v>
      </c>
      <c r="V9" s="224">
        <v>0.88929964833769037</v>
      </c>
      <c r="W9" s="224">
        <v>0.8564933749029231</v>
      </c>
      <c r="X9" s="224">
        <v>0.84515739905577358</v>
      </c>
      <c r="Y9" s="224">
        <v>0.99312034824407047</v>
      </c>
      <c r="DA9" s="177" t="s">
        <v>2396</v>
      </c>
    </row>
    <row r="10" spans="1:105" ht="12" customHeight="1" x14ac:dyDescent="0.25">
      <c r="A10" s="56" t="s">
        <v>95</v>
      </c>
      <c r="B10" s="260">
        <v>2.087628954876243</v>
      </c>
      <c r="C10" s="260">
        <v>2.4641280392412641</v>
      </c>
      <c r="D10" s="260">
        <v>2.0735155570060542</v>
      </c>
      <c r="E10" s="260">
        <v>2.0838428746034299</v>
      </c>
      <c r="F10" s="260">
        <v>1.601165842452122</v>
      </c>
      <c r="G10" s="260">
        <v>1.6217829684999809</v>
      </c>
      <c r="H10" s="260">
        <v>1.4964668469256259</v>
      </c>
      <c r="I10" s="260">
        <v>1.8645260873178271</v>
      </c>
      <c r="J10" s="260">
        <v>1.5779817405921781</v>
      </c>
      <c r="K10" s="260">
        <v>1.3681294540111331</v>
      </c>
      <c r="L10" s="260">
        <v>1.525490118895285</v>
      </c>
      <c r="M10" s="260">
        <v>1.272748740992002</v>
      </c>
      <c r="N10" s="260">
        <v>1.2576768498410289</v>
      </c>
      <c r="O10" s="260">
        <v>1.243446365488895</v>
      </c>
      <c r="P10" s="260">
        <v>1.1297735095148711</v>
      </c>
      <c r="Q10" s="260">
        <v>1.2492976859439751</v>
      </c>
      <c r="R10" s="260">
        <v>1.385330200664457</v>
      </c>
      <c r="S10" s="260">
        <v>1.2835615538026011</v>
      </c>
      <c r="T10" s="260">
        <v>1.1810211746144561</v>
      </c>
      <c r="U10" s="260">
        <v>1.0373864694477031</v>
      </c>
      <c r="V10" s="260">
        <v>0.9921923967439048</v>
      </c>
      <c r="W10" s="260">
        <v>0.92243909119499223</v>
      </c>
      <c r="X10" s="260">
        <v>0.92397613051408656</v>
      </c>
      <c r="Y10" s="260">
        <v>1.13026520639594</v>
      </c>
      <c r="DA10" s="68" t="s">
        <v>2397</v>
      </c>
    </row>
    <row r="11" spans="1:105" ht="12" customHeight="1" x14ac:dyDescent="0.25">
      <c r="A11" s="37" t="s">
        <v>159</v>
      </c>
      <c r="B11" s="226">
        <v>1.3801291470762529</v>
      </c>
      <c r="C11" s="226">
        <v>1.788572892298552</v>
      </c>
      <c r="D11" s="226">
        <v>1.241716995191511</v>
      </c>
      <c r="E11" s="226">
        <v>1.477310923914317</v>
      </c>
      <c r="F11" s="226">
        <v>1.002314065332861</v>
      </c>
      <c r="G11" s="226">
        <v>0.99714468449454086</v>
      </c>
      <c r="H11" s="226">
        <v>0.68710781804524057</v>
      </c>
      <c r="I11" s="226">
        <v>0.81682018782442023</v>
      </c>
      <c r="J11" s="226">
        <v>0.58707457202259017</v>
      </c>
      <c r="K11" s="226">
        <v>0.53943407317285708</v>
      </c>
      <c r="L11" s="226">
        <v>0.39945589475695242</v>
      </c>
      <c r="M11" s="226">
        <v>0.4780311705009786</v>
      </c>
      <c r="N11" s="226">
        <v>0.53852869731269093</v>
      </c>
      <c r="O11" s="226">
        <v>0.58717909342854491</v>
      </c>
      <c r="P11" s="226">
        <v>0.40225220165644032</v>
      </c>
      <c r="Q11" s="226">
        <v>0.38670724808847712</v>
      </c>
      <c r="R11" s="226">
        <v>0.45883570515664451</v>
      </c>
      <c r="S11" s="226">
        <v>0.44098434763623312</v>
      </c>
      <c r="T11" s="226">
        <v>0.30730366620026173</v>
      </c>
      <c r="U11" s="226">
        <v>0.32219217841337949</v>
      </c>
      <c r="V11" s="226">
        <v>0.30478970409699457</v>
      </c>
      <c r="W11" s="226">
        <v>0.18368970710935811</v>
      </c>
      <c r="X11" s="226">
        <v>0.23847145218231899</v>
      </c>
      <c r="Y11" s="226">
        <v>0.42109387834488349</v>
      </c>
      <c r="DA11" s="69" t="s">
        <v>2398</v>
      </c>
    </row>
    <row r="12" spans="1:105" ht="12" customHeight="1" x14ac:dyDescent="0.25">
      <c r="A12" s="37" t="s">
        <v>35</v>
      </c>
      <c r="B12" s="226">
        <v>3.1592503163859159E-3</v>
      </c>
      <c r="C12" s="226">
        <v>2.4099754238747569E-3</v>
      </c>
      <c r="D12" s="226">
        <v>1.0714537522965891E-2</v>
      </c>
      <c r="E12" s="226">
        <v>2.560352940001375E-3</v>
      </c>
      <c r="F12" s="226">
        <v>5.182484818964452E-3</v>
      </c>
      <c r="G12" s="226">
        <v>4.4620340333316414E-3</v>
      </c>
      <c r="H12" s="226">
        <v>3.4428328226098017E-5</v>
      </c>
      <c r="I12" s="226">
        <v>1.588883173141704E-4</v>
      </c>
      <c r="J12" s="226">
        <v>4.750517776656324E-4</v>
      </c>
      <c r="K12" s="226">
        <v>4.2894716755581768E-8</v>
      </c>
      <c r="L12" s="226">
        <v>2.1113983422404959E-6</v>
      </c>
      <c r="M12" s="226">
        <v>3.1264209965429682E-6</v>
      </c>
      <c r="N12" s="226">
        <v>3.9766284087068143E-7</v>
      </c>
      <c r="O12" s="226">
        <v>1.348869202561669E-6</v>
      </c>
      <c r="P12" s="226">
        <v>1.278608278539662E-5</v>
      </c>
      <c r="Q12" s="226">
        <v>1.574839595978213E-4</v>
      </c>
      <c r="R12" s="226">
        <v>3.9032883826053747E-5</v>
      </c>
      <c r="S12" s="226">
        <v>8.0438474573370905E-4</v>
      </c>
      <c r="T12" s="226">
        <v>2.0798875874876001E-3</v>
      </c>
      <c r="U12" s="226">
        <v>2.6439213808385351E-2</v>
      </c>
      <c r="V12" s="226">
        <v>4.978524924385179E-2</v>
      </c>
      <c r="W12" s="226">
        <v>4.8747023130959632E-2</v>
      </c>
      <c r="X12" s="226">
        <v>2.6713863756066259E-2</v>
      </c>
      <c r="Y12" s="226">
        <v>3.195940700132039E-2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0.70434055748360436</v>
      </c>
      <c r="C15" s="226">
        <v>0.67314517151883646</v>
      </c>
      <c r="D15" s="226">
        <v>0.82108402429157712</v>
      </c>
      <c r="E15" s="226">
        <v>0.60397159774911247</v>
      </c>
      <c r="F15" s="226">
        <v>0.59366929230029641</v>
      </c>
      <c r="G15" s="226">
        <v>0.62017624997210874</v>
      </c>
      <c r="H15" s="226">
        <v>0.80932460055215971</v>
      </c>
      <c r="I15" s="226">
        <v>1.0475470111760929</v>
      </c>
      <c r="J15" s="226">
        <v>0.99043211679192233</v>
      </c>
      <c r="K15" s="226">
        <v>0.82869533794355954</v>
      </c>
      <c r="L15" s="226">
        <v>1.1260321127399899</v>
      </c>
      <c r="M15" s="226">
        <v>0.79471444407002667</v>
      </c>
      <c r="N15" s="226">
        <v>0.71914775486549676</v>
      </c>
      <c r="O15" s="226">
        <v>0.6562659231911474</v>
      </c>
      <c r="P15" s="226">
        <v>0.72750852177564529</v>
      </c>
      <c r="Q15" s="226">
        <v>0.86243295389590013</v>
      </c>
      <c r="R15" s="226">
        <v>0.92645546262398615</v>
      </c>
      <c r="S15" s="226">
        <v>0.84177282142063381</v>
      </c>
      <c r="T15" s="226">
        <v>0.87163762082670693</v>
      </c>
      <c r="U15" s="226">
        <v>0.68875507722593776</v>
      </c>
      <c r="V15" s="226">
        <v>0.63761744340305848</v>
      </c>
      <c r="W15" s="226">
        <v>0.69000236095467449</v>
      </c>
      <c r="X15" s="226">
        <v>0.65879081457570121</v>
      </c>
      <c r="Y15" s="226">
        <v>0.6772119210497356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15.049211878108212</v>
      </c>
      <c r="C16" s="261">
        <f t="shared" si="0"/>
        <v>17.830192435450751</v>
      </c>
      <c r="D16" s="261">
        <f t="shared" si="0"/>
        <v>15.266387964903277</v>
      </c>
      <c r="E16" s="261">
        <f t="shared" si="0"/>
        <v>15.229031423426553</v>
      </c>
      <c r="F16" s="261">
        <f t="shared" si="0"/>
        <v>11.708934718491824</v>
      </c>
      <c r="G16" s="261">
        <f t="shared" si="0"/>
        <v>11.294456416465231</v>
      </c>
      <c r="H16" s="261">
        <f t="shared" si="0"/>
        <v>10.397210016586964</v>
      </c>
      <c r="I16" s="261">
        <f t="shared" si="0"/>
        <v>13.14642222254434</v>
      </c>
      <c r="J16" s="261">
        <f t="shared" si="0"/>
        <v>10.921453871997235</v>
      </c>
      <c r="K16" s="261">
        <f t="shared" si="0"/>
        <v>9.511084933213235</v>
      </c>
      <c r="L16" s="261">
        <f t="shared" si="0"/>
        <v>10.426273935854219</v>
      </c>
      <c r="M16" s="261">
        <f t="shared" si="0"/>
        <v>8.7819806084464425</v>
      </c>
      <c r="N16" s="261">
        <f t="shared" si="0"/>
        <v>8.5924317706623192</v>
      </c>
      <c r="O16" s="261">
        <f t="shared" si="0"/>
        <v>8.3989978861674111</v>
      </c>
      <c r="P16" s="261">
        <f t="shared" si="0"/>
        <v>7.608998990325448</v>
      </c>
      <c r="Q16" s="261">
        <f t="shared" si="0"/>
        <v>8.3825628512667798</v>
      </c>
      <c r="R16" s="261">
        <f t="shared" si="0"/>
        <v>9.3483042874163367</v>
      </c>
      <c r="S16" s="261">
        <f t="shared" si="0"/>
        <v>8.5896795578499905</v>
      </c>
      <c r="T16" s="261">
        <f t="shared" si="0"/>
        <v>8.4164640853870196</v>
      </c>
      <c r="U16" s="261">
        <f t="shared" si="0"/>
        <v>6.9177650923591916</v>
      </c>
      <c r="V16" s="261">
        <f t="shared" si="0"/>
        <v>6.5304125858651378</v>
      </c>
      <c r="W16" s="261">
        <f t="shared" si="0"/>
        <v>6.0833315111172537</v>
      </c>
      <c r="X16" s="261">
        <f t="shared" si="0"/>
        <v>5.9887341792579694</v>
      </c>
      <c r="Y16" s="261">
        <f t="shared" si="0"/>
        <v>7.3257930044181254</v>
      </c>
      <c r="DA16" s="70"/>
    </row>
    <row r="17" spans="1:105" ht="12" customHeight="1" x14ac:dyDescent="0.25">
      <c r="A17" s="60" t="s">
        <v>2404</v>
      </c>
      <c r="B17" s="329">
        <v>12.267811339653081</v>
      </c>
      <c r="C17" s="329">
        <v>15.23399941684494</v>
      </c>
      <c r="D17" s="329">
        <v>12.231878468465309</v>
      </c>
      <c r="E17" s="329">
        <v>12.980186208290471</v>
      </c>
      <c r="F17" s="329">
        <v>9.4718273510986766</v>
      </c>
      <c r="G17" s="329">
        <v>8.4707087236214136</v>
      </c>
      <c r="H17" s="329">
        <v>6.7921909979238846</v>
      </c>
      <c r="I17" s="329">
        <v>8.3506337361554124</v>
      </c>
      <c r="J17" s="329">
        <v>5.9746661429463002</v>
      </c>
      <c r="K17" s="329">
        <v>5.4452156349030911</v>
      </c>
      <c r="L17" s="329">
        <v>4.4112249407267043</v>
      </c>
      <c r="M17" s="329">
        <v>4.7030557300208988</v>
      </c>
      <c r="N17" s="329">
        <v>4.7714917924905089</v>
      </c>
      <c r="O17" s="329">
        <v>4.7736114530341034</v>
      </c>
      <c r="P17" s="329">
        <v>3.4992551781093248</v>
      </c>
      <c r="Q17" s="329">
        <v>3.4562031268505531</v>
      </c>
      <c r="R17" s="329">
        <v>4.1703467129048404</v>
      </c>
      <c r="S17" s="329">
        <v>3.7356094594780651</v>
      </c>
      <c r="T17" s="329">
        <v>4.3096398586557072</v>
      </c>
      <c r="U17" s="329">
        <v>2.8559299943797778</v>
      </c>
      <c r="V17" s="329">
        <v>2.6052773772217419</v>
      </c>
      <c r="W17" s="329">
        <v>1.854347420394675</v>
      </c>
      <c r="X17" s="329">
        <v>1.7187937144154599</v>
      </c>
      <c r="Y17" s="329">
        <v>2.936456479095765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0.94161171267933352</v>
      </c>
      <c r="C19" s="230">
        <v>0.95597801051011633</v>
      </c>
      <c r="D19" s="230">
        <v>0.93671702550234137</v>
      </c>
      <c r="E19" s="230">
        <v>0.95520056329367242</v>
      </c>
      <c r="F19" s="230">
        <v>0.93944653409787116</v>
      </c>
      <c r="G19" s="230">
        <v>0.91749202576798383</v>
      </c>
      <c r="H19" s="230">
        <v>0.87552944959695744</v>
      </c>
      <c r="I19" s="230">
        <v>1.0817746785323661</v>
      </c>
      <c r="J19" s="230">
        <v>0.37585425637077718</v>
      </c>
      <c r="K19" s="230">
        <v>0.76503556499920689</v>
      </c>
      <c r="L19" s="230">
        <v>0.82155914230876526</v>
      </c>
      <c r="M19" s="230">
        <v>0.81128364395998021</v>
      </c>
      <c r="N19" s="230">
        <v>0.81933913806789727</v>
      </c>
      <c r="O19" s="230">
        <v>0.817215005443656</v>
      </c>
      <c r="P19" s="230">
        <v>0.85431302527882125</v>
      </c>
      <c r="Q19" s="230">
        <v>1.246367769621433</v>
      </c>
      <c r="R19" s="230">
        <v>1.2439032118326629</v>
      </c>
      <c r="S19" s="230">
        <v>0.82716552782676811</v>
      </c>
      <c r="T19" s="230">
        <v>2.489855586554313</v>
      </c>
      <c r="U19" s="230">
        <v>0.42718297669041871</v>
      </c>
      <c r="V19" s="230">
        <v>0.42253496974737059</v>
      </c>
      <c r="W19" s="230">
        <v>0.42975630316159907</v>
      </c>
      <c r="X19" s="230">
        <v>0</v>
      </c>
      <c r="Y19" s="230">
        <v>0</v>
      </c>
      <c r="DA19" s="71" t="s">
        <v>2407</v>
      </c>
    </row>
    <row r="20" spans="1:105" ht="12" customHeight="1" x14ac:dyDescent="0.25">
      <c r="A20" s="59" t="s">
        <v>159</v>
      </c>
      <c r="B20" s="230">
        <v>5.4500509902908263</v>
      </c>
      <c r="C20" s="230">
        <v>6.8981857892197178</v>
      </c>
      <c r="D20" s="230">
        <v>4.5890577606208449</v>
      </c>
      <c r="E20" s="230">
        <v>5.5006619763153557</v>
      </c>
      <c r="F20" s="230">
        <v>3.7769920207759391</v>
      </c>
      <c r="G20" s="230">
        <v>4.5401367795035128</v>
      </c>
      <c r="H20" s="230">
        <v>3.060622091846994</v>
      </c>
      <c r="I20" s="230">
        <v>3.739495039769531</v>
      </c>
      <c r="J20" s="230">
        <v>2.9321881224185908</v>
      </c>
      <c r="K20" s="230">
        <v>2.6466523173867378</v>
      </c>
      <c r="L20" s="230">
        <v>2.1338172785400671</v>
      </c>
      <c r="M20" s="230">
        <v>2.4535268593249731</v>
      </c>
      <c r="N20" s="230">
        <v>2.861283811335404</v>
      </c>
      <c r="O20" s="230">
        <v>3.2437325235235952</v>
      </c>
      <c r="P20" s="230">
        <v>2.2723493226896929</v>
      </c>
      <c r="Q20" s="230">
        <v>2.208935782795769</v>
      </c>
      <c r="R20" s="230">
        <v>2.5644317625837481</v>
      </c>
      <c r="S20" s="230">
        <v>2.5429294950370549</v>
      </c>
      <c r="T20" s="230">
        <v>1.4478977400236579</v>
      </c>
      <c r="U20" s="230">
        <v>1.900082542904594</v>
      </c>
      <c r="V20" s="230">
        <v>1.8762673624455259</v>
      </c>
      <c r="W20" s="230">
        <v>1.125823465183758</v>
      </c>
      <c r="X20" s="230">
        <v>1.545648301181697</v>
      </c>
      <c r="Y20" s="230">
        <v>2.7293121744575779</v>
      </c>
      <c r="DA20" s="71" t="s">
        <v>2408</v>
      </c>
    </row>
    <row r="21" spans="1:105" ht="12" customHeight="1" x14ac:dyDescent="0.25">
      <c r="A21" s="59" t="s">
        <v>32</v>
      </c>
      <c r="B21" s="230">
        <v>5.8636729380485768</v>
      </c>
      <c r="C21" s="230">
        <v>7.3705407998376451</v>
      </c>
      <c r="D21" s="230">
        <v>6.6665055840945868</v>
      </c>
      <c r="E21" s="230">
        <v>6.5147903769179862</v>
      </c>
      <c r="F21" s="230">
        <v>4.7358597838264211</v>
      </c>
      <c r="G21" s="230">
        <v>2.9927636642083288</v>
      </c>
      <c r="H21" s="230">
        <v>2.8558861004866141</v>
      </c>
      <c r="I21" s="230">
        <v>3.5286366091981818</v>
      </c>
      <c r="J21" s="230">
        <v>2.6642510823097072</v>
      </c>
      <c r="K21" s="230">
        <v>2.033527542060658</v>
      </c>
      <c r="L21" s="230">
        <v>1.4558372411902281</v>
      </c>
      <c r="M21" s="230">
        <v>1.4382291801717</v>
      </c>
      <c r="N21" s="230">
        <v>1.090866730244838</v>
      </c>
      <c r="O21" s="230">
        <v>0.71265647255682485</v>
      </c>
      <c r="P21" s="230">
        <v>0.37252060071251297</v>
      </c>
      <c r="Q21" s="230">
        <v>0</v>
      </c>
      <c r="R21" s="230">
        <v>0.36179358378524579</v>
      </c>
      <c r="S21" s="230">
        <v>0.36087596428240371</v>
      </c>
      <c r="T21" s="230">
        <v>0.36208689455742088</v>
      </c>
      <c r="U21" s="230">
        <v>0.37274297211879942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1.2475698634342631E-2</v>
      </c>
      <c r="C22" s="230">
        <v>9.2948172774647096E-3</v>
      </c>
      <c r="D22" s="230">
        <v>3.9598098247536982E-2</v>
      </c>
      <c r="E22" s="230">
        <v>9.5332917634538827E-3</v>
      </c>
      <c r="F22" s="230">
        <v>1.9529012398444939E-2</v>
      </c>
      <c r="G22" s="230">
        <v>2.0316254141588708E-2</v>
      </c>
      <c r="H22" s="230">
        <v>1.5335599331983891E-4</v>
      </c>
      <c r="I22" s="230">
        <v>7.2740865533233562E-4</v>
      </c>
      <c r="J22" s="230">
        <v>2.3726818472243512E-3</v>
      </c>
      <c r="K22" s="230">
        <v>2.104564897746631E-7</v>
      </c>
      <c r="L22" s="230">
        <v>1.127868764408867E-5</v>
      </c>
      <c r="M22" s="230">
        <v>1.6046564245040199E-5</v>
      </c>
      <c r="N22" s="230">
        <v>2.1128423696467581E-6</v>
      </c>
      <c r="O22" s="230">
        <v>7.4515100270017879E-6</v>
      </c>
      <c r="P22" s="230">
        <v>7.2229428297984727E-5</v>
      </c>
      <c r="Q22" s="230">
        <v>8.9957443335119227E-4</v>
      </c>
      <c r="R22" s="230">
        <v>2.1815470318422791E-4</v>
      </c>
      <c r="S22" s="230">
        <v>4.6384723318376227E-3</v>
      </c>
      <c r="T22" s="230">
        <v>9.7996375203153654E-3</v>
      </c>
      <c r="U22" s="230">
        <v>0.15592150266596591</v>
      </c>
      <c r="V22" s="230">
        <v>0.30647504502884543</v>
      </c>
      <c r="W22" s="230">
        <v>0.2987676520493176</v>
      </c>
      <c r="X22" s="230">
        <v>0.17314541323376281</v>
      </c>
      <c r="Y22" s="230">
        <v>0.2071443046381877</v>
      </c>
      <c r="DA22" s="71" t="s">
        <v>2410</v>
      </c>
    </row>
    <row r="23" spans="1:105" ht="12" customHeight="1" x14ac:dyDescent="0.25">
      <c r="A23" s="60" t="s">
        <v>2411</v>
      </c>
      <c r="B23" s="329">
        <v>2.7814005384551308</v>
      </c>
      <c r="C23" s="329">
        <v>2.596193018605812</v>
      </c>
      <c r="D23" s="329">
        <v>3.0345094964379671</v>
      </c>
      <c r="E23" s="329">
        <v>2.2488452151360829</v>
      </c>
      <c r="F23" s="329">
        <v>2.237107367393147</v>
      </c>
      <c r="G23" s="329">
        <v>2.8237476928438161</v>
      </c>
      <c r="H23" s="329">
        <v>3.6050190186630799</v>
      </c>
      <c r="I23" s="329">
        <v>4.7957884863889273</v>
      </c>
      <c r="J23" s="329">
        <v>4.9467877290509348</v>
      </c>
      <c r="K23" s="329">
        <v>4.0658692983101439</v>
      </c>
      <c r="L23" s="329">
        <v>6.0150489951275139</v>
      </c>
      <c r="M23" s="329">
        <v>4.0789248784255427</v>
      </c>
      <c r="N23" s="329">
        <v>3.8209399781718112</v>
      </c>
      <c r="O23" s="329">
        <v>3.6253864331333081</v>
      </c>
      <c r="P23" s="329">
        <v>4.1097438122161236</v>
      </c>
      <c r="Q23" s="329">
        <v>4.9263597244162272</v>
      </c>
      <c r="R23" s="329">
        <v>5.1779575745114954</v>
      </c>
      <c r="S23" s="329">
        <v>4.8540700983719258</v>
      </c>
      <c r="T23" s="329">
        <v>4.1068242267313124</v>
      </c>
      <c r="U23" s="329">
        <v>4.0618350979794142</v>
      </c>
      <c r="V23" s="329">
        <v>3.9251352086433959</v>
      </c>
      <c r="W23" s="329">
        <v>4.2289840907225784</v>
      </c>
      <c r="X23" s="329">
        <v>4.2699404648425094</v>
      </c>
      <c r="Y23" s="329">
        <v>4.38933652532236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2.6768283346251431</v>
      </c>
      <c r="C24" s="261">
        <f t="shared" si="1"/>
        <v>2.841684989303296</v>
      </c>
      <c r="D24" s="261">
        <f t="shared" si="1"/>
        <v>3.2769161681676469</v>
      </c>
      <c r="E24" s="261">
        <f t="shared" si="1"/>
        <v>2.49529057163054</v>
      </c>
      <c r="F24" s="261">
        <f t="shared" si="1"/>
        <v>2.3254467500091849</v>
      </c>
      <c r="G24" s="261">
        <f t="shared" si="1"/>
        <v>2.3782214751943211</v>
      </c>
      <c r="H24" s="261">
        <f t="shared" si="1"/>
        <v>1.4710981542160457</v>
      </c>
      <c r="I24" s="261">
        <f t="shared" si="1"/>
        <v>1.9516023710199004</v>
      </c>
      <c r="J24" s="261">
        <f t="shared" si="1"/>
        <v>1.8796617729620637</v>
      </c>
      <c r="K24" s="261">
        <f t="shared" si="1"/>
        <v>1.171382297963155</v>
      </c>
      <c r="L24" s="261">
        <f t="shared" si="1"/>
        <v>1.4310072226896733</v>
      </c>
      <c r="M24" s="261">
        <f t="shared" si="1"/>
        <v>1.1616122068495707</v>
      </c>
      <c r="N24" s="261">
        <f t="shared" si="1"/>
        <v>1.0824978822938092</v>
      </c>
      <c r="O24" s="261">
        <f t="shared" si="1"/>
        <v>1.0745663887343231</v>
      </c>
      <c r="P24" s="261">
        <f t="shared" si="1"/>
        <v>1.0923362909995591</v>
      </c>
      <c r="Q24" s="261">
        <f t="shared" si="1"/>
        <v>1.4096788840297196</v>
      </c>
      <c r="R24" s="261">
        <f t="shared" si="1"/>
        <v>1.4104205940243437</v>
      </c>
      <c r="S24" s="261">
        <f t="shared" si="1"/>
        <v>1.6700970631637744</v>
      </c>
      <c r="T24" s="261">
        <f t="shared" si="1"/>
        <v>1.7494111806490937</v>
      </c>
      <c r="U24" s="261">
        <f t="shared" si="1"/>
        <v>2.374518193034505</v>
      </c>
      <c r="V24" s="261">
        <f t="shared" si="1"/>
        <v>2.5571157665635083</v>
      </c>
      <c r="W24" s="261">
        <f t="shared" si="1"/>
        <v>2.4350415142170285</v>
      </c>
      <c r="X24" s="261">
        <f t="shared" si="1"/>
        <v>2.1950525971572974</v>
      </c>
      <c r="Y24" s="261">
        <f t="shared" si="1"/>
        <v>2.626350317199595</v>
      </c>
      <c r="DA24" s="70"/>
    </row>
    <row r="25" spans="1:105" ht="12" customHeight="1" x14ac:dyDescent="0.25">
      <c r="A25" s="60" t="s">
        <v>2414</v>
      </c>
      <c r="B25" s="262">
        <v>1.1567635230383939</v>
      </c>
      <c r="C25" s="262">
        <v>1.1691868282201341</v>
      </c>
      <c r="D25" s="262">
        <v>1.698011072359074</v>
      </c>
      <c r="E25" s="262">
        <v>1.0607031282264321</v>
      </c>
      <c r="F25" s="262">
        <v>1.1297848662112271</v>
      </c>
      <c r="G25" s="262">
        <v>1.126018183575995</v>
      </c>
      <c r="H25" s="262">
        <v>0.21434703576110581</v>
      </c>
      <c r="I25" s="262">
        <v>0.40604160838437853</v>
      </c>
      <c r="J25" s="262">
        <v>0.5299624561101447</v>
      </c>
      <c r="K25" s="262">
        <v>2.1495481465171998E-2</v>
      </c>
      <c r="L25" s="262">
        <v>8.5952113381276299E-2</v>
      </c>
      <c r="M25" s="262">
        <v>8.5937744586430664E-2</v>
      </c>
      <c r="N25" s="262">
        <v>4.2986172766244092E-2</v>
      </c>
      <c r="O25" s="262">
        <v>6.4466876833192979E-2</v>
      </c>
      <c r="P25" s="262">
        <v>0.12877700651172641</v>
      </c>
      <c r="Q25" s="262">
        <v>0.31989001890648772</v>
      </c>
      <c r="R25" s="262">
        <v>0.2143404466750459</v>
      </c>
      <c r="S25" s="262">
        <v>0.55996599203950959</v>
      </c>
      <c r="T25" s="262">
        <v>0.70275967757709168</v>
      </c>
      <c r="U25" s="262">
        <v>1.4617588554404759</v>
      </c>
      <c r="V25" s="262">
        <v>1.6849180345400041</v>
      </c>
      <c r="W25" s="262">
        <v>1.5950191657545461</v>
      </c>
      <c r="X25" s="262">
        <v>1.3661482250064421</v>
      </c>
      <c r="Y25" s="262">
        <v>1.652328437190987</v>
      </c>
      <c r="DA25" s="72" t="s">
        <v>2415</v>
      </c>
    </row>
    <row r="26" spans="1:105" ht="12" customHeight="1" x14ac:dyDescent="0.25">
      <c r="A26" s="60" t="s">
        <v>2416</v>
      </c>
      <c r="B26" s="262">
        <v>1.520064811586749</v>
      </c>
      <c r="C26" s="262">
        <v>1.672498161083162</v>
      </c>
      <c r="D26" s="262">
        <v>1.5789050958085731</v>
      </c>
      <c r="E26" s="262">
        <v>1.4345874434041079</v>
      </c>
      <c r="F26" s="262">
        <v>1.195661883797958</v>
      </c>
      <c r="G26" s="262">
        <v>1.2522032916183261</v>
      </c>
      <c r="H26" s="262">
        <v>1.25675111845494</v>
      </c>
      <c r="I26" s="262">
        <v>1.5455607626355219</v>
      </c>
      <c r="J26" s="262">
        <v>1.3496993168519189</v>
      </c>
      <c r="K26" s="262">
        <v>1.149886816497983</v>
      </c>
      <c r="L26" s="262">
        <v>1.3450551093083969</v>
      </c>
      <c r="M26" s="262">
        <v>1.07567446226314</v>
      </c>
      <c r="N26" s="262">
        <v>1.039511709527565</v>
      </c>
      <c r="O26" s="262">
        <v>1.01009951190113</v>
      </c>
      <c r="P26" s="262">
        <v>0.96355928448783257</v>
      </c>
      <c r="Q26" s="262">
        <v>1.0897888651232319</v>
      </c>
      <c r="R26" s="262">
        <v>1.1960801473492979</v>
      </c>
      <c r="S26" s="262">
        <v>1.1101310711242649</v>
      </c>
      <c r="T26" s="262">
        <v>1.0466515030720021</v>
      </c>
      <c r="U26" s="262">
        <v>0.91275933759402894</v>
      </c>
      <c r="V26" s="262">
        <v>0.87219773202350404</v>
      </c>
      <c r="W26" s="262">
        <v>0.84002234846248258</v>
      </c>
      <c r="X26" s="262">
        <v>0.82890437215085544</v>
      </c>
      <c r="Y26" s="262">
        <v>0.9740218800086079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21.49887411158317</v>
      </c>
      <c r="C27" s="261">
        <f t="shared" si="2"/>
        <v>25.471703479215364</v>
      </c>
      <c r="D27" s="261">
        <f t="shared" si="2"/>
        <v>21.809125664147533</v>
      </c>
      <c r="E27" s="261">
        <f t="shared" si="2"/>
        <v>21.755759176323632</v>
      </c>
      <c r="F27" s="261">
        <f t="shared" si="2"/>
        <v>16.727049597845454</v>
      </c>
      <c r="G27" s="261">
        <f t="shared" si="2"/>
        <v>16.134937737807476</v>
      </c>
      <c r="H27" s="261">
        <f t="shared" si="2"/>
        <v>14.853157166552807</v>
      </c>
      <c r="I27" s="261">
        <f t="shared" si="2"/>
        <v>18.780603175063341</v>
      </c>
      <c r="J27" s="261">
        <f t="shared" si="2"/>
        <v>15.602076959996049</v>
      </c>
      <c r="K27" s="261">
        <f t="shared" si="2"/>
        <v>13.58726419030463</v>
      </c>
      <c r="L27" s="261">
        <f t="shared" si="2"/>
        <v>14.894677051220309</v>
      </c>
      <c r="M27" s="261">
        <f t="shared" si="2"/>
        <v>12.545686583494916</v>
      </c>
      <c r="N27" s="261">
        <f t="shared" si="2"/>
        <v>12.274902529517604</v>
      </c>
      <c r="O27" s="261">
        <f t="shared" si="2"/>
        <v>11.998568408810588</v>
      </c>
      <c r="P27" s="261">
        <f t="shared" si="2"/>
        <v>10.869998557607785</v>
      </c>
      <c r="Q27" s="261">
        <f t="shared" si="2"/>
        <v>11.975089787523974</v>
      </c>
      <c r="R27" s="261">
        <f t="shared" si="2"/>
        <v>13.354720410594769</v>
      </c>
      <c r="S27" s="261">
        <f t="shared" si="2"/>
        <v>12.270970796928562</v>
      </c>
      <c r="T27" s="261">
        <f t="shared" si="2"/>
        <v>12.023520121981457</v>
      </c>
      <c r="U27" s="261">
        <f t="shared" si="2"/>
        <v>9.8825215605131351</v>
      </c>
      <c r="V27" s="261">
        <f t="shared" si="2"/>
        <v>9.3291608369502015</v>
      </c>
      <c r="W27" s="261">
        <f t="shared" si="2"/>
        <v>8.6904735873103647</v>
      </c>
      <c r="X27" s="261">
        <f t="shared" si="2"/>
        <v>8.5553345417970981</v>
      </c>
      <c r="Y27" s="261">
        <f t="shared" si="2"/>
        <v>10.465418577740179</v>
      </c>
      <c r="DA27" s="70"/>
    </row>
    <row r="28" spans="1:105" ht="12" customHeight="1" x14ac:dyDescent="0.25">
      <c r="A28" s="60" t="s">
        <v>2419</v>
      </c>
      <c r="B28" s="329">
        <v>17.525444770932982</v>
      </c>
      <c r="C28" s="329">
        <v>21.762856309778488</v>
      </c>
      <c r="D28" s="329">
        <v>17.474112097807581</v>
      </c>
      <c r="E28" s="329">
        <v>18.543123154700659</v>
      </c>
      <c r="F28" s="329">
        <v>13.53118193014096</v>
      </c>
      <c r="G28" s="329">
        <v>12.10101246231631</v>
      </c>
      <c r="H28" s="329">
        <v>9.7031299970341216</v>
      </c>
      <c r="I28" s="329">
        <v>11.9294767659363</v>
      </c>
      <c r="J28" s="329">
        <v>8.5352373470661433</v>
      </c>
      <c r="K28" s="329">
        <v>7.7788794784329918</v>
      </c>
      <c r="L28" s="329">
        <v>6.3017499153238621</v>
      </c>
      <c r="M28" s="329">
        <v>6.7186510428869974</v>
      </c>
      <c r="N28" s="329">
        <v>6.8164168464150139</v>
      </c>
      <c r="O28" s="329">
        <v>6.8194449329058617</v>
      </c>
      <c r="P28" s="329">
        <v>4.9989359687276087</v>
      </c>
      <c r="Q28" s="329">
        <v>4.9374330383579341</v>
      </c>
      <c r="R28" s="329">
        <v>5.957638161292631</v>
      </c>
      <c r="S28" s="329">
        <v>5.3365849421115232</v>
      </c>
      <c r="T28" s="329">
        <v>6.1566283695081534</v>
      </c>
      <c r="U28" s="329">
        <v>4.0798999919711134</v>
      </c>
      <c r="V28" s="329">
        <v>3.7218248246024901</v>
      </c>
      <c r="W28" s="329">
        <v>2.649067743420964</v>
      </c>
      <c r="X28" s="329">
        <v>2.455419592022086</v>
      </c>
      <c r="Y28" s="329">
        <v>4.1949378272796647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1.345159589541906</v>
      </c>
      <c r="C30" s="230">
        <v>1.3656828721573091</v>
      </c>
      <c r="D30" s="230">
        <v>1.338167179289059</v>
      </c>
      <c r="E30" s="230">
        <v>1.3645722332766741</v>
      </c>
      <c r="F30" s="230">
        <v>1.342066477282672</v>
      </c>
      <c r="G30" s="230">
        <v>1.3107028939542631</v>
      </c>
      <c r="H30" s="230">
        <v>1.2507563565670821</v>
      </c>
      <c r="I30" s="230">
        <v>1.5453923979033799</v>
      </c>
      <c r="J30" s="230">
        <v>0.53693465195825318</v>
      </c>
      <c r="K30" s="230">
        <v>1.0929079499988681</v>
      </c>
      <c r="L30" s="230">
        <v>1.1736559175839509</v>
      </c>
      <c r="M30" s="230">
        <v>1.158976634228543</v>
      </c>
      <c r="N30" s="230">
        <v>1.170484482954139</v>
      </c>
      <c r="O30" s="230">
        <v>1.167450007776651</v>
      </c>
      <c r="P30" s="230">
        <v>1.2204471789697451</v>
      </c>
      <c r="Q30" s="230">
        <v>1.7805253851734759</v>
      </c>
      <c r="R30" s="230">
        <v>1.777004588332376</v>
      </c>
      <c r="S30" s="230">
        <v>1.1816650397525259</v>
      </c>
      <c r="T30" s="230">
        <v>3.5569365522204461</v>
      </c>
      <c r="U30" s="230">
        <v>0.61026139527202694</v>
      </c>
      <c r="V30" s="230">
        <v>0.60362138535338672</v>
      </c>
      <c r="W30" s="230">
        <v>0.61393757594514176</v>
      </c>
      <c r="X30" s="230">
        <v>0</v>
      </c>
      <c r="Y30" s="230">
        <v>0</v>
      </c>
      <c r="DA30" s="71" t="s">
        <v>2422</v>
      </c>
    </row>
    <row r="31" spans="1:105" ht="12" customHeight="1" x14ac:dyDescent="0.25">
      <c r="A31" s="59" t="s">
        <v>159</v>
      </c>
      <c r="B31" s="230">
        <v>7.7857871289868967</v>
      </c>
      <c r="C31" s="230">
        <v>9.854551127456741</v>
      </c>
      <c r="D31" s="230">
        <v>6.5557968008869212</v>
      </c>
      <c r="E31" s="230">
        <v>7.8580885375933631</v>
      </c>
      <c r="F31" s="230">
        <v>5.3957028868227672</v>
      </c>
      <c r="G31" s="230">
        <v>6.4859096850050184</v>
      </c>
      <c r="H31" s="230">
        <v>4.372317274067135</v>
      </c>
      <c r="I31" s="230">
        <v>5.3421357710993309</v>
      </c>
      <c r="J31" s="230">
        <v>4.1888401748837021</v>
      </c>
      <c r="K31" s="230">
        <v>3.7809318819810551</v>
      </c>
      <c r="L31" s="230">
        <v>3.0483103979143809</v>
      </c>
      <c r="M31" s="230">
        <v>3.5050383704642472</v>
      </c>
      <c r="N31" s="230">
        <v>4.0875483019077201</v>
      </c>
      <c r="O31" s="230">
        <v>4.6339036050337086</v>
      </c>
      <c r="P31" s="230">
        <v>3.2462133181281341</v>
      </c>
      <c r="Q31" s="230">
        <v>3.1556225468510992</v>
      </c>
      <c r="R31" s="230">
        <v>3.663473946548212</v>
      </c>
      <c r="S31" s="230">
        <v>3.6327564214815089</v>
      </c>
      <c r="T31" s="230">
        <v>2.06842534289094</v>
      </c>
      <c r="U31" s="230">
        <v>2.7144036327208498</v>
      </c>
      <c r="V31" s="230">
        <v>2.680381946350753</v>
      </c>
      <c r="W31" s="230">
        <v>1.6083192359767979</v>
      </c>
      <c r="X31" s="230">
        <v>2.208069001688139</v>
      </c>
      <c r="Y31" s="230">
        <v>3.899017392082254</v>
      </c>
      <c r="DA31" s="71" t="s">
        <v>2423</v>
      </c>
    </row>
    <row r="32" spans="1:105" ht="12" customHeight="1" x14ac:dyDescent="0.25">
      <c r="A32" s="59" t="s">
        <v>32</v>
      </c>
      <c r="B32" s="230">
        <v>8.376675625783685</v>
      </c>
      <c r="C32" s="230">
        <v>10.529343999768059</v>
      </c>
      <c r="D32" s="230">
        <v>9.523579405849409</v>
      </c>
      <c r="E32" s="230">
        <v>9.3068433955971201</v>
      </c>
      <c r="F32" s="230">
        <v>6.7655139768948827</v>
      </c>
      <c r="G32" s="230">
        <v>4.2753766631547574</v>
      </c>
      <c r="H32" s="230">
        <v>4.0798372864094494</v>
      </c>
      <c r="I32" s="230">
        <v>5.0409094417116904</v>
      </c>
      <c r="J32" s="230">
        <v>3.8060729747281541</v>
      </c>
      <c r="K32" s="230">
        <v>2.9050393458009411</v>
      </c>
      <c r="L32" s="230">
        <v>2.0797674874146099</v>
      </c>
      <c r="M32" s="230">
        <v>2.054613114531</v>
      </c>
      <c r="N32" s="230">
        <v>1.5583810432069121</v>
      </c>
      <c r="O32" s="230">
        <v>1.0180806750811779</v>
      </c>
      <c r="P32" s="230">
        <v>0.53217228673216133</v>
      </c>
      <c r="Q32" s="230">
        <v>0</v>
      </c>
      <c r="R32" s="230">
        <v>0.51684797683606554</v>
      </c>
      <c r="S32" s="230">
        <v>0.51553709183200547</v>
      </c>
      <c r="T32" s="230">
        <v>0.51726699222488703</v>
      </c>
      <c r="U32" s="230">
        <v>0.53248996016971351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1.7822426620489482E-2</v>
      </c>
      <c r="C33" s="230">
        <v>1.3278310396378159E-2</v>
      </c>
      <c r="D33" s="230">
        <v>5.6568711782195677E-2</v>
      </c>
      <c r="E33" s="230">
        <v>1.361898823350554E-2</v>
      </c>
      <c r="F33" s="230">
        <v>2.7898589140635609E-2</v>
      </c>
      <c r="G33" s="230">
        <v>2.9023220202269589E-2</v>
      </c>
      <c r="H33" s="230">
        <v>2.1907999045691281E-4</v>
      </c>
      <c r="I33" s="230">
        <v>1.039155221903337E-3</v>
      </c>
      <c r="J33" s="230">
        <v>3.3895454960347882E-3</v>
      </c>
      <c r="K33" s="230">
        <v>3.0065212824951873E-7</v>
      </c>
      <c r="L33" s="230">
        <v>1.6112410920126679E-5</v>
      </c>
      <c r="M33" s="230">
        <v>2.2923663207200289E-5</v>
      </c>
      <c r="N33" s="230">
        <v>3.018346242352512E-6</v>
      </c>
      <c r="O33" s="230">
        <v>1.064501432428827E-5</v>
      </c>
      <c r="P33" s="230">
        <v>1.031848975685496E-4</v>
      </c>
      <c r="Q33" s="230">
        <v>1.285106333358846E-3</v>
      </c>
      <c r="R33" s="230">
        <v>3.1164957597746841E-4</v>
      </c>
      <c r="S33" s="230">
        <v>6.6263890454823192E-3</v>
      </c>
      <c r="T33" s="230">
        <v>1.399948217187909E-2</v>
      </c>
      <c r="U33" s="230">
        <v>0.2227450038085228</v>
      </c>
      <c r="V33" s="230">
        <v>0.43782149289835071</v>
      </c>
      <c r="W33" s="230">
        <v>0.42681093149902533</v>
      </c>
      <c r="X33" s="230">
        <v>0.24735059033394691</v>
      </c>
      <c r="Y33" s="230">
        <v>0.29592043519741079</v>
      </c>
      <c r="DA33" s="71" t="s">
        <v>2425</v>
      </c>
    </row>
    <row r="34" spans="1:105" ht="12" customHeight="1" x14ac:dyDescent="0.25">
      <c r="A34" s="60" t="s">
        <v>2426</v>
      </c>
      <c r="B34" s="329">
        <v>3.9734293406501888</v>
      </c>
      <c r="C34" s="329">
        <v>3.7088471694368739</v>
      </c>
      <c r="D34" s="329">
        <v>4.3350135663399527</v>
      </c>
      <c r="E34" s="329">
        <v>3.2126360216229748</v>
      </c>
      <c r="F34" s="329">
        <v>3.1958676677044928</v>
      </c>
      <c r="G34" s="329">
        <v>4.0339252754911659</v>
      </c>
      <c r="H34" s="329">
        <v>5.150027169518685</v>
      </c>
      <c r="I34" s="329">
        <v>6.8511264091270396</v>
      </c>
      <c r="J34" s="329">
        <v>7.0668396129299058</v>
      </c>
      <c r="K34" s="329">
        <v>5.8083847118716374</v>
      </c>
      <c r="L34" s="329">
        <v>8.5929271358964474</v>
      </c>
      <c r="M34" s="329">
        <v>5.827035540607918</v>
      </c>
      <c r="N34" s="329">
        <v>5.4584856831025892</v>
      </c>
      <c r="O34" s="329">
        <v>5.179123475904726</v>
      </c>
      <c r="P34" s="329">
        <v>5.871062588880176</v>
      </c>
      <c r="Q34" s="329">
        <v>7.0376567491660396</v>
      </c>
      <c r="R34" s="329">
        <v>7.3970822493021382</v>
      </c>
      <c r="S34" s="329">
        <v>6.9343858548170392</v>
      </c>
      <c r="T34" s="329">
        <v>5.866891752473304</v>
      </c>
      <c r="U34" s="329">
        <v>5.8026215685420217</v>
      </c>
      <c r="V34" s="329">
        <v>5.6073360123477114</v>
      </c>
      <c r="W34" s="329">
        <v>6.0414058438894003</v>
      </c>
      <c r="X34" s="329">
        <v>6.0999149497750116</v>
      </c>
      <c r="Y34" s="329">
        <v>6.2704807504605142</v>
      </c>
      <c r="DA34" s="72" t="s">
        <v>2427</v>
      </c>
    </row>
    <row r="35" spans="1:105" ht="12" customHeight="1" x14ac:dyDescent="0.25">
      <c r="A35" s="57" t="s">
        <v>2428</v>
      </c>
      <c r="B35" s="261">
        <v>13.3364254172962</v>
      </c>
      <c r="C35" s="261">
        <v>15.756130209643739</v>
      </c>
      <c r="D35" s="261">
        <v>13.52207069819163</v>
      </c>
      <c r="E35" s="261">
        <v>13.46165363555831</v>
      </c>
      <c r="F35" s="261">
        <v>10.373638795397071</v>
      </c>
      <c r="G35" s="261">
        <v>9.9914535683251131</v>
      </c>
      <c r="H35" s="261">
        <v>9.1861647878594059</v>
      </c>
      <c r="I35" s="261">
        <v>18.697298736316821</v>
      </c>
      <c r="J35" s="261">
        <v>18.72279939164838</v>
      </c>
      <c r="K35" s="261">
        <v>17.149369098187719</v>
      </c>
      <c r="L35" s="261">
        <v>28.341511842577852</v>
      </c>
      <c r="M35" s="261">
        <v>21.05310020497134</v>
      </c>
      <c r="N35" s="261">
        <v>21.56643163878698</v>
      </c>
      <c r="O35" s="261">
        <v>20.36217505637774</v>
      </c>
      <c r="P35" s="261">
        <v>26.595100478452601</v>
      </c>
      <c r="Q35" s="261">
        <v>24.212850699899381</v>
      </c>
      <c r="R35" s="261">
        <v>26.26440613159485</v>
      </c>
      <c r="S35" s="261">
        <v>23.869215104078329</v>
      </c>
      <c r="T35" s="261">
        <v>23.11161433528839</v>
      </c>
      <c r="U35" s="261">
        <v>24.771836515290541</v>
      </c>
      <c r="V35" s="261">
        <v>21.438133958337311</v>
      </c>
      <c r="W35" s="261">
        <v>24.00945568063683</v>
      </c>
      <c r="X35" s="261">
        <v>28.78843423544248</v>
      </c>
      <c r="Y35" s="261">
        <v>27.218426034125219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1.023632825001985</v>
      </c>
      <c r="C38" s="229">
        <v>0.98874324456768947</v>
      </c>
      <c r="D38" s="229">
        <v>1.0355199224466809</v>
      </c>
      <c r="E38" s="229">
        <v>0.99063133064584308</v>
      </c>
      <c r="F38" s="229">
        <v>1.028891115840342</v>
      </c>
      <c r="G38" s="229">
        <v>1.082209207501853</v>
      </c>
      <c r="H38" s="229">
        <v>1.184118321036594</v>
      </c>
      <c r="I38" s="229">
        <v>0.68323705079041641</v>
      </c>
      <c r="J38" s="229">
        <v>0.19065047257271139</v>
      </c>
      <c r="K38" s="229">
        <v>0.34902123132623147</v>
      </c>
      <c r="L38" s="229">
        <v>0.21174968647011089</v>
      </c>
      <c r="M38" s="229">
        <v>0.23670446817233529</v>
      </c>
      <c r="N38" s="229">
        <v>0.2171411253531414</v>
      </c>
      <c r="O38" s="229">
        <v>0.2270288818958964</v>
      </c>
      <c r="P38" s="229">
        <v>0.1369336908806687</v>
      </c>
      <c r="Q38" s="229">
        <v>0.29064768788982082</v>
      </c>
      <c r="R38" s="229">
        <v>0.29663304251087558</v>
      </c>
      <c r="S38" s="229">
        <v>0.2028633275377302</v>
      </c>
      <c r="T38" s="229">
        <v>0.58837553113686714</v>
      </c>
      <c r="U38" s="229">
        <v>6.8402575605862145E-2</v>
      </c>
      <c r="V38" s="229">
        <v>7.9690592476385033E-2</v>
      </c>
      <c r="W38" s="229">
        <v>6.2153068473659312E-2</v>
      </c>
      <c r="X38" s="229">
        <v>0</v>
      </c>
      <c r="Y38" s="229">
        <v>0</v>
      </c>
      <c r="DA38" s="73" t="s">
        <v>2432</v>
      </c>
    </row>
    <row r="39" spans="1:105" ht="12" customHeight="1" x14ac:dyDescent="0.25">
      <c r="A39" s="46" t="s">
        <v>159</v>
      </c>
      <c r="B39" s="229">
        <v>5.9247893972365491</v>
      </c>
      <c r="C39" s="229">
        <v>7.1346145244746264</v>
      </c>
      <c r="D39" s="229">
        <v>5.0731017020140214</v>
      </c>
      <c r="E39" s="229">
        <v>5.7046952257239871</v>
      </c>
      <c r="F39" s="229">
        <v>4.1365989374882002</v>
      </c>
      <c r="G39" s="229">
        <v>5.3552267356043561</v>
      </c>
      <c r="H39" s="229">
        <v>4.1393681210765791</v>
      </c>
      <c r="I39" s="229">
        <v>2.361824151665131</v>
      </c>
      <c r="J39" s="229">
        <v>1.487339950887038</v>
      </c>
      <c r="K39" s="229">
        <v>1.207444324118057</v>
      </c>
      <c r="L39" s="229">
        <v>0.54997274870024138</v>
      </c>
      <c r="M39" s="229">
        <v>0.71585415866180846</v>
      </c>
      <c r="N39" s="229">
        <v>0.75829697115800287</v>
      </c>
      <c r="O39" s="229">
        <v>0.90113490706784372</v>
      </c>
      <c r="P39" s="229">
        <v>0.36422385064834278</v>
      </c>
      <c r="Q39" s="229">
        <v>0.51511447392585197</v>
      </c>
      <c r="R39" s="229">
        <v>0.61153889531806938</v>
      </c>
      <c r="S39" s="229">
        <v>0.62365647709280991</v>
      </c>
      <c r="T39" s="229">
        <v>0.34215141087649831</v>
      </c>
      <c r="U39" s="229">
        <v>0.30425027889770162</v>
      </c>
      <c r="V39" s="229">
        <v>0.35386623229501052</v>
      </c>
      <c r="W39" s="229">
        <v>0.16282107419028771</v>
      </c>
      <c r="X39" s="229">
        <v>0.15708037660172711</v>
      </c>
      <c r="Y39" s="229">
        <v>0.41248541167091202</v>
      </c>
      <c r="DA39" s="73" t="s">
        <v>2433</v>
      </c>
    </row>
    <row r="40" spans="1:105" ht="12" customHeight="1" x14ac:dyDescent="0.25">
      <c r="A40" s="46" t="s">
        <v>32</v>
      </c>
      <c r="B40" s="229">
        <v>6.3744407738759978</v>
      </c>
      <c r="C40" s="229">
        <v>7.623159052331455</v>
      </c>
      <c r="D40" s="229">
        <v>7.3696742532569024</v>
      </c>
      <c r="E40" s="229">
        <v>6.7564401738955198</v>
      </c>
      <c r="F40" s="229">
        <v>5.1867603749517199</v>
      </c>
      <c r="G40" s="229">
        <v>3.5300539975507821</v>
      </c>
      <c r="H40" s="229">
        <v>3.862470937941259</v>
      </c>
      <c r="I40" s="229">
        <v>2.2286482740107219</v>
      </c>
      <c r="J40" s="229">
        <v>1.3514300271582509</v>
      </c>
      <c r="K40" s="229">
        <v>0.9277271791495747</v>
      </c>
      <c r="L40" s="229">
        <v>0.37522932129660858</v>
      </c>
      <c r="M40" s="229">
        <v>0.41962546112820343</v>
      </c>
      <c r="N40" s="229">
        <v>0.28910132375006431</v>
      </c>
      <c r="O40" s="229">
        <v>0.19798168298759239</v>
      </c>
      <c r="P40" s="229">
        <v>5.9709520135198653E-2</v>
      </c>
      <c r="Q40" s="229">
        <v>0</v>
      </c>
      <c r="R40" s="229">
        <v>8.6276754090066798E-2</v>
      </c>
      <c r="S40" s="229">
        <v>8.8505258596859052E-2</v>
      </c>
      <c r="T40" s="229">
        <v>8.5564427934452861E-2</v>
      </c>
      <c r="U40" s="229">
        <v>5.9685382431302773E-2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1.356242118166447E-2</v>
      </c>
      <c r="C42" s="229">
        <v>9.6133882699669278E-3</v>
      </c>
      <c r="D42" s="229">
        <v>4.3774820474022723E-2</v>
      </c>
      <c r="E42" s="229">
        <v>9.8869052929587368E-3</v>
      </c>
      <c r="F42" s="229">
        <v>2.1388367116805591E-2</v>
      </c>
      <c r="G42" s="229">
        <v>2.3963627668121969E-2</v>
      </c>
      <c r="H42" s="229">
        <v>2.0740780497375719E-4</v>
      </c>
      <c r="I42" s="229">
        <v>4.5942334781116592E-4</v>
      </c>
      <c r="J42" s="229">
        <v>1.2035327730644989E-3</v>
      </c>
      <c r="K42" s="229">
        <v>9.6013553568356615E-8</v>
      </c>
      <c r="L42" s="229">
        <v>2.9069831366230661E-6</v>
      </c>
      <c r="M42" s="229">
        <v>4.6818316674985462E-6</v>
      </c>
      <c r="N42" s="229">
        <v>5.5994514178923109E-7</v>
      </c>
      <c r="O42" s="229">
        <v>2.0700892404048172E-6</v>
      </c>
      <c r="P42" s="229">
        <v>1.157730470493021E-5</v>
      </c>
      <c r="Q42" s="229">
        <v>2.0977694987871391E-4</v>
      </c>
      <c r="R42" s="229">
        <v>5.2023254484770943E-5</v>
      </c>
      <c r="S42" s="229">
        <v>1.137590845209088E-3</v>
      </c>
      <c r="T42" s="229">
        <v>2.3157435162509381E-3</v>
      </c>
      <c r="U42" s="229">
        <v>2.4966894648560979E-2</v>
      </c>
      <c r="V42" s="229">
        <v>5.7801554110841653E-2</v>
      </c>
      <c r="W42" s="229">
        <v>4.3208967963765083E-2</v>
      </c>
      <c r="X42" s="229">
        <v>1.759633591731545E-2</v>
      </c>
      <c r="Y42" s="229">
        <v>3.1306057465173891E-2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0.19105760962279761</v>
      </c>
      <c r="X44" s="229">
        <v>0.14333619948047449</v>
      </c>
      <c r="Y44" s="229">
        <v>0.14333619947986881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13.42312983650274</v>
      </c>
      <c r="J45" s="229">
        <v>15.692175408257309</v>
      </c>
      <c r="K45" s="229">
        <v>14.665176267580311</v>
      </c>
      <c r="L45" s="229">
        <v>27.20455717912775</v>
      </c>
      <c r="M45" s="229">
        <v>19.680911435177329</v>
      </c>
      <c r="N45" s="229">
        <v>20.301891658580629</v>
      </c>
      <c r="O45" s="229">
        <v>19.036027514337171</v>
      </c>
      <c r="P45" s="229">
        <v>26.034221839483681</v>
      </c>
      <c r="Q45" s="229">
        <v>23.406878761133829</v>
      </c>
      <c r="R45" s="229">
        <v>25.269905416421349</v>
      </c>
      <c r="S45" s="229">
        <v>22.953052450005721</v>
      </c>
      <c r="T45" s="229">
        <v>22.093207221824329</v>
      </c>
      <c r="U45" s="229">
        <v>24.314531383707109</v>
      </c>
      <c r="V45" s="229">
        <v>20.946775579455078</v>
      </c>
      <c r="W45" s="229">
        <v>23.55021496038632</v>
      </c>
      <c r="X45" s="229">
        <v>28.47042132344297</v>
      </c>
      <c r="Y45" s="229">
        <v>26.631298365509259</v>
      </c>
      <c r="DA45" s="73" t="s">
        <v>2439</v>
      </c>
    </row>
    <row r="46" spans="1:105" ht="12" customHeight="1" x14ac:dyDescent="0.25">
      <c r="A46" s="57" t="s">
        <v>2440</v>
      </c>
      <c r="B46" s="261">
        <v>7.1532461721729348</v>
      </c>
      <c r="C46" s="261">
        <v>7.8705795815678208</v>
      </c>
      <c r="D46" s="261">
        <v>7.4301416273344616</v>
      </c>
      <c r="E46" s="261">
        <v>6.7509997336663874</v>
      </c>
      <c r="F46" s="261">
        <v>5.6266441590492118</v>
      </c>
      <c r="G46" s="261">
        <v>5.892721372321529</v>
      </c>
      <c r="H46" s="261">
        <v>5.9141229103761894</v>
      </c>
      <c r="I46" s="261">
        <v>7.2732271182848063</v>
      </c>
      <c r="J46" s="261">
        <v>6.3515261969502044</v>
      </c>
      <c r="K46" s="261">
        <v>5.4112320776375649</v>
      </c>
      <c r="L46" s="261">
        <v>6.3296711026277466</v>
      </c>
      <c r="M46" s="261">
        <v>5.0619974694735994</v>
      </c>
      <c r="N46" s="261">
        <v>4.8918198095414791</v>
      </c>
      <c r="O46" s="261">
        <v>4.7534094677700249</v>
      </c>
      <c r="P46" s="261">
        <v>4.534396632883916</v>
      </c>
      <c r="Q46" s="261">
        <v>5.1284181888152043</v>
      </c>
      <c r="R46" s="261">
        <v>5.6286124581143433</v>
      </c>
      <c r="S46" s="261">
        <v>5.2241462170553623</v>
      </c>
      <c r="T46" s="261">
        <v>4.925418837985891</v>
      </c>
      <c r="U46" s="261">
        <v>4.2953380592660162</v>
      </c>
      <c r="V46" s="261">
        <v>4.1044599154047248</v>
      </c>
      <c r="W46" s="261">
        <v>3.9530463457058</v>
      </c>
      <c r="X46" s="261">
        <v>3.900726457180494</v>
      </c>
      <c r="Y46" s="261">
        <v>4.5836323765110958</v>
      </c>
      <c r="DA46" s="70" t="s">
        <v>2441</v>
      </c>
    </row>
    <row r="47" spans="1:105" ht="12" customHeight="1" x14ac:dyDescent="0.25">
      <c r="A47" s="41" t="s">
        <v>2442</v>
      </c>
      <c r="B47" s="350">
        <v>4.8438612786860809</v>
      </c>
      <c r="C47" s="350">
        <v>5.3296076715884606</v>
      </c>
      <c r="D47" s="350">
        <v>5.0313626090217669</v>
      </c>
      <c r="E47" s="350">
        <v>4.5714778179363487</v>
      </c>
      <c r="F47" s="350">
        <v>3.8101140538107008</v>
      </c>
      <c r="G47" s="350">
        <v>3.9902897501993189</v>
      </c>
      <c r="H47" s="350">
        <v>4.0047819232620272</v>
      </c>
      <c r="I47" s="350">
        <v>4.9251070578838192</v>
      </c>
      <c r="J47" s="350">
        <v>4.300972043385114</v>
      </c>
      <c r="K47" s="350">
        <v>3.6642465392590369</v>
      </c>
      <c r="L47" s="350">
        <v>4.2861727421192901</v>
      </c>
      <c r="M47" s="350">
        <v>3.4277603405534411</v>
      </c>
      <c r="N47" s="350">
        <v>3.312523571455614</v>
      </c>
      <c r="O47" s="350">
        <v>3.2187982223009111</v>
      </c>
      <c r="P47" s="350">
        <v>3.070492437080349</v>
      </c>
      <c r="Q47" s="350">
        <v>3.4727375079509319</v>
      </c>
      <c r="R47" s="350">
        <v>3.8114468987033532</v>
      </c>
      <c r="S47" s="350">
        <v>3.5375602860459021</v>
      </c>
      <c r="T47" s="350">
        <v>3.3352753444221981</v>
      </c>
      <c r="U47" s="350">
        <v>2.9086125660100208</v>
      </c>
      <c r="V47" s="350">
        <v>2.7793583466328182</v>
      </c>
      <c r="W47" s="350">
        <v>2.6768277878236728</v>
      </c>
      <c r="X47" s="350">
        <v>2.6413990781116019</v>
      </c>
      <c r="Y47" s="350">
        <v>3.10383270055552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0.99999999999999967</v>
      </c>
      <c r="D51" s="232">
        <f t="shared" si="3"/>
        <v>1</v>
      </c>
      <c r="E51" s="232">
        <f t="shared" si="3"/>
        <v>1</v>
      </c>
      <c r="F51" s="232">
        <f t="shared" si="3"/>
        <v>1</v>
      </c>
      <c r="G51" s="232">
        <f t="shared" si="3"/>
        <v>0.99999999999999978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0.99999999999999989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0.99999999999999978</v>
      </c>
      <c r="Q51" s="232">
        <f t="shared" si="3"/>
        <v>1.0000000000000002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0.99999999999999967</v>
      </c>
      <c r="W51" s="232">
        <f t="shared" si="3"/>
        <v>1</v>
      </c>
      <c r="X51" s="232">
        <f t="shared" si="3"/>
        <v>0.99999999999999978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2.0079870532240272E-2</v>
      </c>
      <c r="C52" s="299">
        <f t="shared" si="4"/>
        <v>1.9089917397278552E-2</v>
      </c>
      <c r="D52" s="299">
        <f t="shared" si="4"/>
        <v>2.0294788586698535E-2</v>
      </c>
      <c r="E52" s="299">
        <f t="shared" si="4"/>
        <v>1.9137344974579466E-2</v>
      </c>
      <c r="F52" s="299">
        <f t="shared" si="4"/>
        <v>2.0166191454428582E-2</v>
      </c>
      <c r="G52" s="299">
        <f t="shared" si="4"/>
        <v>2.133547644632305E-2</v>
      </c>
      <c r="H52" s="299">
        <f t="shared" si="4"/>
        <v>2.2994779780899994E-2</v>
      </c>
      <c r="I52" s="299">
        <f t="shared" si="4"/>
        <v>2.0383795613279611E-2</v>
      </c>
      <c r="J52" s="299">
        <f t="shared" si="4"/>
        <v>2.0025190445925472E-2</v>
      </c>
      <c r="K52" s="299">
        <f t="shared" si="4"/>
        <v>1.9575411132691452E-2</v>
      </c>
      <c r="L52" s="299">
        <f t="shared" si="4"/>
        <v>1.7835998656828288E-2</v>
      </c>
      <c r="M52" s="299">
        <f t="shared" si="4"/>
        <v>1.7977222177224871E-2</v>
      </c>
      <c r="N52" s="299">
        <f t="shared" si="4"/>
        <v>1.7524220884615919E-2</v>
      </c>
      <c r="O52" s="299">
        <f t="shared" si="4"/>
        <v>1.7658382661857114E-2</v>
      </c>
      <c r="P52" s="299">
        <f t="shared" si="4"/>
        <v>1.5823550505597136E-2</v>
      </c>
      <c r="Q52" s="299">
        <f t="shared" si="4"/>
        <v>1.7441261007444694E-2</v>
      </c>
      <c r="R52" s="299">
        <f t="shared" si="4"/>
        <v>1.7460159210435994E-2</v>
      </c>
      <c r="S52" s="299">
        <f t="shared" si="4"/>
        <v>1.7561585687319966E-2</v>
      </c>
      <c r="T52" s="299">
        <f t="shared" si="4"/>
        <v>1.7114853664471449E-2</v>
      </c>
      <c r="U52" s="299">
        <f t="shared" si="4"/>
        <v>1.5772976020192456E-2</v>
      </c>
      <c r="V52" s="299">
        <f t="shared" si="4"/>
        <v>1.6420555053835537E-2</v>
      </c>
      <c r="W52" s="299">
        <f t="shared" si="4"/>
        <v>1.5552127073312905E-2</v>
      </c>
      <c r="X52" s="299">
        <f t="shared" si="4"/>
        <v>1.4226609664518492E-2</v>
      </c>
      <c r="Y52" s="299">
        <f t="shared" si="4"/>
        <v>1.5576667983575371E-2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2.7308623923846788E-2</v>
      </c>
      <c r="C53" s="233">
        <f t="shared" si="5"/>
        <v>2.5962287660298823E-2</v>
      </c>
      <c r="D53" s="233">
        <f t="shared" si="5"/>
        <v>2.7600912477910015E-2</v>
      </c>
      <c r="E53" s="233">
        <f t="shared" si="5"/>
        <v>2.6026789165428076E-2</v>
      </c>
      <c r="F53" s="233">
        <f t="shared" si="5"/>
        <v>2.7426020378022851E-2</v>
      </c>
      <c r="G53" s="233">
        <f t="shared" si="5"/>
        <v>2.9016247966999354E-2</v>
      </c>
      <c r="H53" s="233">
        <f t="shared" si="5"/>
        <v>3.1272900502023984E-2</v>
      </c>
      <c r="I53" s="233">
        <f t="shared" si="5"/>
        <v>2.7721962034060282E-2</v>
      </c>
      <c r="J53" s="233">
        <f t="shared" si="5"/>
        <v>2.7234259006458646E-2</v>
      </c>
      <c r="K53" s="233">
        <f t="shared" si="5"/>
        <v>2.6622559140460366E-2</v>
      </c>
      <c r="L53" s="233">
        <f t="shared" si="5"/>
        <v>2.4256958173286471E-2</v>
      </c>
      <c r="M53" s="233">
        <f t="shared" si="5"/>
        <v>2.4449022161025825E-2</v>
      </c>
      <c r="N53" s="233">
        <f t="shared" si="5"/>
        <v>2.3832940403077655E-2</v>
      </c>
      <c r="O53" s="233">
        <f t="shared" si="5"/>
        <v>2.4015400420125673E-2</v>
      </c>
      <c r="P53" s="233">
        <f t="shared" si="5"/>
        <v>2.1520028687612103E-2</v>
      </c>
      <c r="Q53" s="233">
        <f t="shared" si="5"/>
        <v>2.372011497012479E-2</v>
      </c>
      <c r="R53" s="233">
        <f t="shared" si="5"/>
        <v>2.374581652619296E-2</v>
      </c>
      <c r="S53" s="233">
        <f t="shared" si="5"/>
        <v>2.3883756534755152E-2</v>
      </c>
      <c r="T53" s="233">
        <f t="shared" si="5"/>
        <v>2.3276200983681172E-2</v>
      </c>
      <c r="U53" s="233">
        <f t="shared" si="5"/>
        <v>2.1451247387461753E-2</v>
      </c>
      <c r="V53" s="233">
        <f t="shared" si="5"/>
        <v>2.233195487321633E-2</v>
      </c>
      <c r="W53" s="233">
        <f t="shared" si="5"/>
        <v>2.1150892819705547E-2</v>
      </c>
      <c r="X53" s="233">
        <f t="shared" si="5"/>
        <v>1.9348189143745146E-2</v>
      </c>
      <c r="Y53" s="233">
        <f t="shared" si="5"/>
        <v>2.1184268457662511E-2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3.373418249416367E-2</v>
      </c>
      <c r="C54" s="233">
        <f t="shared" si="6"/>
        <v>3.2071061227427963E-2</v>
      </c>
      <c r="D54" s="233">
        <f t="shared" si="6"/>
        <v>3.4095244825653549E-2</v>
      </c>
      <c r="E54" s="233">
        <f t="shared" si="6"/>
        <v>3.2150739557293508E-2</v>
      </c>
      <c r="F54" s="233">
        <f t="shared" si="6"/>
        <v>3.3879201643440021E-2</v>
      </c>
      <c r="G54" s="233">
        <f t="shared" si="6"/>
        <v>3.5843600429822722E-2</v>
      </c>
      <c r="H54" s="233">
        <f t="shared" si="6"/>
        <v>3.8631230031911983E-2</v>
      </c>
      <c r="I54" s="233">
        <f t="shared" si="6"/>
        <v>3.424477663030976E-2</v>
      </c>
      <c r="J54" s="233">
        <f t="shared" si="6"/>
        <v>3.3642319949154793E-2</v>
      </c>
      <c r="K54" s="233">
        <f t="shared" si="6"/>
        <v>3.288669070292162E-2</v>
      </c>
      <c r="L54" s="233">
        <f t="shared" si="6"/>
        <v>2.9964477743471531E-2</v>
      </c>
      <c r="M54" s="233">
        <f t="shared" si="6"/>
        <v>3.0201733257737777E-2</v>
      </c>
      <c r="N54" s="233">
        <f t="shared" si="6"/>
        <v>2.9440691086154738E-2</v>
      </c>
      <c r="O54" s="233">
        <f t="shared" si="6"/>
        <v>2.9666082871919953E-2</v>
      </c>
      <c r="P54" s="233">
        <f t="shared" si="6"/>
        <v>2.6583564849403191E-2</v>
      </c>
      <c r="Q54" s="233">
        <f t="shared" si="6"/>
        <v>2.930131849250708E-2</v>
      </c>
      <c r="R54" s="233">
        <f t="shared" si="6"/>
        <v>2.9333067473532492E-2</v>
      </c>
      <c r="S54" s="233">
        <f t="shared" si="6"/>
        <v>2.9503463954697551E-2</v>
      </c>
      <c r="T54" s="233">
        <f t="shared" si="6"/>
        <v>2.8752954156312037E-2</v>
      </c>
      <c r="U54" s="233">
        <f t="shared" si="6"/>
        <v>2.6498599713923328E-2</v>
      </c>
      <c r="V54" s="233">
        <f t="shared" si="6"/>
        <v>2.758653249044371E-2</v>
      </c>
      <c r="W54" s="233">
        <f t="shared" si="6"/>
        <v>2.6127573483165672E-2</v>
      </c>
      <c r="X54" s="233">
        <f t="shared" si="6"/>
        <v>2.3900704236391068E-2</v>
      </c>
      <c r="Y54" s="233">
        <f t="shared" si="6"/>
        <v>2.6168802212406625E-2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2.0883065353529885E-2</v>
      </c>
      <c r="C55" s="233">
        <f t="shared" si="7"/>
        <v>1.9853514093169697E-2</v>
      </c>
      <c r="D55" s="233">
        <f t="shared" si="7"/>
        <v>2.1106580130166464E-2</v>
      </c>
      <c r="E55" s="233">
        <f t="shared" si="7"/>
        <v>1.9902838773562637E-2</v>
      </c>
      <c r="F55" s="233">
        <f t="shared" si="7"/>
        <v>2.097283911260572E-2</v>
      </c>
      <c r="G55" s="233">
        <f t="shared" si="7"/>
        <v>2.2188895504175975E-2</v>
      </c>
      <c r="H55" s="233">
        <f t="shared" si="7"/>
        <v>2.3914570972135989E-2</v>
      </c>
      <c r="I55" s="233">
        <f t="shared" si="7"/>
        <v>2.11991474378108E-2</v>
      </c>
      <c r="J55" s="233">
        <f t="shared" si="7"/>
        <v>2.0826198063762486E-2</v>
      </c>
      <c r="K55" s="233">
        <f t="shared" si="7"/>
        <v>2.0358427577999095E-2</v>
      </c>
      <c r="L55" s="233">
        <f t="shared" si="7"/>
        <v>1.8549438603101411E-2</v>
      </c>
      <c r="M55" s="233">
        <f t="shared" si="7"/>
        <v>1.869631106431386E-2</v>
      </c>
      <c r="N55" s="233">
        <f t="shared" si="7"/>
        <v>1.8225189720000552E-2</v>
      </c>
      <c r="O55" s="233">
        <f t="shared" si="7"/>
        <v>1.836471796833139E-2</v>
      </c>
      <c r="P55" s="233">
        <f t="shared" si="7"/>
        <v>1.6456492525821018E-2</v>
      </c>
      <c r="Q55" s="233">
        <f t="shared" si="7"/>
        <v>1.8138911447742483E-2</v>
      </c>
      <c r="R55" s="233">
        <f t="shared" si="7"/>
        <v>1.8158565578853442E-2</v>
      </c>
      <c r="S55" s="233">
        <f t="shared" si="7"/>
        <v>1.8264049114812771E-2</v>
      </c>
      <c r="T55" s="233">
        <f t="shared" si="7"/>
        <v>1.779944781105031E-2</v>
      </c>
      <c r="U55" s="233">
        <f t="shared" si="7"/>
        <v>1.6403895061000155E-2</v>
      </c>
      <c r="V55" s="233">
        <f t="shared" si="7"/>
        <v>1.707737725598896E-2</v>
      </c>
      <c r="W55" s="233">
        <f t="shared" si="7"/>
        <v>1.6174212156245423E-2</v>
      </c>
      <c r="X55" s="233">
        <f t="shared" si="7"/>
        <v>1.4795674051099231E-2</v>
      </c>
      <c r="Y55" s="233">
        <f t="shared" si="7"/>
        <v>1.6199734702918387E-2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2.8128870025813588E-2</v>
      </c>
      <c r="C56" s="300">
        <f t="shared" si="8"/>
        <v>2.8688103733918911E-2</v>
      </c>
      <c r="D56" s="300">
        <f t="shared" si="8"/>
        <v>2.7185415495730159E-2</v>
      </c>
      <c r="E56" s="300">
        <f t="shared" si="8"/>
        <v>2.8354356892226804E-2</v>
      </c>
      <c r="F56" s="300">
        <f t="shared" si="8"/>
        <v>2.7545584344587089E-2</v>
      </c>
      <c r="G56" s="300">
        <f t="shared" si="8"/>
        <v>2.8185153966794045E-2</v>
      </c>
      <c r="H56" s="300">
        <f t="shared" si="8"/>
        <v>2.792847652247421E-2</v>
      </c>
      <c r="I56" s="300">
        <f t="shared" si="8"/>
        <v>2.5082314452005004E-2</v>
      </c>
      <c r="J56" s="300">
        <f t="shared" si="8"/>
        <v>2.3880409636895892E-2</v>
      </c>
      <c r="K56" s="300">
        <f t="shared" si="8"/>
        <v>2.3756538542731249E-2</v>
      </c>
      <c r="L56" s="300">
        <f t="shared" si="8"/>
        <v>2.0633215928322488E-2</v>
      </c>
      <c r="M56" s="300">
        <f t="shared" si="8"/>
        <v>2.1696244959973063E-2</v>
      </c>
      <c r="N56" s="300">
        <f t="shared" si="8"/>
        <v>2.1626118157592196E-2</v>
      </c>
      <c r="O56" s="300">
        <f t="shared" si="8"/>
        <v>2.2172465694960654E-2</v>
      </c>
      <c r="P56" s="300">
        <f t="shared" si="8"/>
        <v>1.8924179388858806E-2</v>
      </c>
      <c r="Q56" s="300">
        <f t="shared" si="8"/>
        <v>2.0393962783206886E-2</v>
      </c>
      <c r="R56" s="300">
        <f t="shared" si="8"/>
        <v>2.0627252809567908E-2</v>
      </c>
      <c r="S56" s="300">
        <f t="shared" si="8"/>
        <v>2.0711251431788223E-2</v>
      </c>
      <c r="T56" s="300">
        <f t="shared" si="8"/>
        <v>1.9698308949271777E-2</v>
      </c>
      <c r="U56" s="300">
        <f t="shared" si="8"/>
        <v>1.8285132407836722E-2</v>
      </c>
      <c r="V56" s="300">
        <f t="shared" si="8"/>
        <v>1.9053244765576963E-2</v>
      </c>
      <c r="W56" s="300">
        <f t="shared" si="8"/>
        <v>1.7419545789123074E-2</v>
      </c>
      <c r="X56" s="300">
        <f t="shared" si="8"/>
        <v>1.6175507276343658E-2</v>
      </c>
      <c r="Y56" s="300">
        <f t="shared" si="8"/>
        <v>1.8436835495242148E-2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0.20277421613714425</v>
      </c>
      <c r="C57" s="301">
        <f t="shared" si="9"/>
        <v>0.20758434709482429</v>
      </c>
      <c r="D57" s="301">
        <f t="shared" si="9"/>
        <v>0.20015432174724609</v>
      </c>
      <c r="E57" s="301">
        <f t="shared" si="9"/>
        <v>0.20721782691266954</v>
      </c>
      <c r="F57" s="301">
        <f t="shared" si="9"/>
        <v>0.20143413025819959</v>
      </c>
      <c r="G57" s="301">
        <f t="shared" si="9"/>
        <v>0.19628766564477657</v>
      </c>
      <c r="H57" s="301">
        <f t="shared" si="9"/>
        <v>0.1940425452418422</v>
      </c>
      <c r="I57" s="301">
        <f t="shared" si="9"/>
        <v>0.17685067446764863</v>
      </c>
      <c r="J57" s="301">
        <f t="shared" si="9"/>
        <v>0.16527998112061901</v>
      </c>
      <c r="K57" s="301">
        <f t="shared" si="9"/>
        <v>0.16515283340814035</v>
      </c>
      <c r="L57" s="301">
        <f t="shared" si="9"/>
        <v>0.14102193044823519</v>
      </c>
      <c r="M57" s="301">
        <f t="shared" si="9"/>
        <v>0.14970433391753374</v>
      </c>
      <c r="N57" s="301">
        <f t="shared" si="9"/>
        <v>0.14774935609006426</v>
      </c>
      <c r="O57" s="301">
        <f t="shared" si="9"/>
        <v>0.14976640542905439</v>
      </c>
      <c r="P57" s="301">
        <f t="shared" si="9"/>
        <v>0.12745391943593712</v>
      </c>
      <c r="Q57" s="301">
        <f t="shared" si="9"/>
        <v>0.13683982347846416</v>
      </c>
      <c r="R57" s="301">
        <f t="shared" si="9"/>
        <v>0.13919413276691422</v>
      </c>
      <c r="S57" s="301">
        <f t="shared" si="9"/>
        <v>0.13860107644551836</v>
      </c>
      <c r="T57" s="301">
        <f t="shared" si="9"/>
        <v>0.140378609103707</v>
      </c>
      <c r="U57" s="301">
        <f t="shared" si="9"/>
        <v>0.12193358445039502</v>
      </c>
      <c r="V57" s="301">
        <f t="shared" si="9"/>
        <v>0.12540465924454006</v>
      </c>
      <c r="W57" s="301">
        <f t="shared" si="9"/>
        <v>0.1148789907321065</v>
      </c>
      <c r="X57" s="301">
        <f t="shared" si="9"/>
        <v>0.10484125086519039</v>
      </c>
      <c r="Y57" s="301">
        <f t="shared" si="9"/>
        <v>0.11949800783953238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0.16529741545702994</v>
      </c>
      <c r="C58" s="302">
        <f t="shared" si="10"/>
        <v>0.17735870400934045</v>
      </c>
      <c r="D58" s="302">
        <f t="shared" si="10"/>
        <v>0.16036952186587042</v>
      </c>
      <c r="E58" s="302">
        <f t="shared" si="10"/>
        <v>0.17661832221753754</v>
      </c>
      <c r="F58" s="302">
        <f t="shared" si="10"/>
        <v>0.16294815457559772</v>
      </c>
      <c r="G58" s="302">
        <f t="shared" si="10"/>
        <v>0.14721342757962119</v>
      </c>
      <c r="H58" s="302">
        <f t="shared" si="10"/>
        <v>0.12676227823649588</v>
      </c>
      <c r="I58" s="302">
        <f t="shared" si="10"/>
        <v>0.11233590276287084</v>
      </c>
      <c r="J58" s="302">
        <f t="shared" si="10"/>
        <v>9.0417697028425087E-2</v>
      </c>
      <c r="K58" s="302">
        <f t="shared" si="10"/>
        <v>9.4552072338474361E-2</v>
      </c>
      <c r="L58" s="302">
        <f t="shared" si="10"/>
        <v>5.9664599319940559E-2</v>
      </c>
      <c r="M58" s="302">
        <f t="shared" si="10"/>
        <v>8.0171872021973262E-2</v>
      </c>
      <c r="N58" s="302">
        <f t="shared" si="10"/>
        <v>8.2047185098003725E-2</v>
      </c>
      <c r="O58" s="302">
        <f t="shared" si="10"/>
        <v>8.5120467694523333E-2</v>
      </c>
      <c r="P58" s="302">
        <f t="shared" si="10"/>
        <v>5.861398958307075E-2</v>
      </c>
      <c r="Q58" s="302">
        <f t="shared" si="10"/>
        <v>5.6420242135431592E-2</v>
      </c>
      <c r="R58" s="302">
        <f t="shared" si="10"/>
        <v>6.209551766746936E-2</v>
      </c>
      <c r="S58" s="302">
        <f t="shared" si="10"/>
        <v>6.0276927535736484E-2</v>
      </c>
      <c r="T58" s="302">
        <f t="shared" si="10"/>
        <v>7.1880690389492158E-2</v>
      </c>
      <c r="U58" s="302">
        <f t="shared" si="10"/>
        <v>5.0339058424917309E-2</v>
      </c>
      <c r="V58" s="302">
        <f t="shared" si="10"/>
        <v>5.0029598808988433E-2</v>
      </c>
      <c r="W58" s="302">
        <f t="shared" si="10"/>
        <v>3.5017910783313795E-2</v>
      </c>
      <c r="X58" s="302">
        <f t="shared" si="10"/>
        <v>3.0089911758426267E-2</v>
      </c>
      <c r="Y58" s="302">
        <f t="shared" si="10"/>
        <v>4.7899346753014459E-2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3.7476800680114303E-2</v>
      </c>
      <c r="C59" s="302">
        <f t="shared" si="11"/>
        <v>3.0225643085483853E-2</v>
      </c>
      <c r="D59" s="302">
        <f t="shared" si="11"/>
        <v>3.9784799881375649E-2</v>
      </c>
      <c r="E59" s="302">
        <f t="shared" si="11"/>
        <v>3.0599504695132024E-2</v>
      </c>
      <c r="F59" s="302">
        <f t="shared" si="11"/>
        <v>3.8485975682601876E-2</v>
      </c>
      <c r="G59" s="302">
        <f t="shared" si="11"/>
        <v>4.9074238065155359E-2</v>
      </c>
      <c r="H59" s="302">
        <f t="shared" si="11"/>
        <v>6.7280267005346325E-2</v>
      </c>
      <c r="I59" s="302">
        <f t="shared" si="11"/>
        <v>6.451477170477779E-2</v>
      </c>
      <c r="J59" s="302">
        <f t="shared" si="11"/>
        <v>7.486228409219392E-2</v>
      </c>
      <c r="K59" s="302">
        <f t="shared" si="11"/>
        <v>7.0600761069665993E-2</v>
      </c>
      <c r="L59" s="302">
        <f t="shared" si="11"/>
        <v>8.1357331128294602E-2</v>
      </c>
      <c r="M59" s="302">
        <f t="shared" si="11"/>
        <v>6.9532461895560463E-2</v>
      </c>
      <c r="N59" s="302">
        <f t="shared" si="11"/>
        <v>6.5702170992060549E-2</v>
      </c>
      <c r="O59" s="302">
        <f t="shared" si="11"/>
        <v>6.4645937734531048E-2</v>
      </c>
      <c r="P59" s="302">
        <f t="shared" si="11"/>
        <v>6.8839929852866369E-2</v>
      </c>
      <c r="Q59" s="302">
        <f t="shared" si="11"/>
        <v>8.0419581343032578E-2</v>
      </c>
      <c r="R59" s="302">
        <f t="shared" si="11"/>
        <v>7.709861509944485E-2</v>
      </c>
      <c r="S59" s="302">
        <f t="shared" si="11"/>
        <v>7.8324148909781899E-2</v>
      </c>
      <c r="T59" s="302">
        <f t="shared" si="11"/>
        <v>6.8497918714214845E-2</v>
      </c>
      <c r="U59" s="302">
        <f t="shared" si="11"/>
        <v>7.1594526025477723E-2</v>
      </c>
      <c r="V59" s="302">
        <f t="shared" si="11"/>
        <v>7.5375060435551616E-2</v>
      </c>
      <c r="W59" s="302">
        <f t="shared" si="11"/>
        <v>7.9861079948792699E-2</v>
      </c>
      <c r="X59" s="302">
        <f t="shared" si="11"/>
        <v>7.4751339106764125E-2</v>
      </c>
      <c r="Y59" s="302">
        <f t="shared" si="11"/>
        <v>7.1598661086517912E-2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3.6067786916928121E-2</v>
      </c>
      <c r="C60" s="301">
        <f t="shared" si="12"/>
        <v>3.3083732847484268E-2</v>
      </c>
      <c r="D60" s="301">
        <f t="shared" si="12"/>
        <v>4.2962941500637765E-2</v>
      </c>
      <c r="E60" s="301">
        <f t="shared" si="12"/>
        <v>3.3952828344260673E-2</v>
      </c>
      <c r="F60" s="301">
        <f t="shared" si="12"/>
        <v>4.0005718266588192E-2</v>
      </c>
      <c r="G60" s="301">
        <f t="shared" si="12"/>
        <v>4.1331386349115429E-2</v>
      </c>
      <c r="H60" s="301">
        <f t="shared" si="12"/>
        <v>2.745502203853362E-2</v>
      </c>
      <c r="I60" s="301">
        <f t="shared" si="12"/>
        <v>2.6253697756311169E-2</v>
      </c>
      <c r="J60" s="301">
        <f t="shared" si="12"/>
        <v>2.844588879735899E-2</v>
      </c>
      <c r="K60" s="301">
        <f t="shared" si="12"/>
        <v>2.034017221707175E-2</v>
      </c>
      <c r="L60" s="301">
        <f t="shared" si="12"/>
        <v>1.9355275170269314E-2</v>
      </c>
      <c r="M60" s="301">
        <f t="shared" si="12"/>
        <v>1.980172690539048E-2</v>
      </c>
      <c r="N60" s="301">
        <f t="shared" si="12"/>
        <v>1.8613865008955451E-2</v>
      </c>
      <c r="O60" s="301">
        <f t="shared" si="12"/>
        <v>1.9161088931891144E-2</v>
      </c>
      <c r="P60" s="301">
        <f t="shared" si="12"/>
        <v>1.8297090301500146E-2</v>
      </c>
      <c r="Q60" s="301">
        <f t="shared" si="12"/>
        <v>2.3012080323715548E-2</v>
      </c>
      <c r="R60" s="301">
        <f t="shared" si="12"/>
        <v>2.1000843081892623E-2</v>
      </c>
      <c r="S60" s="301">
        <f t="shared" si="12"/>
        <v>2.6948298730358821E-2</v>
      </c>
      <c r="T60" s="301">
        <f t="shared" si="12"/>
        <v>2.9178513185409861E-2</v>
      </c>
      <c r="U60" s="301">
        <f t="shared" si="12"/>
        <v>4.1853620461782912E-2</v>
      </c>
      <c r="V60" s="301">
        <f t="shared" si="12"/>
        <v>4.9104742945158833E-2</v>
      </c>
      <c r="W60" s="301">
        <f t="shared" si="12"/>
        <v>4.59838677265604E-2</v>
      </c>
      <c r="X60" s="301">
        <f t="shared" si="12"/>
        <v>3.8427496214128228E-2</v>
      </c>
      <c r="Y60" s="301">
        <f t="shared" si="12"/>
        <v>4.2840908909765676E-2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1.5586318974043029E-2</v>
      </c>
      <c r="C61" s="302">
        <f t="shared" si="13"/>
        <v>1.3612017102260142E-2</v>
      </c>
      <c r="D61" s="302">
        <f t="shared" si="13"/>
        <v>2.2262257142205262E-2</v>
      </c>
      <c r="E61" s="302">
        <f t="shared" si="13"/>
        <v>1.4432736470189606E-2</v>
      </c>
      <c r="F61" s="302">
        <f t="shared" si="13"/>
        <v>1.9436202983071044E-2</v>
      </c>
      <c r="G61" s="302">
        <f t="shared" si="13"/>
        <v>1.9569200373865905E-2</v>
      </c>
      <c r="H61" s="302">
        <f t="shared" si="13"/>
        <v>4.0003466620156308E-3</v>
      </c>
      <c r="I61" s="302">
        <f t="shared" si="13"/>
        <v>5.4622262307659581E-3</v>
      </c>
      <c r="J61" s="302">
        <f t="shared" si="13"/>
        <v>8.0201945425150047E-3</v>
      </c>
      <c r="K61" s="302">
        <f t="shared" si="13"/>
        <v>3.7325286172646663E-4</v>
      </c>
      <c r="L61" s="302">
        <f t="shared" si="13"/>
        <v>1.1625565403044528E-3</v>
      </c>
      <c r="M61" s="302">
        <f t="shared" si="13"/>
        <v>1.464960284621107E-3</v>
      </c>
      <c r="N61" s="302">
        <f t="shared" si="13"/>
        <v>7.3915970664719765E-4</v>
      </c>
      <c r="O61" s="302">
        <f t="shared" si="13"/>
        <v>1.1495386167968906E-3</v>
      </c>
      <c r="P61" s="302">
        <f t="shared" si="13"/>
        <v>2.1570687857910614E-3</v>
      </c>
      <c r="Q61" s="302">
        <f t="shared" si="13"/>
        <v>5.2219940961219548E-3</v>
      </c>
      <c r="R61" s="302">
        <f t="shared" si="13"/>
        <v>3.1914806872479062E-3</v>
      </c>
      <c r="S61" s="302">
        <f t="shared" si="13"/>
        <v>9.0354813292924489E-3</v>
      </c>
      <c r="T61" s="302">
        <f t="shared" si="13"/>
        <v>1.1721362447648979E-2</v>
      </c>
      <c r="U61" s="302">
        <f t="shared" si="13"/>
        <v>2.5765184921186596E-2</v>
      </c>
      <c r="V61" s="302">
        <f t="shared" si="13"/>
        <v>3.2355776790246579E-2</v>
      </c>
      <c r="W61" s="302">
        <f t="shared" si="13"/>
        <v>3.0120698111781231E-2</v>
      </c>
      <c r="X61" s="302">
        <f t="shared" si="13"/>
        <v>2.3916354356319357E-2</v>
      </c>
      <c r="Y61" s="302">
        <f t="shared" si="13"/>
        <v>2.6952707566518793E-2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2.0481467942885093E-2</v>
      </c>
      <c r="C62" s="302">
        <f t="shared" si="14"/>
        <v>1.9471715745224123E-2</v>
      </c>
      <c r="D62" s="302">
        <f t="shared" si="14"/>
        <v>2.0700684358432506E-2</v>
      </c>
      <c r="E62" s="302">
        <f t="shared" si="14"/>
        <v>1.9520091874071065E-2</v>
      </c>
      <c r="F62" s="302">
        <f t="shared" si="14"/>
        <v>2.0569515283517154E-2</v>
      </c>
      <c r="G62" s="302">
        <f t="shared" si="14"/>
        <v>2.1762185975249523E-2</v>
      </c>
      <c r="H62" s="302">
        <f t="shared" si="14"/>
        <v>2.3454675376517992E-2</v>
      </c>
      <c r="I62" s="302">
        <f t="shared" si="14"/>
        <v>2.0791471525545214E-2</v>
      </c>
      <c r="J62" s="302">
        <f t="shared" si="14"/>
        <v>2.0425694254843984E-2</v>
      </c>
      <c r="K62" s="302">
        <f t="shared" si="14"/>
        <v>1.9966919355345284E-2</v>
      </c>
      <c r="L62" s="302">
        <f t="shared" si="14"/>
        <v>1.8192718629964862E-2</v>
      </c>
      <c r="M62" s="302">
        <f t="shared" si="14"/>
        <v>1.8336766620769374E-2</v>
      </c>
      <c r="N62" s="302">
        <f t="shared" si="14"/>
        <v>1.7874705302308252E-2</v>
      </c>
      <c r="O62" s="302">
        <f t="shared" si="14"/>
        <v>1.801155031509425E-2</v>
      </c>
      <c r="P62" s="302">
        <f t="shared" si="14"/>
        <v>1.6140021515709084E-2</v>
      </c>
      <c r="Q62" s="302">
        <f t="shared" si="14"/>
        <v>1.7790086227593597E-2</v>
      </c>
      <c r="R62" s="302">
        <f t="shared" si="14"/>
        <v>1.7809362394644718E-2</v>
      </c>
      <c r="S62" s="302">
        <f t="shared" si="14"/>
        <v>1.7912817401066376E-2</v>
      </c>
      <c r="T62" s="302">
        <f t="shared" si="14"/>
        <v>1.7457150737760881E-2</v>
      </c>
      <c r="U62" s="302">
        <f t="shared" si="14"/>
        <v>1.6088435540596312E-2</v>
      </c>
      <c r="V62" s="302">
        <f t="shared" si="14"/>
        <v>1.674896615491225E-2</v>
      </c>
      <c r="W62" s="302">
        <f t="shared" si="14"/>
        <v>1.5863169614779172E-2</v>
      </c>
      <c r="X62" s="302">
        <f t="shared" si="14"/>
        <v>1.4511141857808871E-2</v>
      </c>
      <c r="Y62" s="302">
        <f t="shared" si="14"/>
        <v>1.5888201343246883E-2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0.28967745162449193</v>
      </c>
      <c r="C63" s="301">
        <f t="shared" si="15"/>
        <v>0.29654906727832048</v>
      </c>
      <c r="D63" s="301">
        <f t="shared" si="15"/>
        <v>0.28593474535320862</v>
      </c>
      <c r="E63" s="301">
        <f t="shared" si="15"/>
        <v>0.29602546701809912</v>
      </c>
      <c r="F63" s="301">
        <f t="shared" si="15"/>
        <v>0.28776304322599927</v>
      </c>
      <c r="G63" s="301">
        <f t="shared" si="15"/>
        <v>0.28041095092110946</v>
      </c>
      <c r="H63" s="301">
        <f t="shared" si="15"/>
        <v>0.27720363605977461</v>
      </c>
      <c r="I63" s="301">
        <f t="shared" si="15"/>
        <v>0.25264382066806945</v>
      </c>
      <c r="J63" s="301">
        <f t="shared" si="15"/>
        <v>0.23611425874374142</v>
      </c>
      <c r="K63" s="301">
        <f t="shared" si="15"/>
        <v>0.23593261915448638</v>
      </c>
      <c r="L63" s="301">
        <f t="shared" si="15"/>
        <v>0.20145990064033592</v>
      </c>
      <c r="M63" s="301">
        <f t="shared" si="15"/>
        <v>0.21386333416790532</v>
      </c>
      <c r="N63" s="301">
        <f t="shared" si="15"/>
        <v>0.21107050870009189</v>
      </c>
      <c r="O63" s="301">
        <f t="shared" si="15"/>
        <v>0.21395200775579198</v>
      </c>
      <c r="P63" s="301">
        <f t="shared" si="15"/>
        <v>0.18207702776562448</v>
      </c>
      <c r="Q63" s="301">
        <f t="shared" si="15"/>
        <v>0.1954854621120917</v>
      </c>
      <c r="R63" s="301">
        <f t="shared" si="15"/>
        <v>0.1988487610955918</v>
      </c>
      <c r="S63" s="301">
        <f t="shared" si="15"/>
        <v>0.19800153777931204</v>
      </c>
      <c r="T63" s="301">
        <f t="shared" si="15"/>
        <v>0.20054087014815286</v>
      </c>
      <c r="U63" s="301">
        <f t="shared" si="15"/>
        <v>0.17419083492913581</v>
      </c>
      <c r="V63" s="301">
        <f t="shared" si="15"/>
        <v>0.17914951320648587</v>
      </c>
      <c r="W63" s="301">
        <f t="shared" si="15"/>
        <v>0.16411284390300934</v>
      </c>
      <c r="X63" s="301">
        <f t="shared" si="15"/>
        <v>0.14977321552170053</v>
      </c>
      <c r="Y63" s="301">
        <f t="shared" si="15"/>
        <v>0.17071143977076053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0.23613916493861434</v>
      </c>
      <c r="C64" s="302">
        <f t="shared" si="16"/>
        <v>0.25336957715620068</v>
      </c>
      <c r="D64" s="302">
        <f t="shared" si="16"/>
        <v>0.22909931695124341</v>
      </c>
      <c r="E64" s="302">
        <f t="shared" si="16"/>
        <v>0.2523118888821963</v>
      </c>
      <c r="F64" s="302">
        <f t="shared" si="16"/>
        <v>0.23278307796513947</v>
      </c>
      <c r="G64" s="302">
        <f t="shared" si="16"/>
        <v>0.21030489654231607</v>
      </c>
      <c r="H64" s="302">
        <f t="shared" si="16"/>
        <v>0.18108896890927983</v>
      </c>
      <c r="I64" s="302">
        <f t="shared" si="16"/>
        <v>0.16047986108981543</v>
      </c>
      <c r="J64" s="302">
        <f t="shared" si="16"/>
        <v>0.12916813861203583</v>
      </c>
      <c r="K64" s="302">
        <f t="shared" si="16"/>
        <v>0.13507438905496347</v>
      </c>
      <c r="L64" s="302">
        <f t="shared" si="16"/>
        <v>8.5235141885629362E-2</v>
      </c>
      <c r="M64" s="302">
        <f t="shared" si="16"/>
        <v>0.11453124574567607</v>
      </c>
      <c r="N64" s="302">
        <f t="shared" si="16"/>
        <v>0.11721026442571962</v>
      </c>
      <c r="O64" s="302">
        <f t="shared" si="16"/>
        <v>0.12160066813503334</v>
      </c>
      <c r="P64" s="302">
        <f t="shared" si="16"/>
        <v>8.3734270832958244E-2</v>
      </c>
      <c r="Q64" s="302">
        <f t="shared" si="16"/>
        <v>8.0600345907759441E-2</v>
      </c>
      <c r="R64" s="302">
        <f t="shared" si="16"/>
        <v>8.8707882382099104E-2</v>
      </c>
      <c r="S64" s="302">
        <f t="shared" si="16"/>
        <v>8.6109896479623568E-2</v>
      </c>
      <c r="T64" s="302">
        <f t="shared" si="16"/>
        <v>0.10268670055641736</v>
      </c>
      <c r="U64" s="302">
        <f t="shared" si="16"/>
        <v>7.1912940607024758E-2</v>
      </c>
      <c r="V64" s="302">
        <f t="shared" si="16"/>
        <v>7.1470855441412073E-2</v>
      </c>
      <c r="W64" s="302">
        <f t="shared" si="16"/>
        <v>5.0025586833305415E-2</v>
      </c>
      <c r="X64" s="302">
        <f t="shared" si="16"/>
        <v>4.2985588226323243E-2</v>
      </c>
      <c r="Y64" s="302">
        <f t="shared" si="16"/>
        <v>6.8427638218592088E-2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5.3538286685877602E-2</v>
      </c>
      <c r="C65" s="302">
        <f t="shared" si="17"/>
        <v>4.3179490122119787E-2</v>
      </c>
      <c r="D65" s="302">
        <f t="shared" si="17"/>
        <v>5.6835428401965211E-2</v>
      </c>
      <c r="E65" s="302">
        <f t="shared" si="17"/>
        <v>4.3713578135902882E-2</v>
      </c>
      <c r="F65" s="302">
        <f t="shared" si="17"/>
        <v>5.497996526085977E-2</v>
      </c>
      <c r="G65" s="302">
        <f t="shared" si="17"/>
        <v>7.0106054378793373E-2</v>
      </c>
      <c r="H65" s="302">
        <f t="shared" si="17"/>
        <v>9.6114667150494743E-2</v>
      </c>
      <c r="I65" s="302">
        <f t="shared" si="17"/>
        <v>9.2163959578254004E-2</v>
      </c>
      <c r="J65" s="302">
        <f t="shared" si="17"/>
        <v>0.10694612013170558</v>
      </c>
      <c r="K65" s="302">
        <f t="shared" si="17"/>
        <v>0.1008582300995229</v>
      </c>
      <c r="L65" s="302">
        <f t="shared" si="17"/>
        <v>0.11622475875470656</v>
      </c>
      <c r="M65" s="302">
        <f t="shared" si="17"/>
        <v>9.9332088422229223E-2</v>
      </c>
      <c r="N65" s="302">
        <f t="shared" si="17"/>
        <v>9.3860244274372243E-2</v>
      </c>
      <c r="O65" s="302">
        <f t="shared" si="17"/>
        <v>9.2351339620758643E-2</v>
      </c>
      <c r="P65" s="302">
        <f t="shared" si="17"/>
        <v>9.8342756932666239E-2</v>
      </c>
      <c r="Q65" s="302">
        <f t="shared" si="17"/>
        <v>0.11488511620433225</v>
      </c>
      <c r="R65" s="302">
        <f t="shared" si="17"/>
        <v>0.11014087871349268</v>
      </c>
      <c r="S65" s="302">
        <f t="shared" si="17"/>
        <v>0.11189164129968847</v>
      </c>
      <c r="T65" s="302">
        <f t="shared" si="17"/>
        <v>9.7854169591735499E-2</v>
      </c>
      <c r="U65" s="302">
        <f t="shared" si="17"/>
        <v>0.10227789432211105</v>
      </c>
      <c r="V65" s="302">
        <f t="shared" si="17"/>
        <v>0.10767865776507379</v>
      </c>
      <c r="W65" s="302">
        <f t="shared" si="17"/>
        <v>0.11408725706970391</v>
      </c>
      <c r="X65" s="302">
        <f t="shared" si="17"/>
        <v>0.10678762729537729</v>
      </c>
      <c r="Y65" s="302">
        <f t="shared" si="17"/>
        <v>0.10228380155216844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0.17969600215394607</v>
      </c>
      <c r="C66" s="301">
        <f t="shared" si="18"/>
        <v>0.18343750434274256</v>
      </c>
      <c r="D66" s="301">
        <f t="shared" si="18"/>
        <v>0.17728495407276279</v>
      </c>
      <c r="E66" s="301">
        <f t="shared" si="18"/>
        <v>0.18316953557009541</v>
      </c>
      <c r="F66" s="301">
        <f t="shared" si="18"/>
        <v>0.17846242707830889</v>
      </c>
      <c r="G66" s="301">
        <f t="shared" si="18"/>
        <v>0.1736426282955631</v>
      </c>
      <c r="H66" s="301">
        <f t="shared" si="18"/>
        <v>0.17144087631235139</v>
      </c>
      <c r="I66" s="301">
        <f t="shared" si="18"/>
        <v>0.25152317765744053</v>
      </c>
      <c r="J66" s="301">
        <f t="shared" si="18"/>
        <v>0.2833417570815488</v>
      </c>
      <c r="K66" s="301">
        <f t="shared" si="18"/>
        <v>0.29778589063349375</v>
      </c>
      <c r="L66" s="301">
        <f t="shared" si="18"/>
        <v>0.38333682161540039</v>
      </c>
      <c r="M66" s="301">
        <f t="shared" si="18"/>
        <v>0.35888718998684732</v>
      </c>
      <c r="N66" s="301">
        <f t="shared" si="18"/>
        <v>0.37084104626478176</v>
      </c>
      <c r="O66" s="301">
        <f t="shared" si="18"/>
        <v>0.3630873356848065</v>
      </c>
      <c r="P66" s="301">
        <f t="shared" si="18"/>
        <v>0.4454790699908307</v>
      </c>
      <c r="Q66" s="301">
        <f t="shared" si="18"/>
        <v>0.39525885752039813</v>
      </c>
      <c r="R66" s="301">
        <f t="shared" si="18"/>
        <v>0.39107105649593327</v>
      </c>
      <c r="S66" s="301">
        <f t="shared" si="18"/>
        <v>0.38514811699948376</v>
      </c>
      <c r="T66" s="301">
        <f t="shared" si="18"/>
        <v>0.38547972659469759</v>
      </c>
      <c r="U66" s="301">
        <f t="shared" si="18"/>
        <v>0.43663217518975617</v>
      </c>
      <c r="V66" s="301">
        <f t="shared" si="18"/>
        <v>0.41168024968332573</v>
      </c>
      <c r="W66" s="301">
        <f t="shared" si="18"/>
        <v>0.45339992265393364</v>
      </c>
      <c r="X66" s="301">
        <f t="shared" si="18"/>
        <v>0.50398220481177392</v>
      </c>
      <c r="Y66" s="301">
        <f t="shared" si="18"/>
        <v>0.44398574811546587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9.638337855475336E-2</v>
      </c>
      <c r="C67" s="301">
        <f t="shared" si="19"/>
        <v>9.1631603506937054E-2</v>
      </c>
      <c r="D67" s="301">
        <f t="shared" si="19"/>
        <v>9.741498521615298E-2</v>
      </c>
      <c r="E67" s="301">
        <f t="shared" si="19"/>
        <v>9.1859255877981438E-2</v>
      </c>
      <c r="F67" s="301">
        <f t="shared" si="19"/>
        <v>9.679771898125715E-2</v>
      </c>
      <c r="G67" s="301">
        <f t="shared" si="19"/>
        <v>0.1024102869423506</v>
      </c>
      <c r="H67" s="301">
        <f t="shared" si="19"/>
        <v>0.11037494294831998</v>
      </c>
      <c r="I67" s="301">
        <f t="shared" si="19"/>
        <v>9.7842218943742135E-2</v>
      </c>
      <c r="J67" s="301">
        <f t="shared" si="19"/>
        <v>9.6120914140442243E-2</v>
      </c>
      <c r="K67" s="301">
        <f t="shared" si="19"/>
        <v>9.3961973436918936E-2</v>
      </c>
      <c r="L67" s="301">
        <f t="shared" si="19"/>
        <v>8.5612793552775776E-2</v>
      </c>
      <c r="M67" s="301">
        <f t="shared" si="19"/>
        <v>8.6290666450679399E-2</v>
      </c>
      <c r="N67" s="301">
        <f t="shared" si="19"/>
        <v>8.4116260246156427E-2</v>
      </c>
      <c r="O67" s="301">
        <f t="shared" si="19"/>
        <v>8.4760236776914147E-2</v>
      </c>
      <c r="P67" s="301">
        <f t="shared" si="19"/>
        <v>7.5953042426866249E-2</v>
      </c>
      <c r="Q67" s="301">
        <f t="shared" si="19"/>
        <v>8.3718052835734483E-2</v>
      </c>
      <c r="R67" s="301">
        <f t="shared" si="19"/>
        <v>8.3808764210092798E-2</v>
      </c>
      <c r="S67" s="301">
        <f t="shared" si="19"/>
        <v>8.4295611299135847E-2</v>
      </c>
      <c r="T67" s="301">
        <f t="shared" si="19"/>
        <v>8.2151297589462949E-2</v>
      </c>
      <c r="U67" s="301">
        <f t="shared" si="19"/>
        <v>7.5710284896923774E-2</v>
      </c>
      <c r="V67" s="301">
        <f t="shared" si="19"/>
        <v>7.8818664258410581E-2</v>
      </c>
      <c r="W67" s="301">
        <f t="shared" si="19"/>
        <v>7.4650209951901969E-2</v>
      </c>
      <c r="X67" s="301">
        <f t="shared" si="19"/>
        <v>6.828772638968876E-2</v>
      </c>
      <c r="Y67" s="301">
        <f t="shared" si="19"/>
        <v>7.4768006321161803E-2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6.5266552283142265E-2</v>
      </c>
      <c r="C68" s="235">
        <f t="shared" si="20"/>
        <v>6.2048860817597161E-2</v>
      </c>
      <c r="D68" s="235">
        <f t="shared" si="20"/>
        <v>6.5965110593833032E-2</v>
      </c>
      <c r="E68" s="235">
        <f t="shared" si="20"/>
        <v>6.2203016913803214E-2</v>
      </c>
      <c r="F68" s="235">
        <f t="shared" si="20"/>
        <v>6.5547125256562894E-2</v>
      </c>
      <c r="G68" s="235">
        <f t="shared" si="20"/>
        <v>6.9347707532969621E-2</v>
      </c>
      <c r="H68" s="235">
        <f t="shared" si="20"/>
        <v>7.4741019589731963E-2</v>
      </c>
      <c r="I68" s="235">
        <f t="shared" si="20"/>
        <v>6.6254414339322526E-2</v>
      </c>
      <c r="J68" s="235">
        <f t="shared" si="20"/>
        <v>6.5088823014092356E-2</v>
      </c>
      <c r="K68" s="235">
        <f t="shared" si="20"/>
        <v>6.3626884053085031E-2</v>
      </c>
      <c r="L68" s="235">
        <f t="shared" si="20"/>
        <v>5.7973189467973266E-2</v>
      </c>
      <c r="M68" s="235">
        <f t="shared" si="20"/>
        <v>5.843221495136839E-2</v>
      </c>
      <c r="N68" s="235">
        <f t="shared" si="20"/>
        <v>5.6959803438509163E-2</v>
      </c>
      <c r="O68" s="235">
        <f t="shared" si="20"/>
        <v>5.7395875804347005E-2</v>
      </c>
      <c r="P68" s="235">
        <f t="shared" si="20"/>
        <v>5.1432034121948883E-2</v>
      </c>
      <c r="Q68" s="235">
        <f t="shared" si="20"/>
        <v>5.669015502857018E-2</v>
      </c>
      <c r="R68" s="235">
        <f t="shared" si="20"/>
        <v>5.6751580750992542E-2</v>
      </c>
      <c r="S68" s="235">
        <f t="shared" si="20"/>
        <v>5.7081252022817386E-2</v>
      </c>
      <c r="T68" s="235">
        <f t="shared" si="20"/>
        <v>5.5629217813782883E-2</v>
      </c>
      <c r="U68" s="235">
        <f t="shared" si="20"/>
        <v>5.1267649481591869E-2</v>
      </c>
      <c r="V68" s="235">
        <f t="shared" si="20"/>
        <v>5.3372506223017181E-2</v>
      </c>
      <c r="W68" s="235">
        <f t="shared" si="20"/>
        <v>5.054981371093549E-2</v>
      </c>
      <c r="X68" s="235">
        <f t="shared" si="20"/>
        <v>4.624142182542048E-2</v>
      </c>
      <c r="Y68" s="235">
        <f t="shared" si="20"/>
        <v>5.0629580191508636E-2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33.859480761038007</v>
      </c>
      <c r="D72" s="320">
        <f t="shared" si="21"/>
        <v>32.55668394006041</v>
      </c>
      <c r="E72" s="320">
        <f t="shared" si="21"/>
        <v>34.410605999683703</v>
      </c>
      <c r="F72" s="320">
        <f t="shared" si="21"/>
        <v>35.005746367309847</v>
      </c>
      <c r="G72" s="320">
        <f t="shared" si="21"/>
        <v>33.273407087200695</v>
      </c>
      <c r="H72" s="320">
        <f t="shared" si="21"/>
        <v>30.280075308652812</v>
      </c>
      <c r="I72" s="320">
        <f t="shared" si="21"/>
        <v>29.223119137260309</v>
      </c>
      <c r="J72" s="320">
        <f t="shared" si="21"/>
        <v>29.536418993568102</v>
      </c>
      <c r="K72" s="320">
        <f t="shared" si="21"/>
        <v>31.34051693449193</v>
      </c>
      <c r="L72" s="320">
        <f t="shared" si="21"/>
        <v>27.702085430671733</v>
      </c>
      <c r="M72" s="320">
        <f t="shared" si="21"/>
        <v>24.924492419182677</v>
      </c>
      <c r="N72" s="320">
        <f t="shared" si="21"/>
        <v>25.658072416930924</v>
      </c>
      <c r="O72" s="320">
        <f t="shared" si="21"/>
        <v>25.66341327873344</v>
      </c>
      <c r="P72" s="320">
        <f t="shared" si="21"/>
        <v>22.437509136768142</v>
      </c>
      <c r="Q72" s="320">
        <f t="shared" si="21"/>
        <v>21.349572942242183</v>
      </c>
      <c r="R72" s="320">
        <f t="shared" si="21"/>
        <v>21.233046283665821</v>
      </c>
      <c r="S72" s="320">
        <f t="shared" si="21"/>
        <v>20.862461114388751</v>
      </c>
      <c r="T72" s="320">
        <f t="shared" si="21"/>
        <v>21.155617032714069</v>
      </c>
      <c r="U72" s="320">
        <f t="shared" si="21"/>
        <v>21.009449719205396</v>
      </c>
      <c r="V72" s="320">
        <f t="shared" si="21"/>
        <v>23.129100041450606</v>
      </c>
      <c r="W72" s="320">
        <f t="shared" si="21"/>
        <v>21.759846802709642</v>
      </c>
      <c r="X72" s="320">
        <f t="shared" si="21"/>
        <v>19.940487487099571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0.69567572240261999</v>
      </c>
      <c r="C73" s="330">
        <f>IF(C$6=0,0,C$6/TRE!C$5*1000)</f>
        <v>0.64637469084295807</v>
      </c>
      <c r="D73" s="330">
        <f>IF(D$6=0,0,D$6/TRE!D$5*1000)</f>
        <v>0.66073101764748932</v>
      </c>
      <c r="E73" s="330">
        <f>IF(E$6=0,0,E$6/TRE!E$5*1000)</f>
        <v>0.65852763780028112</v>
      </c>
      <c r="F73" s="330">
        <f>IF(F$6=0,0,F$6/TRE!F$5*1000)</f>
        <v>0.70593258324833796</v>
      </c>
      <c r="G73" s="330">
        <f>IF(G$6=0,0,G$6/TRE!G$5*1000)</f>
        <v>0.7099039931978891</v>
      </c>
      <c r="H73" s="330">
        <f>IF(H$6=0,0,H$6/TRE!H$5*1000)</f>
        <v>0.69628366347153892</v>
      </c>
      <c r="I73" s="330">
        <f>IF(I$6=0,0,I$6/TRE!I$5*1000)</f>
        <v>0.59567808767643415</v>
      </c>
      <c r="J73" s="330">
        <f>IF(J$6=0,0,J$6/TRE!J$5*1000)</f>
        <v>0.59147241543685147</v>
      </c>
      <c r="K73" s="330">
        <f>IF(K$6=0,0,K$6/TRE!K$5*1000)</f>
        <v>0.61350350410375831</v>
      </c>
      <c r="L73" s="330">
        <f>IF(L$6=0,0,L$6/TRE!L$5*1000)</f>
        <v>0.49409435853280353</v>
      </c>
      <c r="M73" s="330">
        <f>IF(M$6=0,0,M$6/TRE!M$5*1000)</f>
        <v>0.44807313787420411</v>
      </c>
      <c r="N73" s="330">
        <f>IF(N$6=0,0,N$6/TRE!N$5*1000)</f>
        <v>0.44963772850776851</v>
      </c>
      <c r="O73" s="330">
        <f>IF(O$6=0,0,O$6/TRE!O$5*1000)</f>
        <v>0.45317437208526024</v>
      </c>
      <c r="P73" s="330">
        <f>IF(P$6=0,0,P$6/TRE!P$5*1000)</f>
        <v>0.35504105904544797</v>
      </c>
      <c r="Q73" s="330">
        <f>IF(Q$6=0,0,Q$6/TRE!Q$5*1000)</f>
        <v>0.37236347408312476</v>
      </c>
      <c r="R73" s="330">
        <f>IF(R$6=0,0,R$6/TRE!R$5*1000)</f>
        <v>0.37073236863536158</v>
      </c>
      <c r="S73" s="330">
        <f>IF(S$6=0,0,S$6/TRE!S$5*1000)</f>
        <v>0.36637789850871882</v>
      </c>
      <c r="T73" s="330">
        <f>IF(T$6=0,0,T$6/TRE!T$5*1000)</f>
        <v>0.36207528969650093</v>
      </c>
      <c r="U73" s="330">
        <f>IF(U$6=0,0,U$6/TRE!U$5*1000)</f>
        <v>0.33138154661846581</v>
      </c>
      <c r="V73" s="330">
        <f>IF(V$6=0,0,V$6/TRE!V$5*1000)</f>
        <v>0.37979266057630956</v>
      </c>
      <c r="W73" s="330">
        <f>IF(W$6=0,0,W$6/TRE!W$5*1000)</f>
        <v>0.33841190257156195</v>
      </c>
      <c r="X73" s="330">
        <f>IF(X$6=0,0,X$6/TRE!X$5*1000)</f>
        <v>0.28368553199918084</v>
      </c>
      <c r="Y73" s="330">
        <f>IF(Y$6=0,0,Y$6/TRE!Y$5*1000)</f>
        <v>0.29944885007119582</v>
      </c>
      <c r="DA73" s="67"/>
    </row>
    <row r="74" spans="1:105" ht="12" customHeight="1" x14ac:dyDescent="0.25">
      <c r="A74" s="173" t="s">
        <v>92</v>
      </c>
      <c r="B74" s="331">
        <f>IF(B$7=0,0,B$7/TRE!B$5*1000)</f>
        <v>0.94611898246756376</v>
      </c>
      <c r="C74" s="331">
        <f>IF(C$7=0,0,C$7/TRE!C$5*1000)</f>
        <v>0.87906957954642273</v>
      </c>
      <c r="D74" s="331">
        <f>IF(D$7=0,0,D$7/TRE!D$5*1000)</f>
        <v>0.89859418400058577</v>
      </c>
      <c r="E74" s="331">
        <f>IF(E$7=0,0,E$7/TRE!E$5*1000)</f>
        <v>0.89559758740838236</v>
      </c>
      <c r="F74" s="331">
        <f>IF(F$7=0,0,F$7/TRE!F$5*1000)</f>
        <v>0.96006831321773922</v>
      </c>
      <c r="G74" s="331">
        <f>IF(G$7=0,0,G$7/TRE!G$5*1000)</f>
        <v>0.96546943074912916</v>
      </c>
      <c r="H74" s="331">
        <f>IF(H$7=0,0,H$7/TRE!H$5*1000)</f>
        <v>0.94694578232129278</v>
      </c>
      <c r="I74" s="331">
        <f>IF(I$7=0,0,I$7/TRE!I$5*1000)</f>
        <v>0.81012219923995077</v>
      </c>
      <c r="J74" s="331">
        <f>IF(J$7=0,0,J$7/TRE!J$5*1000)</f>
        <v>0.80440248499411826</v>
      </c>
      <c r="K74" s="331">
        <f>IF(K$7=0,0,K$7/TRE!K$5*1000)</f>
        <v>0.83436476558111106</v>
      </c>
      <c r="L74" s="331">
        <f>IF(L$7=0,0,L$7/TRE!L$5*1000)</f>
        <v>0.67196832760461278</v>
      </c>
      <c r="M74" s="331">
        <f>IF(M$7=0,0,M$7/TRE!M$5*1000)</f>
        <v>0.60937946750891758</v>
      </c>
      <c r="N74" s="331">
        <f>IF(N$7=0,0,N$7/TRE!N$5*1000)</f>
        <v>0.6115073107705653</v>
      </c>
      <c r="O74" s="331">
        <f>IF(O$7=0,0,O$7/TRE!O$5*1000)</f>
        <v>0.61631714603595389</v>
      </c>
      <c r="P74" s="331">
        <f>IF(P$7=0,0,P$7/TRE!P$5*1000)</f>
        <v>0.48285584030180917</v>
      </c>
      <c r="Q74" s="331">
        <f>IF(Q$7=0,0,Q$7/TRE!Q$5*1000)</f>
        <v>0.50641432475304982</v>
      </c>
      <c r="R74" s="331">
        <f>IF(R$7=0,0,R$7/TRE!R$5*1000)</f>
        <v>0.50419602134409192</v>
      </c>
      <c r="S74" s="331">
        <f>IF(S$7=0,0,S$7/TRE!S$5*1000)</f>
        <v>0.49827394197185765</v>
      </c>
      <c r="T74" s="331">
        <f>IF(T$7=0,0,T$7/TRE!T$5*1000)</f>
        <v>0.49242239398724141</v>
      </c>
      <c r="U74" s="331">
        <f>IF(U$7=0,0,U$7/TRE!U$5*1000)</f>
        <v>0.45067890340111377</v>
      </c>
      <c r="V74" s="331">
        <f>IF(V$7=0,0,V$7/TRE!V$5*1000)</f>
        <v>0.51651801838378109</v>
      </c>
      <c r="W74" s="331">
        <f>IF(W$7=0,0,W$7/TRE!W$5*1000)</f>
        <v>0.46024018749732415</v>
      </c>
      <c r="X74" s="331">
        <f>IF(X$7=0,0,X$7/TRE!X$5*1000)</f>
        <v>0.38581232351888589</v>
      </c>
      <c r="Y74" s="331">
        <f>IF(Y$7=0,0,Y$7/TRE!Y$5*1000)</f>
        <v>0.40725043609682632</v>
      </c>
      <c r="DA74" s="177"/>
    </row>
    <row r="75" spans="1:105" ht="12" customHeight="1" x14ac:dyDescent="0.25">
      <c r="A75" s="173" t="s">
        <v>93</v>
      </c>
      <c r="B75" s="331">
        <f>IF(B$8=0,0,B$8/TRE!B$5*1000)</f>
        <v>1.168735213636402</v>
      </c>
      <c r="C75" s="331">
        <f>IF(C$8=0,0,C$8/TRE!C$5*1000)</f>
        <v>1.0859094806161693</v>
      </c>
      <c r="D75" s="331">
        <f>IF(D$8=0,0,D$8/TRE!D$5*1000)</f>
        <v>1.1100281096477822</v>
      </c>
      <c r="E75" s="331">
        <f>IF(E$8=0,0,E$8/TRE!E$5*1000)</f>
        <v>1.1063264315044725</v>
      </c>
      <c r="F75" s="331">
        <f>IF(F$8=0,0,F$8/TRE!F$5*1000)</f>
        <v>1.185966739857208</v>
      </c>
      <c r="G75" s="331">
        <f>IF(G$8=0,0,G$8/TRE!G$5*1000)</f>
        <v>1.1926387085724535</v>
      </c>
      <c r="H75" s="331">
        <f>IF(H$8=0,0,H$8/TRE!H$5*1000)</f>
        <v>1.1697565546321851</v>
      </c>
      <c r="I75" s="331">
        <f>IF(I$8=0,0,I$8/TRE!I$5*1000)</f>
        <v>1.0007391872964098</v>
      </c>
      <c r="J75" s="331">
        <f>IF(J$8=0,0,J$8/TRE!J$5*1000)</f>
        <v>0.99367365793391071</v>
      </c>
      <c r="K75" s="331">
        <f>IF(K$8=0,0,K$8/TRE!K$5*1000)</f>
        <v>1.0306858868943134</v>
      </c>
      <c r="L75" s="331">
        <f>IF(L$8=0,0,L$8/TRE!L$5*1000)</f>
        <v>0.83007852233511015</v>
      </c>
      <c r="M75" s="331">
        <f>IF(M$8=0,0,M$8/TRE!M$5*1000)</f>
        <v>0.75276287162866262</v>
      </c>
      <c r="N75" s="331">
        <f>IF(N$8=0,0,N$8/TRE!N$5*1000)</f>
        <v>0.75539138389305094</v>
      </c>
      <c r="O75" s="331">
        <f>IF(O$8=0,0,O$8/TRE!O$5*1000)</f>
        <v>0.76133294510323724</v>
      </c>
      <c r="P75" s="331">
        <f>IF(P$8=0,0,P$8/TRE!P$5*1000)</f>
        <v>0.59646897919635267</v>
      </c>
      <c r="Q75" s="331">
        <f>IF(Q$8=0,0,Q$8/TRE!Q$5*1000)</f>
        <v>0.6255706364596495</v>
      </c>
      <c r="R75" s="331">
        <f>IF(R$8=0,0,R$8/TRE!R$5*1000)</f>
        <v>0.62283037930740792</v>
      </c>
      <c r="S75" s="331">
        <f>IF(S$8=0,0,S$8/TRE!S$5*1000)</f>
        <v>0.61551486949464773</v>
      </c>
      <c r="T75" s="331">
        <f>IF(T$8=0,0,T$8/TRE!T$5*1000)</f>
        <v>0.60828648669012164</v>
      </c>
      <c r="U75" s="331">
        <f>IF(U$8=0,0,U$8/TRE!U$5*1000)</f>
        <v>0.55672099831902266</v>
      </c>
      <c r="V75" s="331">
        <f>IF(V$8=0,0,V$8/TRE!V$5*1000)</f>
        <v>0.63805166976820027</v>
      </c>
      <c r="W75" s="331">
        <f>IF(W$8=0,0,W$8/TRE!W$5*1000)</f>
        <v>0.56853199632022389</v>
      </c>
      <c r="X75" s="331">
        <f>IF(X$8=0,0,X$8/TRE!X$5*1000)</f>
        <v>0.47659169375862392</v>
      </c>
      <c r="Y75" s="331">
        <f>IF(Y$8=0,0,Y$8/TRE!Y$5*1000)</f>
        <v>0.50307406811960886</v>
      </c>
      <c r="DA75" s="177"/>
    </row>
    <row r="76" spans="1:105" ht="12" customHeight="1" x14ac:dyDescent="0.25">
      <c r="A76" s="173" t="s">
        <v>94</v>
      </c>
      <c r="B76" s="331">
        <f>IF(B$9=0,0,B$9/TRE!B$5*1000)</f>
        <v>0.72350275129872488</v>
      </c>
      <c r="C76" s="331">
        <f>IF(C$9=0,0,C$9/TRE!C$5*1000)</f>
        <v>0.67222967847667636</v>
      </c>
      <c r="D76" s="331">
        <f>IF(D$9=0,0,D$9/TRE!D$5*1000)</f>
        <v>0.68716025835338856</v>
      </c>
      <c r="E76" s="331">
        <f>IF(E$9=0,0,E$9/TRE!E$5*1000)</f>
        <v>0.68486874331229208</v>
      </c>
      <c r="F76" s="331">
        <f>IF(F$9=0,0,F$9/TRE!F$5*1000)</f>
        <v>0.73416988657827154</v>
      </c>
      <c r="G76" s="331">
        <f>IF(G$9=0,0,G$9/TRE!G$5*1000)</f>
        <v>0.73830015292580475</v>
      </c>
      <c r="H76" s="331">
        <f>IF(H$9=0,0,H$9/TRE!H$5*1000)</f>
        <v>0.72413501001040037</v>
      </c>
      <c r="I76" s="331">
        <f>IF(I$9=0,0,I$9/TRE!I$5*1000)</f>
        <v>0.61950521118349167</v>
      </c>
      <c r="J76" s="331">
        <f>IF(J$9=0,0,J$9/TRE!J$5*1000)</f>
        <v>0.61513131205432547</v>
      </c>
      <c r="K76" s="331">
        <f>IF(K$9=0,0,K$9/TRE!K$5*1000)</f>
        <v>0.63804364426790827</v>
      </c>
      <c r="L76" s="331">
        <f>IF(L$9=0,0,L$9/TRE!L$5*1000)</f>
        <v>0.51385813287411541</v>
      </c>
      <c r="M76" s="331">
        <f>IF(M$9=0,0,M$9/TRE!M$5*1000)</f>
        <v>0.4659960633891721</v>
      </c>
      <c r="N76" s="331">
        <f>IF(N$9=0,0,N$9/TRE!N$5*1000)</f>
        <v>0.46762323764807906</v>
      </c>
      <c r="O76" s="331">
        <f>IF(O$9=0,0,O$9/TRE!O$5*1000)</f>
        <v>0.47130134696867043</v>
      </c>
      <c r="P76" s="331">
        <f>IF(P$9=0,0,P$9/TRE!P$5*1000)</f>
        <v>0.36924270140726578</v>
      </c>
      <c r="Q76" s="331">
        <f>IF(Q$9=0,0,Q$9/TRE!Q$5*1000)</f>
        <v>0.38725801304644986</v>
      </c>
      <c r="R76" s="331">
        <f>IF(R$9=0,0,R$9/TRE!R$5*1000)</f>
        <v>0.38556166338077624</v>
      </c>
      <c r="S76" s="331">
        <f>IF(S$9=0,0,S$9/TRE!S$5*1000)</f>
        <v>0.38103301444906779</v>
      </c>
      <c r="T76" s="331">
        <f>IF(T$9=0,0,T$9/TRE!T$5*1000)</f>
        <v>0.37655830128436107</v>
      </c>
      <c r="U76" s="331">
        <f>IF(U$9=0,0,U$9/TRE!U$5*1000)</f>
        <v>0.34463680848320449</v>
      </c>
      <c r="V76" s="331">
        <f>IF(V$9=0,0,V$9/TRE!V$5*1000)</f>
        <v>0.39498436699936201</v>
      </c>
      <c r="W76" s="331">
        <f>IF(W$9=0,0,W$9/TRE!W$5*1000)</f>
        <v>0.35194837867442447</v>
      </c>
      <c r="X76" s="331">
        <f>IF(X$9=0,0,X$9/TRE!X$5*1000)</f>
        <v>0.29503295327914808</v>
      </c>
      <c r="Y76" s="331">
        <f>IF(Y$9=0,0,Y$9/TRE!Y$5*1000)</f>
        <v>0.31142680407404355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0.97453676029225078</v>
      </c>
      <c r="C77" s="332">
        <f>IF(C$10=0,0,C$10/TRE!C$5*1000)</f>
        <v>0.97136429644929023</v>
      </c>
      <c r="D77" s="332">
        <f>IF(D$10=0,0,D$10/TRE!D$5*1000)</f>
        <v>0.88506698007370732</v>
      </c>
      <c r="E77" s="332">
        <f>IF(E$10=0,0,E$10/TRE!E$5*1000)</f>
        <v>0.97569060339283298</v>
      </c>
      <c r="F77" s="332">
        <f>IF(F$10=0,0,F$10/TRE!F$5*1000)</f>
        <v>0.96425373910595646</v>
      </c>
      <c r="G77" s="332">
        <f>IF(G$10=0,0,G$10/TRE!G$5*1000)</f>
        <v>0.93781610175256791</v>
      </c>
      <c r="H77" s="332">
        <f>IF(H$10=0,0,H$10/TRE!H$5*1000)</f>
        <v>0.8456763723564612</v>
      </c>
      <c r="I77" s="332">
        <f>IF(I$10=0,0,I$10/TRE!I$5*1000)</f>
        <v>0.73298346346916832</v>
      </c>
      <c r="J77" s="332">
        <f>IF(J$10=0,0,J$10/TRE!J$5*1000)</f>
        <v>0.70534178477339848</v>
      </c>
      <c r="K77" s="332">
        <f>IF(K$10=0,0,K$10/TRE!K$5*1000)</f>
        <v>0.74454219850337888</v>
      </c>
      <c r="L77" s="332">
        <f>IF(L$10=0,0,L$10/TRE!L$5*1000)</f>
        <v>0.57158311035588638</v>
      </c>
      <c r="M77" s="332">
        <f>IF(M$10=0,0,M$10/TRE!M$5*1000)</f>
        <v>0.54076789302957906</v>
      </c>
      <c r="N77" s="332">
        <f>IF(N$10=0,0,N$10/TRE!N$5*1000)</f>
        <v>0.55488450578460535</v>
      </c>
      <c r="O77" s="332">
        <f>IF(O$10=0,0,O$10/TRE!O$5*1000)</f>
        <v>0.56902115053831492</v>
      </c>
      <c r="P77" s="332">
        <f>IF(P$10=0,0,P$10/TRE!P$5*1000)</f>
        <v>0.42461144794335892</v>
      </c>
      <c r="Q77" s="332">
        <f>IF(Q$10=0,0,Q$10/TRE!Q$5*1000)</f>
        <v>0.4354023960214477</v>
      </c>
      <c r="R77" s="332">
        <f>IF(R$10=0,0,R$10/TRE!R$5*1000)</f>
        <v>0.4379794136104313</v>
      </c>
      <c r="S77" s="332">
        <f>IF(S$10=0,0,S$10/TRE!S$5*1000)</f>
        <v>0.43208767762601019</v>
      </c>
      <c r="T77" s="332">
        <f>IF(T$10=0,0,T$10/TRE!T$5*1000)</f>
        <v>0.416729880322878</v>
      </c>
      <c r="U77" s="332">
        <f>IF(U$10=0,0,U$10/TRE!U$5*1000)</f>
        <v>0.3841605699314587</v>
      </c>
      <c r="V77" s="332">
        <f>IF(V$10=0,0,V$10/TRE!V$5*1000)</f>
        <v>0.44068440429727485</v>
      </c>
      <c r="W77" s="332">
        <f>IF(W$10=0,0,W$10/TRE!W$5*1000)</f>
        <v>0.37904664774410396</v>
      </c>
      <c r="X77" s="332">
        <f>IF(X$10=0,0,X$10/TRE!X$5*1000)</f>
        <v>0.32254750044141883</v>
      </c>
      <c r="Y77" s="332">
        <f>IF(Y$10=0,0,Y$10/TRE!Y$5*1000)</f>
        <v>0.35443325837229767</v>
      </c>
      <c r="DA77" s="68"/>
    </row>
    <row r="78" spans="1:105" ht="12" customHeight="1" x14ac:dyDescent="0.25">
      <c r="A78" s="174" t="s">
        <v>2403</v>
      </c>
      <c r="B78" s="348">
        <f>IF(B$16=0,0,B$16/TRE!B$5*1000)</f>
        <v>7.0251996430623631</v>
      </c>
      <c r="C78" s="348">
        <f>IF(C$16=0,0,C$16/TRE!C$5*1000)</f>
        <v>7.0286982067498407</v>
      </c>
      <c r="D78" s="348">
        <f>IF(D$16=0,0,D$16/TRE!D$5*1000)</f>
        <v>6.516360992362249</v>
      </c>
      <c r="E78" s="348">
        <f>IF(E$16=0,0,E$16/TRE!E$5*1000)</f>
        <v>7.1304909980025286</v>
      </c>
      <c r="F78" s="348">
        <f>IF(F$16=0,0,F$16/TRE!F$5*1000)</f>
        <v>7.0513520735381876</v>
      </c>
      <c r="G78" s="348">
        <f>IF(G$16=0,0,G$16/TRE!G$5*1000)</f>
        <v>6.5311594051949893</v>
      </c>
      <c r="H78" s="348">
        <f>IF(H$16=0,0,H$16/TRE!H$5*1000)</f>
        <v>5.8756228830056525</v>
      </c>
      <c r="I78" s="348">
        <f>IF(I$16=0,0,I$16/TRE!I$5*1000)</f>
        <v>5.1681283294729363</v>
      </c>
      <c r="J78" s="348">
        <f>IF(J$16=0,0,J$16/TRE!J$5*1000)</f>
        <v>4.8817787736276284</v>
      </c>
      <c r="K78" s="348">
        <f>IF(K$16=0,0,K$16/TRE!K$5*1000)</f>
        <v>5.1759751722071474</v>
      </c>
      <c r="L78" s="348">
        <f>IF(L$16=0,0,L$16/TRE!L$5*1000)</f>
        <v>3.9066015648752583</v>
      </c>
      <c r="M78" s="348">
        <f>IF(M$16=0,0,M$16/TRE!M$5*1000)</f>
        <v>3.7313045358463621</v>
      </c>
      <c r="N78" s="348">
        <f>IF(N$16=0,0,N$16/TRE!N$5*1000)</f>
        <v>3.7909636781137821</v>
      </c>
      <c r="O78" s="348">
        <f>IF(O$16=0,0,O$16/TRE!O$5*1000)</f>
        <v>3.8435171577961702</v>
      </c>
      <c r="P78" s="348">
        <f>IF(P$16=0,0,P$16/TRE!P$5*1000)</f>
        <v>2.8597484818607501</v>
      </c>
      <c r="Q78" s="348">
        <f>IF(Q$16=0,0,Q$16/TRE!Q$5*1000)</f>
        <v>2.9214717927570142</v>
      </c>
      <c r="R78" s="348">
        <f>IF(R$16=0,0,R$16/TRE!R$5*1000)</f>
        <v>2.9555154634546152</v>
      </c>
      <c r="S78" s="348">
        <f>IF(S$16=0,0,S$16/TRE!S$5*1000)</f>
        <v>2.8915595677570498</v>
      </c>
      <c r="T78" s="348">
        <f>IF(T$16=0,0,T$16/TRE!T$5*1000)</f>
        <v>2.9697960937830943</v>
      </c>
      <c r="U78" s="348">
        <f>IF(U$16=0,0,U$16/TRE!U$5*1000)</f>
        <v>2.5617575115930591</v>
      </c>
      <c r="V78" s="348">
        <f>IF(V$16=0,0,V$16/TRE!V$5*1000)</f>
        <v>2.9004969093309909</v>
      </c>
      <c r="W78" s="348">
        <f>IF(W$16=0,0,W$16/TRE!W$5*1000)</f>
        <v>2.4997492391805389</v>
      </c>
      <c r="X78" s="348">
        <f>IF(X$16=0,0,X$16/TRE!X$5*1000)</f>
        <v>2.0905856510091967</v>
      </c>
      <c r="Y78" s="348">
        <f>IF(Y$16=0,0,Y$16/TRE!Y$5*1000)</f>
        <v>2.2972526005611873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1.2495839392296286</v>
      </c>
      <c r="C79" s="348">
        <f>IF(C$24=0,0,C$24/TRE!C$5*1000)</f>
        <v>1.1201980158527149</v>
      </c>
      <c r="D79" s="348">
        <f>IF(D$24=0,0,D$24/TRE!D$5*1000)</f>
        <v>1.3987309075715681</v>
      </c>
      <c r="E79" s="348">
        <f>IF(E$24=0,0,E$24/TRE!E$5*1000)</f>
        <v>1.1683373987292476</v>
      </c>
      <c r="F79" s="348">
        <f>IF(F$24=0,0,F$24/TRE!F$5*1000)</f>
        <v>1.4004300268822405</v>
      </c>
      <c r="G79" s="348">
        <f>IF(G$24=0,0,G$24/TRE!G$5*1000)</f>
        <v>1.3752360434724875</v>
      </c>
      <c r="H79" s="348">
        <f>IF(H$24=0,0,H$24/TRE!H$5*1000)</f>
        <v>0.83134013492752068</v>
      </c>
      <c r="I79" s="348">
        <f>IF(I$24=0,0,I$24/TRE!I$5*1000)</f>
        <v>0.76721493732630497</v>
      </c>
      <c r="J79" s="348">
        <f>IF(J$24=0,0,J$24/TRE!J$5*1000)</f>
        <v>0.84018969016324008</v>
      </c>
      <c r="K79" s="348">
        <f>IF(K$24=0,0,K$24/TRE!K$5*1000)</f>
        <v>0.63747151181961947</v>
      </c>
      <c r="L79" s="348">
        <f>IF(L$24=0,0,L$24/TRE!L$5*1000)</f>
        <v>0.53618148630095996</v>
      </c>
      <c r="M79" s="348">
        <f>IF(M$24=0,0,M$24/TRE!M$5*1000)</f>
        <v>0.49354799214013079</v>
      </c>
      <c r="N79" s="348">
        <f>IF(N$24=0,0,N$24/TRE!N$5*1000)</f>
        <v>0.47759589635875549</v>
      </c>
      <c r="O79" s="348">
        <f>IF(O$24=0,0,O$24/TRE!O$5*1000)</f>
        <v>0.49173894412968755</v>
      </c>
      <c r="P79" s="348">
        <f>IF(P$24=0,0,P$24/TRE!P$5*1000)</f>
        <v>0.41054113081618138</v>
      </c>
      <c r="Q79" s="348">
        <f>IF(Q$24=0,0,Q$24/TRE!Q$5*1000)</f>
        <v>0.49129808742390119</v>
      </c>
      <c r="R79" s="348">
        <f>IF(R$24=0,0,R$24/TRE!R$5*1000)</f>
        <v>0.4459118731538293</v>
      </c>
      <c r="S79" s="348">
        <f>IF(S$24=0,0,S$24/TRE!S$5*1000)</f>
        <v>0.56220783436104271</v>
      </c>
      <c r="T79" s="348">
        <f>IF(T$24=0,0,T$24/TRE!T$5*1000)</f>
        <v>0.61728945053452888</v>
      </c>
      <c r="U79" s="348">
        <f>IF(U$24=0,0,U$24/TRE!U$5*1000)</f>
        <v>0.87932153465853413</v>
      </c>
      <c r="V79" s="348">
        <f>IF(V$24=0,0,V$24/TRE!V$5*1000)</f>
        <v>1.1357485120882946</v>
      </c>
      <c r="W79" s="348">
        <f>IF(W$24=0,0,W$24/TRE!W$5*1000)</f>
        <v>1.0006019171260185</v>
      </c>
      <c r="X79" s="348">
        <f>IF(X$24=0,0,X$24/TRE!X$5*1000)</f>
        <v>0.76626300741839015</v>
      </c>
      <c r="Y79" s="348">
        <f>IF(Y$24=0,0,Y$24/TRE!Y$5*1000)</f>
        <v>0.82358184192930106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10.035999490089095</v>
      </c>
      <c r="C80" s="348">
        <f>IF(C$27=0,0,C$27/TRE!C$5*1000)</f>
        <v>10.04099743821406</v>
      </c>
      <c r="D80" s="348">
        <f>IF(D$27=0,0,D$27/TRE!D$5*1000)</f>
        <v>9.3090871319460682</v>
      </c>
      <c r="E80" s="348">
        <f>IF(E$27=0,0,E$27/TRE!E$5*1000)</f>
        <v>10.186415711432176</v>
      </c>
      <c r="F80" s="348">
        <f>IF(F$27=0,0,F$27/TRE!F$5*1000)</f>
        <v>10.073360105054549</v>
      </c>
      <c r="G80" s="348">
        <f>IF(G$27=0,0,G$27/TRE!G$5*1000)</f>
        <v>9.3302277217071321</v>
      </c>
      <c r="H80" s="348">
        <f>IF(H$27=0,0,H$27/TRE!H$5*1000)</f>
        <v>8.3937469757223617</v>
      </c>
      <c r="I80" s="348">
        <f>IF(I$27=0,0,I$27/TRE!I$5*1000)</f>
        <v>7.3830404706756223</v>
      </c>
      <c r="J80" s="348">
        <f>IF(J$27=0,0,J$27/TRE!J$5*1000)</f>
        <v>6.9739696766108965</v>
      </c>
      <c r="K80" s="348">
        <f>IF(K$27=0,0,K$27/TRE!K$5*1000)</f>
        <v>7.3942502460102153</v>
      </c>
      <c r="L80" s="348">
        <f>IF(L$27=0,0,L$27/TRE!L$5*1000)</f>
        <v>5.5808593783932245</v>
      </c>
      <c r="M80" s="348">
        <f>IF(M$27=0,0,M$27/TRE!M$5*1000)</f>
        <v>5.3304350512090881</v>
      </c>
      <c r="N80" s="348">
        <f>IF(N$27=0,0,N$27/TRE!N$5*1000)</f>
        <v>5.4156623973054057</v>
      </c>
      <c r="O80" s="348">
        <f>IF(O$27=0,0,O$27/TRE!O$5*1000)</f>
        <v>5.4907387968516721</v>
      </c>
      <c r="P80" s="348">
        <f>IF(P$27=0,0,P$27/TRE!P$5*1000)</f>
        <v>4.0853549740867869</v>
      </c>
      <c r="Q80" s="348">
        <f>IF(Q$27=0,0,Q$27/TRE!Q$5*1000)</f>
        <v>4.1735311325100213</v>
      </c>
      <c r="R80" s="348">
        <f>IF(R$27=0,0,R$27/TRE!R$5*1000)</f>
        <v>4.2221649477923089</v>
      </c>
      <c r="S80" s="348">
        <f>IF(S$27=0,0,S$27/TRE!S$5*1000)</f>
        <v>4.1307993825100722</v>
      </c>
      <c r="T80" s="348">
        <f>IF(T$27=0,0,T$27/TRE!T$5*1000)</f>
        <v>4.242565848261564</v>
      </c>
      <c r="U80" s="348">
        <f>IF(U$27=0,0,U$27/TRE!U$5*1000)</f>
        <v>3.659653587990086</v>
      </c>
      <c r="V80" s="348">
        <f>IF(V$27=0,0,V$27/TRE!V$5*1000)</f>
        <v>4.1435670133299887</v>
      </c>
      <c r="W80" s="348">
        <f>IF(W$27=0,0,W$27/TRE!W$5*1000)</f>
        <v>3.5710703416864851</v>
      </c>
      <c r="X80" s="348">
        <f>IF(X$27=0,0,X$27/TRE!X$5*1000)</f>
        <v>2.9865509300131374</v>
      </c>
      <c r="Y80" s="348">
        <f>IF(Y$27=0,0,Y$27/TRE!Y$5*1000)</f>
        <v>3.2817894293731245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6.2256450264752798</v>
      </c>
      <c r="C81" s="348">
        <f>IF(C$35=0,0,C$35/TRE!C$5*1000)</f>
        <v>6.211098649145919</v>
      </c>
      <c r="D81" s="348">
        <f>IF(D$35=0,0,D$35/TRE!D$5*1000)</f>
        <v>5.7718102170750623</v>
      </c>
      <c r="E81" s="348">
        <f>IF(E$35=0,0,E$35/TRE!E$5*1000)</f>
        <v>6.3029747196476036</v>
      </c>
      <c r="F81" s="348">
        <f>IF(F$35=0,0,F$35/TRE!F$5*1000)</f>
        <v>6.2472104583978085</v>
      </c>
      <c r="G81" s="348">
        <f>IF(G$35=0,0,G$35/TRE!G$5*1000)</f>
        <v>5.7776818589697454</v>
      </c>
      <c r="H81" s="348">
        <f>IF(H$35=0,0,H$35/TRE!H$5*1000)</f>
        <v>5.1912426457194325</v>
      </c>
      <c r="I81" s="348">
        <f>IF(I$35=0,0,I$35/TRE!I$5*1000)</f>
        <v>7.3502917864656752</v>
      </c>
      <c r="J81" s="348">
        <f>IF(J$35=0,0,J$35/TRE!J$5*1000)</f>
        <v>8.3689008555344166</v>
      </c>
      <c r="K81" s="348">
        <f>IF(K$35=0,0,K$35/TRE!K$5*1000)</f>
        <v>9.3327637482517734</v>
      </c>
      <c r="L81" s="348">
        <f>IF(L$35=0,0,L$35/TRE!L$5*1000)</f>
        <v>10.619229381111994</v>
      </c>
      <c r="M81" s="348">
        <f>IF(M$35=0,0,M$35/TRE!M$5*1000)</f>
        <v>8.9450810461689496</v>
      </c>
      <c r="N81" s="348">
        <f>IF(N$35=0,0,N$35/TRE!N$5*1000)</f>
        <v>9.5150664202322002</v>
      </c>
      <c r="O81" s="348">
        <f>IF(O$35=0,0,O$35/TRE!O$5*1000)</f>
        <v>9.3180603519534095</v>
      </c>
      <c r="P81" s="348">
        <f>IF(P$35=0,0,P$35/TRE!P$5*1000)</f>
        <v>9.9954407031582413</v>
      </c>
      <c r="Q81" s="348">
        <f>IF(Q$35=0,0,Q$35/TRE!Q$5*1000)</f>
        <v>8.4386078096990484</v>
      </c>
      <c r="R81" s="348">
        <f>IF(R$35=0,0,R$35/TRE!R$5*1000)</f>
        <v>8.3036298427802429</v>
      </c>
      <c r="S81" s="348">
        <f>IF(S$35=0,0,S$35/TRE!S$5*1000)</f>
        <v>8.0351376141817799</v>
      </c>
      <c r="T81" s="348">
        <f>IF(T$35=0,0,T$35/TRE!T$5*1000)</f>
        <v>8.1550614697127486</v>
      </c>
      <c r="U81" s="348">
        <f>IF(U$35=0,0,U$35/TRE!U$5*1000)</f>
        <v>9.1734017304364635</v>
      </c>
      <c r="V81" s="348">
        <f>IF(V$35=0,0,V$35/TRE!V$5*1000)</f>
        <v>9.5217936800150085</v>
      </c>
      <c r="W81" s="348">
        <f>IF(W$35=0,0,W$35/TRE!W$5*1000)</f>
        <v>9.8659128573100006</v>
      </c>
      <c r="X81" s="348">
        <f>IF(X$35=0,0,X$35/TRE!X$5*1000)</f>
        <v>10.049650848770032</v>
      </c>
      <c r="Y81" s="348">
        <f>IF(Y$35=0,0,Y$35/TRE!Y$5*1000)</f>
        <v>8.5352670970045974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3.3392434675325777</v>
      </c>
      <c r="C82" s="348">
        <f>IF(C$46=0,0,C$46/TRE!C$5*1000)</f>
        <v>3.1025985160461986</v>
      </c>
      <c r="D82" s="348">
        <f>IF(D$46=0,0,D$46/TRE!D$5*1000)</f>
        <v>3.1715088847079493</v>
      </c>
      <c r="E82" s="348">
        <f>IF(E$46=0,0,E$46/TRE!E$5*1000)</f>
        <v>3.1609326614413495</v>
      </c>
      <c r="F82" s="348">
        <f>IF(F$46=0,0,F$46/TRE!F$5*1000)</f>
        <v>3.3884763995920215</v>
      </c>
      <c r="G82" s="348">
        <f>IF(G$46=0,0,G$46/TRE!G$5*1000)</f>
        <v>3.4075391673498658</v>
      </c>
      <c r="H82" s="348">
        <f>IF(H$46=0,0,H$46/TRE!H$5*1000)</f>
        <v>3.342161584663387</v>
      </c>
      <c r="I82" s="348">
        <f>IF(I$46=0,0,I$46/TRE!I$5*1000)</f>
        <v>2.8592548208468842</v>
      </c>
      <c r="J82" s="348">
        <f>IF(J$46=0,0,J$46/TRE!J$5*1000)</f>
        <v>2.8390675940968868</v>
      </c>
      <c r="K82" s="348">
        <f>IF(K$46=0,0,K$46/TRE!K$5*1000)</f>
        <v>2.9448168196980391</v>
      </c>
      <c r="L82" s="348">
        <f>IF(L$46=0,0,L$46/TRE!L$5*1000)</f>
        <v>2.3716529209574566</v>
      </c>
      <c r="M82" s="348">
        <f>IF(M$46=0,0,M$46/TRE!M$5*1000)</f>
        <v>2.1507510617961798</v>
      </c>
      <c r="N82" s="348">
        <f>IF(N$46=0,0,N$46/TRE!N$5*1000)</f>
        <v>2.1582610968372888</v>
      </c>
      <c r="O82" s="348">
        <f>IF(O$46=0,0,O$46/TRE!O$5*1000)</f>
        <v>2.1752369860092493</v>
      </c>
      <c r="P82" s="348">
        <f>IF(P$46=0,0,P$46/TRE!P$5*1000)</f>
        <v>1.7041970834181499</v>
      </c>
      <c r="Q82" s="348">
        <f>IF(Q$46=0,0,Q$46/TRE!Q$5*1000)</f>
        <v>1.7873446755989981</v>
      </c>
      <c r="R82" s="348">
        <f>IF(R$46=0,0,R$46/TRE!R$5*1000)</f>
        <v>1.7795153694497361</v>
      </c>
      <c r="S82" s="348">
        <f>IF(S$46=0,0,S$46/TRE!S$5*1000)</f>
        <v>1.7586139128418508</v>
      </c>
      <c r="T82" s="348">
        <f>IF(T$46=0,0,T$46/TRE!T$5*1000)</f>
        <v>1.7379613905432048</v>
      </c>
      <c r="U82" s="348">
        <f>IF(U$46=0,0,U$46/TRE!U$5*1000)</f>
        <v>1.5906314237686356</v>
      </c>
      <c r="V82" s="348">
        <f>IF(V$46=0,0,V$46/TRE!V$5*1000)</f>
        <v>1.8230047707662862</v>
      </c>
      <c r="W82" s="348">
        <f>IF(W$46=0,0,W$46/TRE!W$5*1000)</f>
        <v>1.6243771323434979</v>
      </c>
      <c r="X82" s="348">
        <f>IF(X$46=0,0,X$46/TRE!X$5*1000)</f>
        <v>1.3616905535960682</v>
      </c>
      <c r="Y82" s="348">
        <f>IF(Y$46=0,0,Y$46/TRE!Y$5*1000)</f>
        <v>1.4373544803417402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2.2611876822314199</v>
      </c>
      <c r="C83" s="333">
        <f>IF(C$47=0,0,C$47/TRE!C$5*1000)</f>
        <v>2.1009422090977568</v>
      </c>
      <c r="D83" s="333">
        <f>IF(D$47=0,0,D$47/TRE!D$5*1000)</f>
        <v>2.1476052566745523</v>
      </c>
      <c r="E83" s="333">
        <f>IF(E$47=0,0,E$47/TRE!E$5*1000)</f>
        <v>2.1404435070125443</v>
      </c>
      <c r="F83" s="333">
        <f>IF(F$47=0,0,F$47/TRE!F$5*1000)</f>
        <v>2.2945260418375297</v>
      </c>
      <c r="G83" s="333">
        <f>IF(G$47=0,0,G$47/TRE!G$5*1000)</f>
        <v>2.3074345033086328</v>
      </c>
      <c r="H83" s="333">
        <f>IF(H$47=0,0,H$47/TRE!H$5*1000)</f>
        <v>2.2631637018225792</v>
      </c>
      <c r="I83" s="333">
        <f>IF(I$47=0,0,I$47/TRE!I$5*1000)</f>
        <v>1.9361606436074299</v>
      </c>
      <c r="J83" s="333">
        <f>IF(J$47=0,0,J$47/TRE!J$5*1000)</f>
        <v>1.9224907483424298</v>
      </c>
      <c r="K83" s="333">
        <f>IF(K$47=0,0,K$47/TRE!K$5*1000)</f>
        <v>1.9940994371546663</v>
      </c>
      <c r="L83" s="333">
        <f>IF(L$47=0,0,L$47/TRE!L$5*1000)</f>
        <v>1.6059782473303141</v>
      </c>
      <c r="M83" s="333">
        <f>IF(M$47=0,0,M$47/TRE!M$5*1000)</f>
        <v>1.4563932985914343</v>
      </c>
      <c r="N83" s="333">
        <f>IF(N$47=0,0,N$47/TRE!N$5*1000)</f>
        <v>1.4614787614794189</v>
      </c>
      <c r="O83" s="333">
        <f>IF(O$47=0,0,O$47/TRE!O$5*1000)</f>
        <v>1.4729740812618142</v>
      </c>
      <c r="P83" s="333">
        <f>IF(P$47=0,0,P$47/TRE!P$5*1000)</f>
        <v>1.1540067355337993</v>
      </c>
      <c r="Q83" s="333">
        <f>IF(Q$47=0,0,Q$47/TRE!Q$5*1000)</f>
        <v>1.2103105998894765</v>
      </c>
      <c r="R83" s="333">
        <f>IF(R$47=0,0,R$47/TRE!R$5*1000)</f>
        <v>1.205008940757023</v>
      </c>
      <c r="S83" s="333">
        <f>IF(S$47=0,0,S$47/TRE!S$5*1000)</f>
        <v>1.1908554006866521</v>
      </c>
      <c r="T83" s="333">
        <f>IF(T$47=0,0,T$47/TRE!T$5*1000)</f>
        <v>1.1768704278978261</v>
      </c>
      <c r="U83" s="333">
        <f>IF(U$47=0,0,U$47/TRE!U$5*1000)</f>
        <v>1.0771051040053508</v>
      </c>
      <c r="V83" s="333">
        <f>IF(V$47=0,0,V$47/TRE!V$5*1000)</f>
        <v>1.2344580358951096</v>
      </c>
      <c r="W83" s="333">
        <f>IF(W$47=0,0,W$47/TRE!W$5*1000)</f>
        <v>1.0999562022554679</v>
      </c>
      <c r="X83" s="333">
        <f>IF(X$47=0,0,X$47/TRE!X$5*1000)</f>
        <v>0.92207649329549024</v>
      </c>
      <c r="Y83" s="333">
        <f>IF(Y$47=0,0,Y$47/TRE!Y$5*1000)</f>
        <v>0.97331275109162974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FI: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34.77817721170095</v>
      </c>
      <c r="C5" s="223">
        <v>39.906393319800003</v>
      </c>
      <c r="D5" s="223">
        <v>35.711080811634247</v>
      </c>
      <c r="E5" s="223">
        <v>34.138910453908267</v>
      </c>
      <c r="F5" s="223">
        <v>27.24903222080647</v>
      </c>
      <c r="G5" s="223">
        <v>27.427498050359301</v>
      </c>
      <c r="H5" s="223">
        <v>25.967783237140441</v>
      </c>
      <c r="I5" s="223">
        <v>38.074500397967178</v>
      </c>
      <c r="J5" s="223">
        <v>34.790314056839392</v>
      </c>
      <c r="K5" s="223">
        <v>30.493148709162341</v>
      </c>
      <c r="L5" s="223">
        <v>41.248217472458222</v>
      </c>
      <c r="M5" s="223">
        <v>32.044767862347307</v>
      </c>
      <c r="N5" s="223">
        <v>31.87386891706241</v>
      </c>
      <c r="O5" s="223">
        <v>30.622960238057939</v>
      </c>
      <c r="P5" s="223">
        <v>33.979178001603202</v>
      </c>
      <c r="Q5" s="223">
        <v>34.446312754637198</v>
      </c>
      <c r="R5" s="223">
        <v>37.569253315731594</v>
      </c>
      <c r="S5" s="223">
        <v>34.58236727377421</v>
      </c>
      <c r="T5" s="223">
        <v>33.303873732599939</v>
      </c>
      <c r="U5" s="223">
        <v>32.200879339898513</v>
      </c>
      <c r="V5" s="223">
        <v>29.351427642325771</v>
      </c>
      <c r="W5" s="223">
        <v>30.462993161809742</v>
      </c>
      <c r="X5" s="223">
        <v>33.417714944493007</v>
      </c>
      <c r="Y5" s="223">
        <v>34.887637679285618</v>
      </c>
      <c r="DA5" s="89" t="s">
        <v>2444</v>
      </c>
    </row>
    <row r="6" spans="1:105" ht="12" customHeight="1" x14ac:dyDescent="0.25">
      <c r="A6" s="55" t="s">
        <v>91</v>
      </c>
      <c r="B6" s="259">
        <v>0.65016105836136462</v>
      </c>
      <c r="C6" s="259">
        <v>0.71535974402444624</v>
      </c>
      <c r="D6" s="259">
        <v>0.67532818358677604</v>
      </c>
      <c r="E6" s="259">
        <v>0.61360073820925387</v>
      </c>
      <c r="F6" s="259">
        <v>0.51140766491459544</v>
      </c>
      <c r="G6" s="259">
        <v>0.53559151633298174</v>
      </c>
      <c r="H6" s="259">
        <v>0.53753670964763478</v>
      </c>
      <c r="I6" s="259">
        <v>0.66106616871682145</v>
      </c>
      <c r="J6" s="259">
        <v>0.57729244807531344</v>
      </c>
      <c r="K6" s="259">
        <v>0.49182878513561551</v>
      </c>
      <c r="L6" s="259">
        <v>0.57530603087209298</v>
      </c>
      <c r="M6" s="259">
        <v>0.46008672887260171</v>
      </c>
      <c r="N6" s="259">
        <v>0.44461922155804262</v>
      </c>
      <c r="O6" s="259">
        <v>0.43203905695468309</v>
      </c>
      <c r="P6" s="259">
        <v>0.41213290342704351</v>
      </c>
      <c r="Q6" s="259">
        <v>0.46612373139493291</v>
      </c>
      <c r="R6" s="259">
        <v>0.51158656430831895</v>
      </c>
      <c r="S6" s="259">
        <v>0.47482448552214052</v>
      </c>
      <c r="T6" s="259">
        <v>0.44767304906062622</v>
      </c>
      <c r="U6" s="259">
        <v>0.39040478566165709</v>
      </c>
      <c r="V6" s="259">
        <v>0.37305580408827282</v>
      </c>
      <c r="W6" s="259">
        <v>0.35929377152902958</v>
      </c>
      <c r="X6" s="259">
        <v>0.35453839847486451</v>
      </c>
      <c r="Y6" s="259">
        <v>0.41660795746759682</v>
      </c>
      <c r="DA6" s="67" t="s">
        <v>2445</v>
      </c>
    </row>
    <row r="7" spans="1:105" ht="12" customHeight="1" x14ac:dyDescent="0.25">
      <c r="A7" s="173" t="s">
        <v>92</v>
      </c>
      <c r="B7" s="224">
        <v>0.2292796040346915</v>
      </c>
      <c r="C7" s="224">
        <v>0.25227195130029018</v>
      </c>
      <c r="D7" s="224">
        <v>0.2381548026215109</v>
      </c>
      <c r="E7" s="224">
        <v>0.21638658988065321</v>
      </c>
      <c r="F7" s="224">
        <v>0.1803481543595512</v>
      </c>
      <c r="G7" s="224">
        <v>0.18887660097432771</v>
      </c>
      <c r="H7" s="224">
        <v>0.18956257431465451</v>
      </c>
      <c r="I7" s="224">
        <v>0.2331252963475399</v>
      </c>
      <c r="J7" s="224">
        <v>0.20358245423145299</v>
      </c>
      <c r="K7" s="224">
        <v>0.17344365316644481</v>
      </c>
      <c r="L7" s="224">
        <v>0.20288194326736969</v>
      </c>
      <c r="M7" s="224">
        <v>0.16224980204658029</v>
      </c>
      <c r="N7" s="224">
        <v>0.1567951782931615</v>
      </c>
      <c r="O7" s="224">
        <v>0.15235877730935121</v>
      </c>
      <c r="P7" s="224">
        <v>0.14533886287434319</v>
      </c>
      <c r="Q7" s="224">
        <v>0.16437875383487269</v>
      </c>
      <c r="R7" s="224">
        <v>0.18041124331516839</v>
      </c>
      <c r="S7" s="224">
        <v>0.16744707888361871</v>
      </c>
      <c r="T7" s="224">
        <v>0.15787211200301379</v>
      </c>
      <c r="U7" s="224">
        <v>0.13767643189112991</v>
      </c>
      <c r="V7" s="224">
        <v>0.13155830535249019</v>
      </c>
      <c r="W7" s="224">
        <v>0.12670511807632751</v>
      </c>
      <c r="X7" s="224">
        <v>0.1250281335247701</v>
      </c>
      <c r="Y7" s="224">
        <v>0.14691699279347109</v>
      </c>
      <c r="DA7" s="177" t="s">
        <v>2446</v>
      </c>
    </row>
    <row r="8" spans="1:105" ht="12" customHeight="1" x14ac:dyDescent="0.25">
      <c r="A8" s="173" t="s">
        <v>93</v>
      </c>
      <c r="B8" s="224">
        <v>1.530809961901562</v>
      </c>
      <c r="C8" s="224">
        <v>1.684320843908987</v>
      </c>
      <c r="D8" s="224">
        <v>1.590066180821506</v>
      </c>
      <c r="E8" s="224">
        <v>1.4447283647658951</v>
      </c>
      <c r="F8" s="224">
        <v>1.204113869903531</v>
      </c>
      <c r="G8" s="224">
        <v>1.2610549619488149</v>
      </c>
      <c r="H8" s="224">
        <v>1.2656349368113511</v>
      </c>
      <c r="I8" s="224">
        <v>1.5564861406776991</v>
      </c>
      <c r="J8" s="224">
        <v>1.3592401745369509</v>
      </c>
      <c r="K8" s="224">
        <v>1.158015224309354</v>
      </c>
      <c r="L8" s="224">
        <v>1.3545631376642</v>
      </c>
      <c r="M8" s="224">
        <v>1.083278272113035</v>
      </c>
      <c r="N8" s="224">
        <v>1.046859889347096</v>
      </c>
      <c r="O8" s="224">
        <v>1.0172397805301809</v>
      </c>
      <c r="P8" s="224">
        <v>0.97037056600039351</v>
      </c>
      <c r="Q8" s="224">
        <v>1.0974924479427921</v>
      </c>
      <c r="R8" s="224">
        <v>1.2045350901082299</v>
      </c>
      <c r="S8" s="224">
        <v>1.117978450484308</v>
      </c>
      <c r="T8" s="224">
        <v>1.054050153209817</v>
      </c>
      <c r="U8" s="224">
        <v>0.91921152055947652</v>
      </c>
      <c r="V8" s="224">
        <v>0.87836319001147534</v>
      </c>
      <c r="W8" s="224">
        <v>0.84596036264005514</v>
      </c>
      <c r="X8" s="224">
        <v>0.83476379472775752</v>
      </c>
      <c r="Y8" s="224">
        <v>0.98090712031601568</v>
      </c>
      <c r="DA8" s="177" t="s">
        <v>2447</v>
      </c>
    </row>
    <row r="9" spans="1:105" ht="12" customHeight="1" x14ac:dyDescent="0.25">
      <c r="A9" s="173" t="s">
        <v>94</v>
      </c>
      <c r="B9" s="224">
        <v>0.66999518233172461</v>
      </c>
      <c r="C9" s="224">
        <v>0.73718285025930141</v>
      </c>
      <c r="D9" s="224">
        <v>0.69593006790709644</v>
      </c>
      <c r="E9" s="224">
        <v>0.63231953558020026</v>
      </c>
      <c r="F9" s="224">
        <v>0.52700891155165641</v>
      </c>
      <c r="G9" s="224">
        <v>0.55193052709932189</v>
      </c>
      <c r="H9" s="224">
        <v>0.55393506141087556</v>
      </c>
      <c r="I9" s="224">
        <v>0.68123296919543863</v>
      </c>
      <c r="J9" s="224">
        <v>0.59490360739503134</v>
      </c>
      <c r="K9" s="224">
        <v>0.50683274910903031</v>
      </c>
      <c r="L9" s="224">
        <v>0.59285659159926374</v>
      </c>
      <c r="M9" s="224">
        <v>0.47412235450754181</v>
      </c>
      <c r="N9" s="224">
        <v>0.45818298802263713</v>
      </c>
      <c r="O9" s="224">
        <v>0.44521904690559427</v>
      </c>
      <c r="P9" s="224">
        <v>0.42470562674492168</v>
      </c>
      <c r="Q9" s="224">
        <v>0.4803435247140142</v>
      </c>
      <c r="R9" s="224">
        <v>0.52719326853578452</v>
      </c>
      <c r="S9" s="224">
        <v>0.4893097082048779</v>
      </c>
      <c r="T9" s="224">
        <v>0.4613299770464952</v>
      </c>
      <c r="U9" s="224">
        <v>0.40231466063471549</v>
      </c>
      <c r="V9" s="224">
        <v>0.38443642273805451</v>
      </c>
      <c r="W9" s="224">
        <v>0.37025455903642929</v>
      </c>
      <c r="X9" s="224">
        <v>0.36535411629919301</v>
      </c>
      <c r="Y9" s="224">
        <v>0.42931719892274722</v>
      </c>
      <c r="DA9" s="177" t="s">
        <v>2448</v>
      </c>
    </row>
    <row r="10" spans="1:105" ht="12" customHeight="1" x14ac:dyDescent="0.25">
      <c r="A10" s="56" t="s">
        <v>95</v>
      </c>
      <c r="B10" s="260">
        <v>1.288089834681486</v>
      </c>
      <c r="C10" s="260">
        <v>1.487258276169388</v>
      </c>
      <c r="D10" s="260">
        <v>1.3052204043912909</v>
      </c>
      <c r="E10" s="260">
        <v>1.265015425932255</v>
      </c>
      <c r="F10" s="260">
        <v>0.99927005143726877</v>
      </c>
      <c r="G10" s="260">
        <v>1.016030829007778</v>
      </c>
      <c r="H10" s="260">
        <v>0.98680765094809808</v>
      </c>
      <c r="I10" s="260">
        <v>1.2377051474798659</v>
      </c>
      <c r="J10" s="260">
        <v>1.069214485619695</v>
      </c>
      <c r="K10" s="260">
        <v>0.92072512441526033</v>
      </c>
      <c r="L10" s="260">
        <v>1.0688336345691829</v>
      </c>
      <c r="M10" s="260">
        <v>0.86150680408857871</v>
      </c>
      <c r="N10" s="260">
        <v>0.83748298218051254</v>
      </c>
      <c r="O10" s="260">
        <v>0.81656935825727262</v>
      </c>
      <c r="P10" s="260">
        <v>0.76934015373843312</v>
      </c>
      <c r="Q10" s="260">
        <v>0.86284986219736459</v>
      </c>
      <c r="R10" s="260">
        <v>0.9505511913873459</v>
      </c>
      <c r="S10" s="260">
        <v>0.87729492543907295</v>
      </c>
      <c r="T10" s="260">
        <v>0.82757949694205957</v>
      </c>
      <c r="U10" s="260">
        <v>0.71234038909088815</v>
      </c>
      <c r="V10" s="260">
        <v>0.67835676354362096</v>
      </c>
      <c r="W10" s="260">
        <v>0.65112393118519352</v>
      </c>
      <c r="X10" s="260">
        <v>0.64412554000589639</v>
      </c>
      <c r="Y10" s="260">
        <v>0.7610105891706187</v>
      </c>
      <c r="DA10" s="68" t="s">
        <v>2449</v>
      </c>
    </row>
    <row r="11" spans="1:105" ht="12" customHeight="1" x14ac:dyDescent="0.25">
      <c r="A11" s="37" t="s">
        <v>159</v>
      </c>
      <c r="B11" s="226">
        <v>0.75414543154092439</v>
      </c>
      <c r="C11" s="226">
        <v>0.97733177982825881</v>
      </c>
      <c r="D11" s="226">
        <v>0.67851273279330548</v>
      </c>
      <c r="E11" s="226">
        <v>0.80724857278442008</v>
      </c>
      <c r="F11" s="226">
        <v>0.54769553627739265</v>
      </c>
      <c r="G11" s="226">
        <v>0.54487082603098336</v>
      </c>
      <c r="H11" s="226">
        <v>0.37545705273496488</v>
      </c>
      <c r="I11" s="226">
        <v>0.44633592033264408</v>
      </c>
      <c r="J11" s="226">
        <v>0.32079578016492549</v>
      </c>
      <c r="K11" s="226">
        <v>0.29476353192209359</v>
      </c>
      <c r="L11" s="226">
        <v>0.218275107638462</v>
      </c>
      <c r="M11" s="226">
        <v>0.26121107878287247</v>
      </c>
      <c r="N11" s="226">
        <v>0.29426880643193343</v>
      </c>
      <c r="O11" s="226">
        <v>0.32085289390748067</v>
      </c>
      <c r="P11" s="226">
        <v>0.21980309657913669</v>
      </c>
      <c r="Q11" s="226">
        <v>0.2113088511372298</v>
      </c>
      <c r="R11" s="226">
        <v>0.25072208032472182</v>
      </c>
      <c r="S11" s="226">
        <v>0.2409675441283507</v>
      </c>
      <c r="T11" s="226">
        <v>0.16792026778918551</v>
      </c>
      <c r="U11" s="226">
        <v>0.17605581328632269</v>
      </c>
      <c r="V11" s="226">
        <v>0.16654656081454311</v>
      </c>
      <c r="W11" s="226">
        <v>0.10037376120276879</v>
      </c>
      <c r="X11" s="226">
        <v>0.130308208182701</v>
      </c>
      <c r="Y11" s="226">
        <v>0.23009877392734901</v>
      </c>
      <c r="DA11" s="69" t="s">
        <v>2450</v>
      </c>
    </row>
    <row r="12" spans="1:105" ht="12" customHeight="1" x14ac:dyDescent="0.25">
      <c r="A12" s="37" t="s">
        <v>35</v>
      </c>
      <c r="B12" s="226">
        <v>1.9152019161146521E-3</v>
      </c>
      <c r="C12" s="226">
        <v>1.4609762087083511E-3</v>
      </c>
      <c r="D12" s="226">
        <v>6.4953709707122583E-3</v>
      </c>
      <c r="E12" s="226">
        <v>1.5521381231449779E-3</v>
      </c>
      <c r="F12" s="226">
        <v>3.1417278979243022E-3</v>
      </c>
      <c r="G12" s="226">
        <v>2.7049759514407691E-3</v>
      </c>
      <c r="H12" s="226">
        <v>2.0871154097937129E-5</v>
      </c>
      <c r="I12" s="226">
        <v>9.6321335536477958E-5</v>
      </c>
      <c r="J12" s="226">
        <v>2.8798606749201702E-4</v>
      </c>
      <c r="K12" s="226">
        <v>2.6003651339493999E-8</v>
      </c>
      <c r="L12" s="226">
        <v>1.279972697879232E-6</v>
      </c>
      <c r="M12" s="226">
        <v>1.895300113480702E-6</v>
      </c>
      <c r="N12" s="226">
        <v>2.410713170947393E-7</v>
      </c>
      <c r="O12" s="226">
        <v>8.1771199576532107E-7</v>
      </c>
      <c r="P12" s="226">
        <v>7.751183919546328E-6</v>
      </c>
      <c r="Q12" s="226">
        <v>9.5469985272995464E-5</v>
      </c>
      <c r="R12" s="226">
        <v>2.3662529527149679E-5</v>
      </c>
      <c r="S12" s="226">
        <v>4.8763442337324767E-4</v>
      </c>
      <c r="T12" s="226">
        <v>1.260870236270554E-3</v>
      </c>
      <c r="U12" s="226">
        <v>1.6027990148090289E-2</v>
      </c>
      <c r="V12" s="226">
        <v>3.018083253850759E-2</v>
      </c>
      <c r="W12" s="226">
        <v>2.9551438713504821E-2</v>
      </c>
      <c r="X12" s="226">
        <v>1.619448854276672E-2</v>
      </c>
      <c r="Y12" s="226">
        <v>1.9374443743615001E-2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0.53202920122444741</v>
      </c>
      <c r="C15" s="226">
        <v>0.50846552013242097</v>
      </c>
      <c r="D15" s="226">
        <v>0.62021230062727339</v>
      </c>
      <c r="E15" s="226">
        <v>0.45621471502468958</v>
      </c>
      <c r="F15" s="226">
        <v>0.44843278726195179</v>
      </c>
      <c r="G15" s="226">
        <v>0.4684550270253533</v>
      </c>
      <c r="H15" s="226">
        <v>0.61132972705903521</v>
      </c>
      <c r="I15" s="226">
        <v>0.7912729058116853</v>
      </c>
      <c r="J15" s="226">
        <v>0.74813071938727771</v>
      </c>
      <c r="K15" s="226">
        <v>0.6259615664895154</v>
      </c>
      <c r="L15" s="226">
        <v>0.85055724695802337</v>
      </c>
      <c r="M15" s="226">
        <v>0.60029383000559267</v>
      </c>
      <c r="N15" s="226">
        <v>0.54321393467726209</v>
      </c>
      <c r="O15" s="226">
        <v>0.4957156466377961</v>
      </c>
      <c r="P15" s="226">
        <v>0.54952930597537686</v>
      </c>
      <c r="Q15" s="226">
        <v>0.65144554107486186</v>
      </c>
      <c r="R15" s="226">
        <v>0.6998054485330969</v>
      </c>
      <c r="S15" s="226">
        <v>0.63583974688734901</v>
      </c>
      <c r="T15" s="226">
        <v>0.65839835891660348</v>
      </c>
      <c r="U15" s="226">
        <v>0.52025658565647515</v>
      </c>
      <c r="V15" s="226">
        <v>0.48162937019057028</v>
      </c>
      <c r="W15" s="226">
        <v>0.52119873126891991</v>
      </c>
      <c r="X15" s="226">
        <v>0.49762284328042872</v>
      </c>
      <c r="Y15" s="226">
        <v>0.51153737149965472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6.7550532843490014</v>
      </c>
      <c r="C16" s="261">
        <f t="shared" si="0"/>
        <v>7.8837126521275076</v>
      </c>
      <c r="D16" s="261">
        <f t="shared" si="0"/>
        <v>6.8637507262563453</v>
      </c>
      <c r="E16" s="261">
        <f t="shared" si="0"/>
        <v>6.7346534694634705</v>
      </c>
      <c r="F16" s="261">
        <f t="shared" si="0"/>
        <v>5.2659599601155964</v>
      </c>
      <c r="G16" s="261">
        <f t="shared" si="0"/>
        <v>5.2248410922722908</v>
      </c>
      <c r="H16" s="261">
        <f t="shared" si="0"/>
        <v>4.9561524367874004</v>
      </c>
      <c r="I16" s="261">
        <f t="shared" si="0"/>
        <v>6.303862887210455</v>
      </c>
      <c r="J16" s="261">
        <f t="shared" si="0"/>
        <v>5.3774438499486168</v>
      </c>
      <c r="K16" s="261">
        <f t="shared" si="0"/>
        <v>4.6640758618378833</v>
      </c>
      <c r="L16" s="261">
        <f t="shared" si="0"/>
        <v>5.3665906978229234</v>
      </c>
      <c r="M16" s="261">
        <f t="shared" si="0"/>
        <v>4.3697211269101919</v>
      </c>
      <c r="N16" s="261">
        <f t="shared" si="0"/>
        <v>4.2599253031280675</v>
      </c>
      <c r="O16" s="261">
        <f t="shared" si="0"/>
        <v>4.1584278191149888</v>
      </c>
      <c r="P16" s="261">
        <f t="shared" si="0"/>
        <v>3.9001587811919221</v>
      </c>
      <c r="Q16" s="261">
        <f t="shared" si="0"/>
        <v>4.3740192041104393</v>
      </c>
      <c r="R16" s="261">
        <f t="shared" si="0"/>
        <v>4.8174858222309975</v>
      </c>
      <c r="S16" s="261">
        <f t="shared" si="0"/>
        <v>4.4338904427979475</v>
      </c>
      <c r="T16" s="261">
        <f t="shared" si="0"/>
        <v>4.2813761076863663</v>
      </c>
      <c r="U16" s="261">
        <f t="shared" si="0"/>
        <v>3.5918151920261492</v>
      </c>
      <c r="V16" s="261">
        <f t="shared" si="0"/>
        <v>3.4205498260507188</v>
      </c>
      <c r="W16" s="261">
        <f t="shared" si="0"/>
        <v>3.2726223536774381</v>
      </c>
      <c r="X16" s="261">
        <f t="shared" si="0"/>
        <v>3.2248405224936758</v>
      </c>
      <c r="Y16" s="261">
        <f t="shared" si="0"/>
        <v>3.8207819506192973</v>
      </c>
      <c r="DA16" s="70"/>
    </row>
    <row r="17" spans="1:105" ht="12" customHeight="1" x14ac:dyDescent="0.25">
      <c r="A17" s="60" t="s">
        <v>2404</v>
      </c>
      <c r="B17" s="329">
        <v>5.1416051034097796</v>
      </c>
      <c r="C17" s="329">
        <v>6.3777005386894174</v>
      </c>
      <c r="D17" s="329">
        <v>5.1034778855133061</v>
      </c>
      <c r="E17" s="329">
        <v>5.4301325378645648</v>
      </c>
      <c r="F17" s="329">
        <v>3.9682479756018521</v>
      </c>
      <c r="G17" s="329">
        <v>3.5868279706595749</v>
      </c>
      <c r="H17" s="329">
        <v>2.8649356927423648</v>
      </c>
      <c r="I17" s="329">
        <v>3.521898872120687</v>
      </c>
      <c r="J17" s="329">
        <v>2.5078874690604529</v>
      </c>
      <c r="K17" s="329">
        <v>2.3055268745213069</v>
      </c>
      <c r="L17" s="329">
        <v>1.8773521918006311</v>
      </c>
      <c r="M17" s="329">
        <v>2.0035987959859378</v>
      </c>
      <c r="N17" s="329">
        <v>2.043456092014944</v>
      </c>
      <c r="O17" s="329">
        <v>2.0553962474774941</v>
      </c>
      <c r="P17" s="329">
        <v>1.5161588551585079</v>
      </c>
      <c r="Q17" s="329">
        <v>1.5163127982483089</v>
      </c>
      <c r="R17" s="329">
        <v>1.8138313272849751</v>
      </c>
      <c r="S17" s="329">
        <v>1.6181181503543529</v>
      </c>
      <c r="T17" s="329">
        <v>1.899069788821153</v>
      </c>
      <c r="U17" s="329">
        <v>1.2356063830100961</v>
      </c>
      <c r="V17" s="329">
        <v>1.1436385452886499</v>
      </c>
      <c r="W17" s="329">
        <v>0.81945295428303133</v>
      </c>
      <c r="X17" s="329">
        <v>0.74791295292275384</v>
      </c>
      <c r="Y17" s="329">
        <v>1.2745945409321711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0.42507789469341511</v>
      </c>
      <c r="C19" s="230">
        <v>0.43156336588521982</v>
      </c>
      <c r="D19" s="230">
        <v>0.42286825425207192</v>
      </c>
      <c r="E19" s="230">
        <v>0.43121239783591542</v>
      </c>
      <c r="F19" s="230">
        <v>0.4241004540555704</v>
      </c>
      <c r="G19" s="230">
        <v>0.41418938768475982</v>
      </c>
      <c r="H19" s="230">
        <v>0.39524594922227912</v>
      </c>
      <c r="I19" s="230">
        <v>0.48835257324351289</v>
      </c>
      <c r="J19" s="230">
        <v>0.1696743295121457</v>
      </c>
      <c r="K19" s="230">
        <v>0.34536497683328748</v>
      </c>
      <c r="L19" s="230">
        <v>0.3708817826671057</v>
      </c>
      <c r="M19" s="230">
        <v>0.36624304767027932</v>
      </c>
      <c r="N19" s="230">
        <v>0.3698795917255408</v>
      </c>
      <c r="O19" s="230">
        <v>0.36892068073090922</v>
      </c>
      <c r="P19" s="230">
        <v>0.38566808091346932</v>
      </c>
      <c r="Q19" s="230">
        <v>0.56265590199261972</v>
      </c>
      <c r="R19" s="230">
        <v>0.56154331065364882</v>
      </c>
      <c r="S19" s="230">
        <v>0.37341270971563523</v>
      </c>
      <c r="T19" s="230">
        <v>1.1240116882271389</v>
      </c>
      <c r="U19" s="230">
        <v>0.19284598729526281</v>
      </c>
      <c r="V19" s="230">
        <v>0.1907477073150263</v>
      </c>
      <c r="W19" s="230">
        <v>0.19400768078738781</v>
      </c>
      <c r="X19" s="230">
        <v>0</v>
      </c>
      <c r="Y19" s="230">
        <v>0</v>
      </c>
      <c r="DA19" s="71" t="s">
        <v>2457</v>
      </c>
    </row>
    <row r="20" spans="1:105" ht="12" customHeight="1" x14ac:dyDescent="0.25">
      <c r="A20" s="59" t="s">
        <v>159</v>
      </c>
      <c r="B20" s="230">
        <v>2.3518962183484979</v>
      </c>
      <c r="C20" s="230">
        <v>2.9768193178437521</v>
      </c>
      <c r="D20" s="230">
        <v>1.9803461678091669</v>
      </c>
      <c r="E20" s="230">
        <v>2.373736708804465</v>
      </c>
      <c r="F20" s="230">
        <v>1.629910117578802</v>
      </c>
      <c r="G20" s="230">
        <v>1.9592349762455059</v>
      </c>
      <c r="H20" s="230">
        <v>1.320770307733341</v>
      </c>
      <c r="I20" s="230">
        <v>1.613728799645159</v>
      </c>
      <c r="J20" s="230">
        <v>1.265346355270462</v>
      </c>
      <c r="K20" s="230">
        <v>1.1421272181919531</v>
      </c>
      <c r="L20" s="230">
        <v>0.92082015323993693</v>
      </c>
      <c r="M20" s="230">
        <v>1.058786523711946</v>
      </c>
      <c r="N20" s="230">
        <v>1.234748553268566</v>
      </c>
      <c r="O20" s="230">
        <v>1.399789152248295</v>
      </c>
      <c r="P20" s="230">
        <v>0.98060179406054981</v>
      </c>
      <c r="Q20" s="230">
        <v>0.953236533637426</v>
      </c>
      <c r="R20" s="230">
        <v>1.106646043381633</v>
      </c>
      <c r="S20" s="230">
        <v>1.09736702896157</v>
      </c>
      <c r="T20" s="230">
        <v>0.62482079991241746</v>
      </c>
      <c r="U20" s="230">
        <v>0.81995507109353649</v>
      </c>
      <c r="V20" s="230">
        <v>0.80967795020774092</v>
      </c>
      <c r="W20" s="230">
        <v>0.4858339775188763</v>
      </c>
      <c r="X20" s="230">
        <v>0.66700374013418773</v>
      </c>
      <c r="Y20" s="230">
        <v>1.1777979679886921</v>
      </c>
      <c r="DA20" s="71" t="s">
        <v>2458</v>
      </c>
    </row>
    <row r="21" spans="1:105" ht="12" customHeight="1" x14ac:dyDescent="0.25">
      <c r="A21" s="59" t="s">
        <v>32</v>
      </c>
      <c r="B21" s="230">
        <v>2.358801214478111</v>
      </c>
      <c r="C21" s="230">
        <v>2.9649744748218221</v>
      </c>
      <c r="D21" s="230">
        <v>2.6817596469356748</v>
      </c>
      <c r="E21" s="230">
        <v>2.620728614215412</v>
      </c>
      <c r="F21" s="230">
        <v>1.905111681315139</v>
      </c>
      <c r="G21" s="230">
        <v>1.203910013461615</v>
      </c>
      <c r="H21" s="230">
        <v>1.148847773982576</v>
      </c>
      <c r="I21" s="230">
        <v>1.4194775880522761</v>
      </c>
      <c r="J21" s="230">
        <v>1.0717580525079919</v>
      </c>
      <c r="K21" s="230">
        <v>0.81803458115174121</v>
      </c>
      <c r="L21" s="230">
        <v>0.58564498546960453</v>
      </c>
      <c r="M21" s="230">
        <v>0.5785617261961209</v>
      </c>
      <c r="N21" s="230">
        <v>0.43882695970959568</v>
      </c>
      <c r="O21" s="230">
        <v>0.28668293247818238</v>
      </c>
      <c r="P21" s="230">
        <v>0.14985522805629439</v>
      </c>
      <c r="Q21" s="230">
        <v>0</v>
      </c>
      <c r="R21" s="230">
        <v>0.1455400316217221</v>
      </c>
      <c r="S21" s="230">
        <v>0.1451708974594656</v>
      </c>
      <c r="T21" s="230">
        <v>0.1456580228215956</v>
      </c>
      <c r="U21" s="230">
        <v>0.14994468221732199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5.8297758897561261E-3</v>
      </c>
      <c r="C22" s="230">
        <v>4.3433801386232066E-3</v>
      </c>
      <c r="D22" s="230">
        <v>1.850381651639257E-2</v>
      </c>
      <c r="E22" s="230">
        <v>4.4548170087728772E-3</v>
      </c>
      <c r="F22" s="230">
        <v>9.1257226523412047E-3</v>
      </c>
      <c r="G22" s="230">
        <v>9.4935932676954004E-3</v>
      </c>
      <c r="H22" s="230">
        <v>7.1661804168990083E-5</v>
      </c>
      <c r="I22" s="230">
        <v>3.3991117973809738E-4</v>
      </c>
      <c r="J22" s="230">
        <v>1.108731769853256E-3</v>
      </c>
      <c r="K22" s="230">
        <v>9.8344325708031662E-8</v>
      </c>
      <c r="L22" s="230">
        <v>5.2704239836796193E-6</v>
      </c>
      <c r="M22" s="230">
        <v>7.4984075915109906E-6</v>
      </c>
      <c r="N22" s="230">
        <v>9.8731124135325029E-7</v>
      </c>
      <c r="O22" s="230">
        <v>3.482020107323634E-6</v>
      </c>
      <c r="P22" s="230">
        <v>3.3752128194514362E-5</v>
      </c>
      <c r="Q22" s="230">
        <v>4.2036261826295258E-4</v>
      </c>
      <c r="R22" s="230">
        <v>1.019416279709877E-4</v>
      </c>
      <c r="S22" s="230">
        <v>2.1675142176815418E-3</v>
      </c>
      <c r="T22" s="230">
        <v>4.5792778600005279E-3</v>
      </c>
      <c r="U22" s="230">
        <v>7.2860642403974676E-2</v>
      </c>
      <c r="V22" s="230">
        <v>0.14321288776588259</v>
      </c>
      <c r="W22" s="230">
        <v>0.13961129597676719</v>
      </c>
      <c r="X22" s="230">
        <v>8.0909212788566123E-2</v>
      </c>
      <c r="Y22" s="230">
        <v>9.6796572943478751E-2</v>
      </c>
      <c r="DA22" s="71" t="s">
        <v>2460</v>
      </c>
    </row>
    <row r="23" spans="1:105" ht="12" customHeight="1" x14ac:dyDescent="0.25">
      <c r="A23" s="60" t="s">
        <v>2411</v>
      </c>
      <c r="B23" s="329">
        <v>1.613448180939222</v>
      </c>
      <c r="C23" s="329">
        <v>1.5060121134380899</v>
      </c>
      <c r="D23" s="329">
        <v>1.760272840743039</v>
      </c>
      <c r="E23" s="329">
        <v>1.3045209315989059</v>
      </c>
      <c r="F23" s="329">
        <v>1.2977119845137439</v>
      </c>
      <c r="G23" s="329">
        <v>1.6380131216127161</v>
      </c>
      <c r="H23" s="329">
        <v>2.0912167440450351</v>
      </c>
      <c r="I23" s="329">
        <v>2.781964015089768</v>
      </c>
      <c r="J23" s="329">
        <v>2.8695563808881639</v>
      </c>
      <c r="K23" s="329">
        <v>2.3585489873165768</v>
      </c>
      <c r="L23" s="329">
        <v>3.4892385060222928</v>
      </c>
      <c r="M23" s="329">
        <v>2.3661223309242541</v>
      </c>
      <c r="N23" s="329">
        <v>2.216469211113123</v>
      </c>
      <c r="O23" s="329">
        <v>2.1030315716374952</v>
      </c>
      <c r="P23" s="329">
        <v>2.3839999260334142</v>
      </c>
      <c r="Q23" s="329">
        <v>2.8577064058621309</v>
      </c>
      <c r="R23" s="329">
        <v>3.003654494946022</v>
      </c>
      <c r="S23" s="329">
        <v>2.8157722924435951</v>
      </c>
      <c r="T23" s="329">
        <v>2.3823063188652132</v>
      </c>
      <c r="U23" s="329">
        <v>2.3562088090160529</v>
      </c>
      <c r="V23" s="329">
        <v>2.2769112807620688</v>
      </c>
      <c r="W23" s="329">
        <v>2.4531693993944068</v>
      </c>
      <c r="X23" s="329">
        <v>2.4769275695709219</v>
      </c>
      <c r="Y23" s="329">
        <v>2.5461874096871262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1.219123835152919</v>
      </c>
      <c r="C24" s="261">
        <f t="shared" si="1"/>
        <v>1.2998920314125422</v>
      </c>
      <c r="D24" s="261">
        <f t="shared" si="1"/>
        <v>1.4651685878984488</v>
      </c>
      <c r="E24" s="261">
        <f t="shared" si="1"/>
        <v>1.1381476333006377</v>
      </c>
      <c r="F24" s="261">
        <f t="shared" si="1"/>
        <v>1.0470197673069683</v>
      </c>
      <c r="G24" s="261">
        <f t="shared" si="1"/>
        <v>1.0736243469263378</v>
      </c>
      <c r="H24" s="261">
        <f t="shared" si="1"/>
        <v>0.71072962703523301</v>
      </c>
      <c r="I24" s="261">
        <f t="shared" si="1"/>
        <v>0.93111060820335867</v>
      </c>
      <c r="J24" s="261">
        <f t="shared" si="1"/>
        <v>0.88335985781804527</v>
      </c>
      <c r="K24" s="261">
        <f t="shared" si="1"/>
        <v>0.58035128694182736</v>
      </c>
      <c r="L24" s="261">
        <f t="shared" si="1"/>
        <v>0.70320911653695983</v>
      </c>
      <c r="M24" s="261">
        <f t="shared" si="1"/>
        <v>0.56926311619231118</v>
      </c>
      <c r="N24" s="261">
        <f t="shared" si="1"/>
        <v>0.53407883655737776</v>
      </c>
      <c r="O24" s="261">
        <f t="shared" si="1"/>
        <v>0.52805840300587259</v>
      </c>
      <c r="P24" s="261">
        <f t="shared" si="1"/>
        <v>0.53067631983129937</v>
      </c>
      <c r="Q24" s="261">
        <f t="shared" si="1"/>
        <v>0.66998703107454882</v>
      </c>
      <c r="R24" s="261">
        <f t="shared" si="1"/>
        <v>0.68056043793362764</v>
      </c>
      <c r="S24" s="261">
        <f t="shared" si="1"/>
        <v>0.77626026062589071</v>
      </c>
      <c r="T24" s="261">
        <f t="shared" si="1"/>
        <v>0.80189106494810958</v>
      </c>
      <c r="U24" s="261">
        <f t="shared" si="1"/>
        <v>1.0393233406037121</v>
      </c>
      <c r="V24" s="261">
        <f t="shared" si="1"/>
        <v>1.1085384845394457</v>
      </c>
      <c r="W24" s="261">
        <f t="shared" si="1"/>
        <v>1.0565327632541919</v>
      </c>
      <c r="X24" s="261">
        <f t="shared" si="1"/>
        <v>0.95933396887331812</v>
      </c>
      <c r="Y24" s="261">
        <f t="shared" si="1"/>
        <v>1.1461137676985143</v>
      </c>
      <c r="DA24" s="70"/>
    </row>
    <row r="25" spans="1:105" ht="12" customHeight="1" x14ac:dyDescent="0.25">
      <c r="A25" s="60" t="s">
        <v>2414</v>
      </c>
      <c r="B25" s="262">
        <v>0.46332398193223823</v>
      </c>
      <c r="C25" s="262">
        <v>0.4682999472967444</v>
      </c>
      <c r="D25" s="262">
        <v>0.6801124307101134</v>
      </c>
      <c r="E25" s="262">
        <v>0.42484845625750278</v>
      </c>
      <c r="F25" s="262">
        <v>0.45251809251802688</v>
      </c>
      <c r="G25" s="262">
        <v>0.45100940525181138</v>
      </c>
      <c r="H25" s="262">
        <v>8.5853435163092684E-2</v>
      </c>
      <c r="I25" s="262">
        <v>0.16263377179518529</v>
      </c>
      <c r="J25" s="262">
        <v>0.21226837685423061</v>
      </c>
      <c r="K25" s="262">
        <v>8.6096871725644449E-3</v>
      </c>
      <c r="L25" s="262">
        <v>3.4426807756439241E-2</v>
      </c>
      <c r="M25" s="262">
        <v>3.4421052554869637E-2</v>
      </c>
      <c r="N25" s="262">
        <v>1.7217455717975911E-2</v>
      </c>
      <c r="O25" s="262">
        <v>2.5821224029121431E-2</v>
      </c>
      <c r="P25" s="262">
        <v>5.1579665376729283E-2</v>
      </c>
      <c r="Q25" s="262">
        <v>0.12812706693139181</v>
      </c>
      <c r="R25" s="262">
        <v>8.5850796005192437E-2</v>
      </c>
      <c r="S25" s="262">
        <v>0.22428583544622241</v>
      </c>
      <c r="T25" s="262">
        <v>0.28147966777270772</v>
      </c>
      <c r="U25" s="262">
        <v>0.58548520941294691</v>
      </c>
      <c r="V25" s="262">
        <v>0.67486821415495535</v>
      </c>
      <c r="W25" s="262">
        <v>0.63886059373183124</v>
      </c>
      <c r="X25" s="262">
        <v>0.54718982999832655</v>
      </c>
      <c r="Y25" s="262">
        <v>0.66181494811346209</v>
      </c>
      <c r="DA25" s="72" t="s">
        <v>2462</v>
      </c>
    </row>
    <row r="26" spans="1:105" ht="12" customHeight="1" x14ac:dyDescent="0.25">
      <c r="A26" s="60" t="s">
        <v>2416</v>
      </c>
      <c r="B26" s="262">
        <v>0.75579985322068066</v>
      </c>
      <c r="C26" s="262">
        <v>0.83159208411579788</v>
      </c>
      <c r="D26" s="262">
        <v>0.78505615718833544</v>
      </c>
      <c r="E26" s="262">
        <v>0.71329917704313495</v>
      </c>
      <c r="F26" s="262">
        <v>0.59450167478894145</v>
      </c>
      <c r="G26" s="262">
        <v>0.62261494167452647</v>
      </c>
      <c r="H26" s="262">
        <v>0.62487619187214039</v>
      </c>
      <c r="I26" s="262">
        <v>0.76847683640817344</v>
      </c>
      <c r="J26" s="262">
        <v>0.67109148096381466</v>
      </c>
      <c r="K26" s="262">
        <v>0.57174159976926286</v>
      </c>
      <c r="L26" s="262">
        <v>0.66878230878052058</v>
      </c>
      <c r="M26" s="262">
        <v>0.53484206363744158</v>
      </c>
      <c r="N26" s="262">
        <v>0.51686138083940181</v>
      </c>
      <c r="O26" s="262">
        <v>0.50223717897675113</v>
      </c>
      <c r="P26" s="262">
        <v>0.47909665445457011</v>
      </c>
      <c r="Q26" s="262">
        <v>0.54185996414315707</v>
      </c>
      <c r="R26" s="262">
        <v>0.59470964192843523</v>
      </c>
      <c r="S26" s="262">
        <v>0.55197442517966833</v>
      </c>
      <c r="T26" s="262">
        <v>0.52041139717540186</v>
      </c>
      <c r="U26" s="262">
        <v>0.45383813119076521</v>
      </c>
      <c r="V26" s="262">
        <v>0.43367027038449041</v>
      </c>
      <c r="W26" s="262">
        <v>0.41767216952236058</v>
      </c>
      <c r="X26" s="262">
        <v>0.41214413887499157</v>
      </c>
      <c r="Y26" s="262">
        <v>0.48429881958505222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8.2714938175702102</v>
      </c>
      <c r="C27" s="261">
        <f t="shared" si="2"/>
        <v>9.6535256964826619</v>
      </c>
      <c r="D27" s="261">
        <f t="shared" si="2"/>
        <v>8.4045927260281772</v>
      </c>
      <c r="E27" s="261">
        <f t="shared" si="2"/>
        <v>8.2465144524042486</v>
      </c>
      <c r="F27" s="261">
        <f t="shared" si="2"/>
        <v>6.4481142368762354</v>
      </c>
      <c r="G27" s="261">
        <f t="shared" si="2"/>
        <v>6.3977646027824004</v>
      </c>
      <c r="H27" s="261">
        <f t="shared" si="2"/>
        <v>6.0687580858621226</v>
      </c>
      <c r="I27" s="261">
        <f t="shared" si="2"/>
        <v>7.7190157802577009</v>
      </c>
      <c r="J27" s="261">
        <f t="shared" si="2"/>
        <v>6.5846251223860612</v>
      </c>
      <c r="K27" s="261">
        <f t="shared" si="2"/>
        <v>5.7111133002096572</v>
      </c>
      <c r="L27" s="261">
        <f t="shared" si="2"/>
        <v>6.5713355483546003</v>
      </c>
      <c r="M27" s="261">
        <f t="shared" si="2"/>
        <v>5.3506789309104388</v>
      </c>
      <c r="N27" s="261">
        <f t="shared" si="2"/>
        <v>5.2162350650547786</v>
      </c>
      <c r="O27" s="261">
        <f t="shared" si="2"/>
        <v>5.0919524315693749</v>
      </c>
      <c r="P27" s="261">
        <f t="shared" si="2"/>
        <v>4.7757046300309236</v>
      </c>
      <c r="Q27" s="261">
        <f t="shared" si="2"/>
        <v>5.3559418825842133</v>
      </c>
      <c r="R27" s="261">
        <f t="shared" si="2"/>
        <v>5.8989622313032619</v>
      </c>
      <c r="S27" s="261">
        <f t="shared" si="2"/>
        <v>5.4292536034260603</v>
      </c>
      <c r="T27" s="261">
        <f t="shared" si="2"/>
        <v>5.242501356350652</v>
      </c>
      <c r="U27" s="261">
        <f t="shared" si="2"/>
        <v>4.3981410514605921</v>
      </c>
      <c r="V27" s="261">
        <f t="shared" si="2"/>
        <v>4.1884283584294533</v>
      </c>
      <c r="W27" s="261">
        <f t="shared" si="2"/>
        <v>4.0072926779723748</v>
      </c>
      <c r="X27" s="261">
        <f t="shared" si="2"/>
        <v>3.9487843132575637</v>
      </c>
      <c r="Y27" s="261">
        <f t="shared" si="2"/>
        <v>4.6785085109624047</v>
      </c>
      <c r="DA27" s="70"/>
    </row>
    <row r="28" spans="1:105" ht="12" customHeight="1" x14ac:dyDescent="0.25">
      <c r="A28" s="60" t="s">
        <v>2419</v>
      </c>
      <c r="B28" s="329">
        <v>6.2958429837670806</v>
      </c>
      <c r="C28" s="329">
        <v>7.8094292310482656</v>
      </c>
      <c r="D28" s="329">
        <v>6.249156594506089</v>
      </c>
      <c r="E28" s="329">
        <v>6.6491418830994657</v>
      </c>
      <c r="F28" s="329">
        <v>4.8590791537981826</v>
      </c>
      <c r="G28" s="329">
        <v>4.392034249787236</v>
      </c>
      <c r="H28" s="329">
        <v>3.5080845217253458</v>
      </c>
      <c r="I28" s="329">
        <v>4.3125292311681882</v>
      </c>
      <c r="J28" s="329">
        <v>3.0708826151760649</v>
      </c>
      <c r="K28" s="329">
        <v>2.8230941320669078</v>
      </c>
      <c r="L28" s="329">
        <v>2.2987986022048541</v>
      </c>
      <c r="M28" s="329">
        <v>2.4533862807991071</v>
      </c>
      <c r="N28" s="329">
        <v>2.5021911330795241</v>
      </c>
      <c r="O28" s="329">
        <v>2.516811731605094</v>
      </c>
      <c r="P28" s="329">
        <v>1.856521047132867</v>
      </c>
      <c r="Q28" s="329">
        <v>1.8567095488754799</v>
      </c>
      <c r="R28" s="329">
        <v>2.2210179517775201</v>
      </c>
      <c r="S28" s="329">
        <v>1.981369163699207</v>
      </c>
      <c r="T28" s="329">
        <v>2.3253915781483498</v>
      </c>
      <c r="U28" s="329">
        <v>1.512987407767465</v>
      </c>
      <c r="V28" s="329">
        <v>1.400373728924877</v>
      </c>
      <c r="W28" s="329">
        <v>1.003411780754732</v>
      </c>
      <c r="X28" s="329">
        <v>0.91581177908908651</v>
      </c>
      <c r="Y28" s="329">
        <v>1.5607280093046989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0.52050354452254921</v>
      </c>
      <c r="C30" s="230">
        <v>0.52844493781863644</v>
      </c>
      <c r="D30" s="230">
        <v>0.51779786234947578</v>
      </c>
      <c r="E30" s="230">
        <v>0.5280151810235697</v>
      </c>
      <c r="F30" s="230">
        <v>0.51930667843539202</v>
      </c>
      <c r="G30" s="230">
        <v>0.50717067879766531</v>
      </c>
      <c r="H30" s="230">
        <v>0.48397463170074978</v>
      </c>
      <c r="I30" s="230">
        <v>0.59798274274715879</v>
      </c>
      <c r="J30" s="230">
        <v>0.20776448511691309</v>
      </c>
      <c r="K30" s="230">
        <v>0.42289588999994421</v>
      </c>
      <c r="L30" s="230">
        <v>0.4541409583678846</v>
      </c>
      <c r="M30" s="230">
        <v>0.44846087469830132</v>
      </c>
      <c r="N30" s="230">
        <v>0.45291378578637648</v>
      </c>
      <c r="O30" s="230">
        <v>0.45173960905825622</v>
      </c>
      <c r="P30" s="230">
        <v>0.47224662968996239</v>
      </c>
      <c r="Q30" s="230">
        <v>0.68896641060320807</v>
      </c>
      <c r="R30" s="230">
        <v>0.68760405386161105</v>
      </c>
      <c r="S30" s="230">
        <v>0.4572400527130227</v>
      </c>
      <c r="T30" s="230">
        <v>1.3763408427271091</v>
      </c>
      <c r="U30" s="230">
        <v>0.2361379436268525</v>
      </c>
      <c r="V30" s="230">
        <v>0.23356862120207311</v>
      </c>
      <c r="W30" s="230">
        <v>0.23756042545394421</v>
      </c>
      <c r="X30" s="230">
        <v>0</v>
      </c>
      <c r="Y30" s="230">
        <v>0</v>
      </c>
      <c r="DA30" s="71" t="s">
        <v>2466</v>
      </c>
    </row>
    <row r="31" spans="1:105" ht="12" customHeight="1" x14ac:dyDescent="0.25">
      <c r="A31" s="59" t="s">
        <v>159</v>
      </c>
      <c r="B31" s="230">
        <v>2.8798729204267328</v>
      </c>
      <c r="C31" s="230">
        <v>3.6450848789923498</v>
      </c>
      <c r="D31" s="230">
        <v>2.424913674868368</v>
      </c>
      <c r="E31" s="230">
        <v>2.9066163781279148</v>
      </c>
      <c r="F31" s="230">
        <v>1.9958083072393471</v>
      </c>
      <c r="G31" s="230">
        <v>2.3990632362189861</v>
      </c>
      <c r="H31" s="230">
        <v>1.617269764571438</v>
      </c>
      <c r="I31" s="230">
        <v>1.9759944485450931</v>
      </c>
      <c r="J31" s="230">
        <v>1.549403700331178</v>
      </c>
      <c r="K31" s="230">
        <v>1.3985231243166769</v>
      </c>
      <c r="L31" s="230">
        <v>1.12753488151829</v>
      </c>
      <c r="M31" s="230">
        <v>1.2964732943411581</v>
      </c>
      <c r="N31" s="230">
        <v>1.5119370040023259</v>
      </c>
      <c r="O31" s="230">
        <v>1.714027533365259</v>
      </c>
      <c r="P31" s="230">
        <v>1.200736890686388</v>
      </c>
      <c r="Q31" s="230">
        <v>1.1672284085356239</v>
      </c>
      <c r="R31" s="230">
        <v>1.355076787814244</v>
      </c>
      <c r="S31" s="230">
        <v>1.3437147293406979</v>
      </c>
      <c r="T31" s="230">
        <v>0.76508669377030714</v>
      </c>
      <c r="U31" s="230">
        <v>1.004026617665555</v>
      </c>
      <c r="V31" s="230">
        <v>0.99144238800947881</v>
      </c>
      <c r="W31" s="230">
        <v>0.59489874798229758</v>
      </c>
      <c r="X31" s="230">
        <v>0.81673927363369936</v>
      </c>
      <c r="Y31" s="230">
        <v>1.442201593455541</v>
      </c>
      <c r="DA31" s="71" t="s">
        <v>2467</v>
      </c>
    </row>
    <row r="32" spans="1:105" ht="12" customHeight="1" x14ac:dyDescent="0.25">
      <c r="A32" s="59" t="s">
        <v>32</v>
      </c>
      <c r="B32" s="230">
        <v>2.8883280177283011</v>
      </c>
      <c r="C32" s="230">
        <v>3.6305809895777408</v>
      </c>
      <c r="D32" s="230">
        <v>3.2837873227783771</v>
      </c>
      <c r="E32" s="230">
        <v>3.2090554459780538</v>
      </c>
      <c r="F32" s="230">
        <v>2.3327898138552721</v>
      </c>
      <c r="G32" s="230">
        <v>1.4741755266876919</v>
      </c>
      <c r="H32" s="230">
        <v>1.4067523763051959</v>
      </c>
      <c r="I32" s="230">
        <v>1.738135822104828</v>
      </c>
      <c r="J32" s="230">
        <v>1.312356798989379</v>
      </c>
      <c r="K32" s="230">
        <v>1.0016749973286629</v>
      </c>
      <c r="L32" s="230">
        <v>0.71711630873829113</v>
      </c>
      <c r="M32" s="230">
        <v>0.70844293003606651</v>
      </c>
      <c r="N32" s="230">
        <v>0.53733913433828084</v>
      </c>
      <c r="O32" s="230">
        <v>0.35104032548348862</v>
      </c>
      <c r="P32" s="230">
        <v>0.18349619761995231</v>
      </c>
      <c r="Q32" s="230">
        <v>0</v>
      </c>
      <c r="R32" s="230">
        <v>0.1782122836184353</v>
      </c>
      <c r="S32" s="230">
        <v>0.17776028260342741</v>
      </c>
      <c r="T32" s="230">
        <v>0.17835676263868849</v>
      </c>
      <c r="U32" s="230">
        <v>0.1836057333273331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7.1385010894973004E-3</v>
      </c>
      <c r="C33" s="230">
        <v>5.318424659538622E-3</v>
      </c>
      <c r="D33" s="230">
        <v>2.2657734509868448E-2</v>
      </c>
      <c r="E33" s="230">
        <v>5.4548779699259706E-3</v>
      </c>
      <c r="F33" s="230">
        <v>1.11743542681729E-2</v>
      </c>
      <c r="G33" s="230">
        <v>1.1624808082892331E-2</v>
      </c>
      <c r="H33" s="230">
        <v>8.77491479620287E-5</v>
      </c>
      <c r="I33" s="230">
        <v>4.1621777110787441E-4</v>
      </c>
      <c r="J33" s="230">
        <v>1.3576307385958239E-3</v>
      </c>
      <c r="K33" s="230">
        <v>1.2042162331595721E-7</v>
      </c>
      <c r="L33" s="230">
        <v>6.4535803881791262E-6</v>
      </c>
      <c r="M33" s="230">
        <v>9.1817235814420296E-6</v>
      </c>
      <c r="N33" s="230">
        <v>1.208952540432552E-6</v>
      </c>
      <c r="O33" s="230">
        <v>4.2636980906003693E-6</v>
      </c>
      <c r="P33" s="230">
        <v>4.1329136564711461E-5</v>
      </c>
      <c r="Q33" s="230">
        <v>5.1472973664851336E-4</v>
      </c>
      <c r="R33" s="230">
        <v>1.248264832297809E-4</v>
      </c>
      <c r="S33" s="230">
        <v>2.6540990420590321E-3</v>
      </c>
      <c r="T33" s="230">
        <v>5.6072790122455446E-3</v>
      </c>
      <c r="U33" s="230">
        <v>8.9217113147724111E-2</v>
      </c>
      <c r="V33" s="230">
        <v>0.1753627197133257</v>
      </c>
      <c r="W33" s="230">
        <v>0.17095260731849049</v>
      </c>
      <c r="X33" s="230">
        <v>9.9072505455387094E-2</v>
      </c>
      <c r="Y33" s="230">
        <v>0.1185264158491576</v>
      </c>
      <c r="DA33" s="71" t="s">
        <v>2469</v>
      </c>
    </row>
    <row r="34" spans="1:105" ht="12" customHeight="1" x14ac:dyDescent="0.25">
      <c r="A34" s="60" t="s">
        <v>2426</v>
      </c>
      <c r="B34" s="329">
        <v>1.97565083380313</v>
      </c>
      <c r="C34" s="329">
        <v>1.844096465434397</v>
      </c>
      <c r="D34" s="329">
        <v>2.1554361315220891</v>
      </c>
      <c r="E34" s="329">
        <v>1.5973725693047831</v>
      </c>
      <c r="F34" s="329">
        <v>1.5890350830780531</v>
      </c>
      <c r="G34" s="329">
        <v>2.005730352995164</v>
      </c>
      <c r="H34" s="329">
        <v>2.5606735641367768</v>
      </c>
      <c r="I34" s="329">
        <v>3.4064865490895131</v>
      </c>
      <c r="J34" s="329">
        <v>3.5137425072099959</v>
      </c>
      <c r="K34" s="329">
        <v>2.8880191681427498</v>
      </c>
      <c r="L34" s="329">
        <v>4.2725369461497467</v>
      </c>
      <c r="M34" s="329">
        <v>2.8972926501113321</v>
      </c>
      <c r="N34" s="329">
        <v>2.7140439319752541</v>
      </c>
      <c r="O34" s="329">
        <v>2.575140699964281</v>
      </c>
      <c r="P34" s="329">
        <v>2.9191835828980568</v>
      </c>
      <c r="Q34" s="329">
        <v>3.4992323337087332</v>
      </c>
      <c r="R34" s="329">
        <v>3.6779442795257422</v>
      </c>
      <c r="S34" s="329">
        <v>3.4478844397268529</v>
      </c>
      <c r="T34" s="329">
        <v>2.9171097782023021</v>
      </c>
      <c r="U34" s="329">
        <v>2.8851536436931271</v>
      </c>
      <c r="V34" s="329">
        <v>2.7880546295045758</v>
      </c>
      <c r="W34" s="329">
        <v>3.003880897217643</v>
      </c>
      <c r="X34" s="329">
        <v>3.032972534168477</v>
      </c>
      <c r="Y34" s="329">
        <v>3.1177805016577058</v>
      </c>
      <c r="DA34" s="72" t="s">
        <v>2470</v>
      </c>
    </row>
    <row r="35" spans="1:105" ht="12" customHeight="1" x14ac:dyDescent="0.25">
      <c r="A35" s="57" t="s">
        <v>2428</v>
      </c>
      <c r="B35" s="261">
        <v>7.6067621408513793</v>
      </c>
      <c r="C35" s="261">
        <v>8.9778784648261869</v>
      </c>
      <c r="D35" s="261">
        <v>7.661629502645571</v>
      </c>
      <c r="E35" s="261">
        <v>7.6588766212166854</v>
      </c>
      <c r="F35" s="261">
        <v>5.9078230945111594</v>
      </c>
      <c r="G35" s="261">
        <v>5.7759030504462556</v>
      </c>
      <c r="H35" s="261">
        <v>5.2771667588658531</v>
      </c>
      <c r="I35" s="261">
        <v>12.08349990905718</v>
      </c>
      <c r="J35" s="261">
        <v>12.318183373165731</v>
      </c>
      <c r="K35" s="261">
        <v>11.326265304188301</v>
      </c>
      <c r="L35" s="261">
        <v>19.010206737786259</v>
      </c>
      <c r="M35" s="261">
        <v>14.07350802581645</v>
      </c>
      <c r="N35" s="261">
        <v>14.43533927251034</v>
      </c>
      <c r="O35" s="261">
        <v>13.62362668078937</v>
      </c>
      <c r="P35" s="261">
        <v>17.894051188790399</v>
      </c>
      <c r="Q35" s="261">
        <v>16.27393548502307</v>
      </c>
      <c r="R35" s="261">
        <v>17.63819660939669</v>
      </c>
      <c r="S35" s="261">
        <v>16.02711323209369</v>
      </c>
      <c r="T35" s="261">
        <v>15.514449875335441</v>
      </c>
      <c r="U35" s="261">
        <v>16.67209892003839</v>
      </c>
      <c r="V35" s="261">
        <v>14.425566173973859</v>
      </c>
      <c r="W35" s="261">
        <v>16.14943471707193</v>
      </c>
      <c r="X35" s="261">
        <v>19.385135094075562</v>
      </c>
      <c r="Y35" s="261">
        <v>18.305640025337539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0.62690731570097891</v>
      </c>
      <c r="C38" s="229">
        <v>0.6055397582313804</v>
      </c>
      <c r="D38" s="229">
        <v>0.63418737566829797</v>
      </c>
      <c r="E38" s="229">
        <v>0.60669608591661783</v>
      </c>
      <c r="F38" s="229">
        <v>0.63012767061158204</v>
      </c>
      <c r="G38" s="229">
        <v>0.66278147078817506</v>
      </c>
      <c r="H38" s="229">
        <v>0.725194053944061</v>
      </c>
      <c r="I38" s="229">
        <v>0.41843744654988269</v>
      </c>
      <c r="J38" s="229">
        <v>0.11676078871098131</v>
      </c>
      <c r="K38" s="229">
        <v>0.2137523904168997</v>
      </c>
      <c r="L38" s="229">
        <v>0.12968265993740849</v>
      </c>
      <c r="M38" s="229">
        <v>0.14496581111108739</v>
      </c>
      <c r="N38" s="229">
        <v>0.13298455920770591</v>
      </c>
      <c r="O38" s="229">
        <v>0.1390401552780168</v>
      </c>
      <c r="P38" s="229">
        <v>8.3862817293750974E-2</v>
      </c>
      <c r="Q38" s="229">
        <v>0.17800246082314741</v>
      </c>
      <c r="R38" s="229">
        <v>0.1816680941511882</v>
      </c>
      <c r="S38" s="229">
        <v>0.12424035358635591</v>
      </c>
      <c r="T38" s="229">
        <v>0.36034104792256533</v>
      </c>
      <c r="U38" s="229">
        <v>4.1892047629501467E-2</v>
      </c>
      <c r="V38" s="229">
        <v>4.8805210418974503E-2</v>
      </c>
      <c r="W38" s="229">
        <v>3.8064638381760912E-2</v>
      </c>
      <c r="X38" s="229">
        <v>0</v>
      </c>
      <c r="Y38" s="229">
        <v>0</v>
      </c>
      <c r="DA38" s="73" t="s">
        <v>2474</v>
      </c>
    </row>
    <row r="39" spans="1:105" ht="12" customHeight="1" x14ac:dyDescent="0.25">
      <c r="A39" s="46" t="s">
        <v>159</v>
      </c>
      <c r="B39" s="229">
        <v>3.5345516618379249</v>
      </c>
      <c r="C39" s="229">
        <v>4.2562970484346421</v>
      </c>
      <c r="D39" s="229">
        <v>3.0264603261493042</v>
      </c>
      <c r="E39" s="229">
        <v>3.4032500800393528</v>
      </c>
      <c r="F39" s="229">
        <v>2.467770863834498</v>
      </c>
      <c r="G39" s="229">
        <v>3.1947676598729151</v>
      </c>
      <c r="H39" s="229">
        <v>2.469422875711714</v>
      </c>
      <c r="I39" s="229">
        <v>1.408993454540447</v>
      </c>
      <c r="J39" s="229">
        <v>0.88730240733581778</v>
      </c>
      <c r="K39" s="229">
        <v>0.72032507085886144</v>
      </c>
      <c r="L39" s="229">
        <v>0.32809724743814361</v>
      </c>
      <c r="M39" s="229">
        <v>0.42705712161040471</v>
      </c>
      <c r="N39" s="229">
        <v>0.45237723062752361</v>
      </c>
      <c r="O39" s="229">
        <v>0.53759005928589043</v>
      </c>
      <c r="P39" s="229">
        <v>0.21728502572438521</v>
      </c>
      <c r="Q39" s="229">
        <v>0.30730184615517342</v>
      </c>
      <c r="R39" s="229">
        <v>0.36482576405723199</v>
      </c>
      <c r="S39" s="229">
        <v>0.37205474992115872</v>
      </c>
      <c r="T39" s="229">
        <v>0.20411727013921971</v>
      </c>
      <c r="U39" s="229">
        <v>0.18150659150755771</v>
      </c>
      <c r="V39" s="229">
        <v>0.21110598125395569</v>
      </c>
      <c r="W39" s="229">
        <v>9.7134169634779416E-2</v>
      </c>
      <c r="X39" s="229">
        <v>9.3709441624831941E-2</v>
      </c>
      <c r="Y39" s="229">
        <v>0.2460764256000969</v>
      </c>
      <c r="DA39" s="73" t="s">
        <v>2475</v>
      </c>
    </row>
    <row r="40" spans="1:105" ht="12" customHeight="1" x14ac:dyDescent="0.25">
      <c r="A40" s="46" t="s">
        <v>32</v>
      </c>
      <c r="B40" s="229">
        <v>3.4367260315013479</v>
      </c>
      <c r="C40" s="229">
        <v>4.1099619694940639</v>
      </c>
      <c r="D40" s="229">
        <v>3.9732977759636108</v>
      </c>
      <c r="E40" s="229">
        <v>3.6426777892532241</v>
      </c>
      <c r="F40" s="229">
        <v>2.7963981519460308</v>
      </c>
      <c r="G40" s="229">
        <v>1.9031988681591241</v>
      </c>
      <c r="H40" s="229">
        <v>2.0824186605892181</v>
      </c>
      <c r="I40" s="229">
        <v>1.201556938099209</v>
      </c>
      <c r="J40" s="229">
        <v>0.72861211184541874</v>
      </c>
      <c r="K40" s="229">
        <v>0.50017629150799625</v>
      </c>
      <c r="L40" s="229">
        <v>0.20230172685383929</v>
      </c>
      <c r="M40" s="229">
        <v>0.2262375315573224</v>
      </c>
      <c r="N40" s="229">
        <v>0.15586654270053041</v>
      </c>
      <c r="O40" s="229">
        <v>0.10674015616748481</v>
      </c>
      <c r="P40" s="229">
        <v>3.2191884661956847E-2</v>
      </c>
      <c r="Q40" s="229">
        <v>0</v>
      </c>
      <c r="R40" s="229">
        <v>4.6515384990310209E-2</v>
      </c>
      <c r="S40" s="229">
        <v>4.7716864417524978E-2</v>
      </c>
      <c r="T40" s="229">
        <v>4.6131340345648912E-2</v>
      </c>
      <c r="U40" s="229">
        <v>3.2178871022288308E-2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8.5771318111268272E-3</v>
      </c>
      <c r="C42" s="229">
        <v>6.0796886661005018E-3</v>
      </c>
      <c r="D42" s="229">
        <v>2.768402486435885E-2</v>
      </c>
      <c r="E42" s="229">
        <v>6.2526660074884374E-3</v>
      </c>
      <c r="F42" s="229">
        <v>1.352640811904781E-2</v>
      </c>
      <c r="G42" s="229">
        <v>1.515505162604181E-2</v>
      </c>
      <c r="H42" s="229">
        <v>1.3116862085963299E-4</v>
      </c>
      <c r="I42" s="229">
        <v>2.9054801930299059E-4</v>
      </c>
      <c r="J42" s="229">
        <v>7.6113690139199114E-4</v>
      </c>
      <c r="K42" s="229">
        <v>6.0720788241249228E-8</v>
      </c>
      <c r="L42" s="229">
        <v>1.8384311474744311E-6</v>
      </c>
      <c r="M42" s="229">
        <v>2.9608789457100801E-6</v>
      </c>
      <c r="N42" s="229">
        <v>3.5411990409347498E-7</v>
      </c>
      <c r="O42" s="229">
        <v>1.3091636100898961E-6</v>
      </c>
      <c r="P42" s="229">
        <v>7.3217065848104308E-6</v>
      </c>
      <c r="Q42" s="229">
        <v>1.3266691293132771E-4</v>
      </c>
      <c r="R42" s="229">
        <v>3.2900490626476282E-5</v>
      </c>
      <c r="S42" s="229">
        <v>7.1943397832834835E-4</v>
      </c>
      <c r="T42" s="229">
        <v>1.4645200229070729E-3</v>
      </c>
      <c r="U42" s="229">
        <v>1.578953665033896E-2</v>
      </c>
      <c r="V42" s="229">
        <v>3.6554796658794249E-2</v>
      </c>
      <c r="W42" s="229">
        <v>2.7326169028654659E-2</v>
      </c>
      <c r="X42" s="229">
        <v>1.1128255827928601E-2</v>
      </c>
      <c r="Y42" s="229">
        <v>1.9798543178154972E-2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0.1017275406687394</v>
      </c>
      <c r="X44" s="229">
        <v>7.6318546488360492E-2</v>
      </c>
      <c r="Y44" s="229">
        <v>7.6318546488037958E-2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9.0542215218483388</v>
      </c>
      <c r="J45" s="229">
        <v>10.58474692837212</v>
      </c>
      <c r="K45" s="229">
        <v>9.8920114906837586</v>
      </c>
      <c r="L45" s="229">
        <v>18.35012326512572</v>
      </c>
      <c r="M45" s="229">
        <v>13.27524460065869</v>
      </c>
      <c r="N45" s="229">
        <v>13.694110585854681</v>
      </c>
      <c r="O45" s="229">
        <v>12.84025500089437</v>
      </c>
      <c r="P45" s="229">
        <v>17.560704139403722</v>
      </c>
      <c r="Q45" s="229">
        <v>15.78849851113182</v>
      </c>
      <c r="R45" s="229">
        <v>17.045154465707331</v>
      </c>
      <c r="S45" s="229">
        <v>15.48238183019032</v>
      </c>
      <c r="T45" s="229">
        <v>14.902395696905099</v>
      </c>
      <c r="U45" s="229">
        <v>16.400731873228711</v>
      </c>
      <c r="V45" s="229">
        <v>14.129100185642139</v>
      </c>
      <c r="W45" s="229">
        <v>15.88518219935799</v>
      </c>
      <c r="X45" s="229">
        <v>19.20397885013444</v>
      </c>
      <c r="Y45" s="229">
        <v>17.96344651007125</v>
      </c>
      <c r="DA45" s="73" t="s">
        <v>2481</v>
      </c>
    </row>
    <row r="46" spans="1:105" ht="12" customHeight="1" x14ac:dyDescent="0.25">
      <c r="A46" s="57" t="s">
        <v>2440</v>
      </c>
      <c r="B46" s="261">
        <v>4.0394536753326307</v>
      </c>
      <c r="C46" s="261">
        <v>4.4445334121787132</v>
      </c>
      <c r="D46" s="261">
        <v>4.1958171412491643</v>
      </c>
      <c r="E46" s="261">
        <v>3.812304236419759</v>
      </c>
      <c r="F46" s="261">
        <v>3.1773781973948179</v>
      </c>
      <c r="G46" s="261">
        <v>3.3276325785813978</v>
      </c>
      <c r="H46" s="261">
        <v>3.3397180736799701</v>
      </c>
      <c r="I46" s="261">
        <v>4.1072071766208804</v>
      </c>
      <c r="J46" s="261">
        <v>3.5867206611803599</v>
      </c>
      <c r="K46" s="261">
        <v>3.0557345263920901</v>
      </c>
      <c r="L46" s="261">
        <v>3.5743790418706518</v>
      </c>
      <c r="M46" s="261">
        <v>2.8585209834010539</v>
      </c>
      <c r="N46" s="261">
        <v>2.7624212886154229</v>
      </c>
      <c r="O46" s="261">
        <v>2.684260667505006</v>
      </c>
      <c r="P46" s="261">
        <v>2.5605836431818001</v>
      </c>
      <c r="Q46" s="261">
        <v>2.896028908111715</v>
      </c>
      <c r="R46" s="261">
        <v>3.1784897001589369</v>
      </c>
      <c r="S46" s="261">
        <v>2.9500867339155188</v>
      </c>
      <c r="T46" s="261">
        <v>2.78139473307276</v>
      </c>
      <c r="U46" s="261">
        <v>2.425586746587193</v>
      </c>
      <c r="V46" s="261">
        <v>2.317797443492799</v>
      </c>
      <c r="W46" s="261">
        <v>2.232293871283181</v>
      </c>
      <c r="X46" s="261">
        <v>2.202748716410881</v>
      </c>
      <c r="Y46" s="261">
        <v>2.5883871747205629</v>
      </c>
      <c r="DA46" s="70" t="s">
        <v>2482</v>
      </c>
    </row>
    <row r="47" spans="1:105" ht="12" customHeight="1" x14ac:dyDescent="0.25">
      <c r="A47" s="41" t="s">
        <v>2442</v>
      </c>
      <c r="B47" s="350">
        <v>2.5179548171339841</v>
      </c>
      <c r="C47" s="350">
        <v>2.7704573971099689</v>
      </c>
      <c r="D47" s="350">
        <v>2.6154224882283641</v>
      </c>
      <c r="E47" s="350">
        <v>2.376363386735207</v>
      </c>
      <c r="F47" s="350">
        <v>1.9805883124350909</v>
      </c>
      <c r="G47" s="350">
        <v>2.0742479439873911</v>
      </c>
      <c r="H47" s="350">
        <v>2.0817813217772452</v>
      </c>
      <c r="I47" s="350">
        <v>2.560188314200242</v>
      </c>
      <c r="J47" s="350">
        <v>2.2357480224821251</v>
      </c>
      <c r="K47" s="350">
        <v>1.904762893456877</v>
      </c>
      <c r="L47" s="350">
        <v>2.228054992114707</v>
      </c>
      <c r="M47" s="350">
        <v>1.781831717488521</v>
      </c>
      <c r="N47" s="350">
        <v>1.7219288917949791</v>
      </c>
      <c r="O47" s="350">
        <v>1.6732082161162429</v>
      </c>
      <c r="P47" s="350">
        <v>1.59611532579172</v>
      </c>
      <c r="Q47" s="350">
        <v>1.8052119236492301</v>
      </c>
      <c r="R47" s="350">
        <v>1.9812811570532289</v>
      </c>
      <c r="S47" s="350">
        <v>1.838908352381085</v>
      </c>
      <c r="T47" s="350">
        <v>1.7337558069445991</v>
      </c>
      <c r="U47" s="350">
        <v>1.511966301344611</v>
      </c>
      <c r="V47" s="350">
        <v>1.4447768701055721</v>
      </c>
      <c r="W47" s="350">
        <v>1.391479036083588</v>
      </c>
      <c r="X47" s="350">
        <v>1.3730623463495359</v>
      </c>
      <c r="Y47" s="350">
        <v>1.613446391276856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0.99999999999999978</v>
      </c>
      <c r="D51" s="232">
        <f t="shared" si="3"/>
        <v>1.0000000000000002</v>
      </c>
      <c r="E51" s="232">
        <f t="shared" si="3"/>
        <v>0.99999999999999989</v>
      </c>
      <c r="F51" s="232">
        <f t="shared" si="3"/>
        <v>1</v>
      </c>
      <c r="G51" s="232">
        <f t="shared" si="3"/>
        <v>0.99999999999999978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0.99999999999999978</v>
      </c>
      <c r="K51" s="232">
        <f t="shared" si="3"/>
        <v>0.99999999999999989</v>
      </c>
      <c r="L51" s="232">
        <f t="shared" si="3"/>
        <v>0.99999999999999978</v>
      </c>
      <c r="M51" s="232">
        <f t="shared" si="3"/>
        <v>0.99999999999999989</v>
      </c>
      <c r="N51" s="232">
        <f t="shared" si="3"/>
        <v>1.0000000000000002</v>
      </c>
      <c r="O51" s="232">
        <f t="shared" si="3"/>
        <v>1</v>
      </c>
      <c r="P51" s="232">
        <f t="shared" si="3"/>
        <v>0.99999999999999989</v>
      </c>
      <c r="Q51" s="232">
        <f t="shared" si="3"/>
        <v>0.99999999999999989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0.99999999999999967</v>
      </c>
      <c r="W51" s="232">
        <f t="shared" si="3"/>
        <v>0.99999999999999989</v>
      </c>
      <c r="X51" s="232">
        <f t="shared" si="3"/>
        <v>1.0000000000000004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1.8694512205275127E-2</v>
      </c>
      <c r="C52" s="299">
        <f t="shared" si="4"/>
        <v>1.7925943301659197E-2</v>
      </c>
      <c r="D52" s="299">
        <f t="shared" si="4"/>
        <v>1.8910886151806475E-2</v>
      </c>
      <c r="E52" s="299">
        <f t="shared" si="4"/>
        <v>1.7973647373359804E-2</v>
      </c>
      <c r="F52" s="299">
        <f t="shared" si="4"/>
        <v>1.8767920297884974E-2</v>
      </c>
      <c r="G52" s="299">
        <f t="shared" si="4"/>
        <v>1.9527538215464952E-2</v>
      </c>
      <c r="H52" s="299">
        <f t="shared" si="4"/>
        <v>2.0700138503883633E-2</v>
      </c>
      <c r="I52" s="299">
        <f t="shared" si="4"/>
        <v>1.7362438424854978E-2</v>
      </c>
      <c r="J52" s="299">
        <f t="shared" si="4"/>
        <v>1.65934819424783E-2</v>
      </c>
      <c r="K52" s="299">
        <f t="shared" si="4"/>
        <v>1.6129157071530453E-2</v>
      </c>
      <c r="L52" s="299">
        <f t="shared" si="4"/>
        <v>1.3947415576351381E-2</v>
      </c>
      <c r="M52" s="299">
        <f t="shared" si="4"/>
        <v>1.4357624023022021E-2</v>
      </c>
      <c r="N52" s="299">
        <f t="shared" si="4"/>
        <v>1.3949333314853202E-2</v>
      </c>
      <c r="O52" s="299">
        <f t="shared" si="4"/>
        <v>1.4108337456473226E-2</v>
      </c>
      <c r="P52" s="299">
        <f t="shared" si="4"/>
        <v>1.2128983915019906E-2</v>
      </c>
      <c r="Q52" s="299">
        <f t="shared" si="4"/>
        <v>1.3531890473013918E-2</v>
      </c>
      <c r="R52" s="299">
        <f t="shared" si="4"/>
        <v>1.3617160820550546E-2</v>
      </c>
      <c r="S52" s="299">
        <f t="shared" si="4"/>
        <v>1.3730248185821192E-2</v>
      </c>
      <c r="T52" s="299">
        <f t="shared" si="4"/>
        <v>1.3442071413524954E-2</v>
      </c>
      <c r="U52" s="299">
        <f t="shared" si="4"/>
        <v>1.2124041133806116E-2</v>
      </c>
      <c r="V52" s="299">
        <f t="shared" si="4"/>
        <v>1.2709971338849409E-2</v>
      </c>
      <c r="W52" s="299">
        <f t="shared" si="4"/>
        <v>1.1794434303306152E-2</v>
      </c>
      <c r="X52" s="299">
        <f t="shared" si="4"/>
        <v>1.0609295071902869E-2</v>
      </c>
      <c r="Y52" s="299">
        <f t="shared" si="4"/>
        <v>1.1941420663026319E-2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6.5926285509164493E-3</v>
      </c>
      <c r="C53" s="233">
        <f t="shared" si="5"/>
        <v>6.3215923643774301E-3</v>
      </c>
      <c r="D53" s="233">
        <f t="shared" si="5"/>
        <v>6.6689329252651152E-3</v>
      </c>
      <c r="E53" s="233">
        <f t="shared" si="5"/>
        <v>6.3384152277736498E-3</v>
      </c>
      <c r="F53" s="233">
        <f t="shared" si="5"/>
        <v>6.6185159494157467E-3</v>
      </c>
      <c r="G53" s="233">
        <f t="shared" si="5"/>
        <v>6.8863955665053244E-3</v>
      </c>
      <c r="H53" s="233">
        <f t="shared" si="5"/>
        <v>7.2999136115528144E-3</v>
      </c>
      <c r="I53" s="233">
        <f t="shared" si="5"/>
        <v>6.1228721036609216E-3</v>
      </c>
      <c r="J53" s="233">
        <f t="shared" si="5"/>
        <v>5.8516992372890332E-3</v>
      </c>
      <c r="K53" s="233">
        <f t="shared" si="5"/>
        <v>5.6879548524396834E-3</v>
      </c>
      <c r="L53" s="233">
        <f t="shared" si="5"/>
        <v>4.9185626846259631E-3</v>
      </c>
      <c r="M53" s="233">
        <f t="shared" si="5"/>
        <v>5.0632228869170329E-3</v>
      </c>
      <c r="N53" s="233">
        <f t="shared" si="5"/>
        <v>4.9192389760135905E-3</v>
      </c>
      <c r="O53" s="233">
        <f t="shared" si="5"/>
        <v>4.975311861588126E-3</v>
      </c>
      <c r="P53" s="233">
        <f t="shared" si="5"/>
        <v>4.2772919011603468E-3</v>
      </c>
      <c r="Q53" s="233">
        <f t="shared" si="5"/>
        <v>4.7720275608524702E-3</v>
      </c>
      <c r="R53" s="233">
        <f t="shared" si="5"/>
        <v>4.8020981891493631E-3</v>
      </c>
      <c r="S53" s="233">
        <f t="shared" si="5"/>
        <v>4.8419785018766898E-3</v>
      </c>
      <c r="T53" s="233">
        <f t="shared" si="5"/>
        <v>4.7403528271391018E-3</v>
      </c>
      <c r="U53" s="233">
        <f t="shared" si="5"/>
        <v>4.2755488270328655E-3</v>
      </c>
      <c r="V53" s="233">
        <f t="shared" si="5"/>
        <v>4.4821773903351327E-3</v>
      </c>
      <c r="W53" s="233">
        <f t="shared" si="5"/>
        <v>4.1593128227193623E-3</v>
      </c>
      <c r="X53" s="233">
        <f t="shared" si="5"/>
        <v>3.7413729135113657E-3</v>
      </c>
      <c r="Y53" s="233">
        <f t="shared" si="5"/>
        <v>4.2111476318358581E-3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4.4016394320589305E-2</v>
      </c>
      <c r="C54" s="233">
        <f t="shared" si="6"/>
        <v>4.2206792039843205E-2</v>
      </c>
      <c r="D54" s="233">
        <f t="shared" si="6"/>
        <v>4.4525848691296999E-2</v>
      </c>
      <c r="E54" s="233">
        <f t="shared" si="6"/>
        <v>4.2319111698554533E-2</v>
      </c>
      <c r="F54" s="233">
        <f t="shared" si="6"/>
        <v>4.4189234323856429E-2</v>
      </c>
      <c r="G54" s="233">
        <f t="shared" si="6"/>
        <v>4.5977761428818882E-2</v>
      </c>
      <c r="H54" s="233">
        <f t="shared" si="6"/>
        <v>4.8738659178315068E-2</v>
      </c>
      <c r="I54" s="233">
        <f t="shared" si="6"/>
        <v>4.0880014823800576E-2</v>
      </c>
      <c r="J54" s="233">
        <f t="shared" si="6"/>
        <v>3.9069499985434575E-2</v>
      </c>
      <c r="K54" s="233">
        <f t="shared" si="6"/>
        <v>3.7976242970323454E-2</v>
      </c>
      <c r="L54" s="233">
        <f t="shared" si="6"/>
        <v>3.2839313324718893E-2</v>
      </c>
      <c r="M54" s="233">
        <f t="shared" si="6"/>
        <v>3.3805152740266534E-2</v>
      </c>
      <c r="N54" s="233">
        <f t="shared" si="6"/>
        <v>3.2843828656981801E-2</v>
      </c>
      <c r="O54" s="233">
        <f t="shared" si="6"/>
        <v>3.32182053146503E-2</v>
      </c>
      <c r="P54" s="233">
        <f t="shared" si="6"/>
        <v>2.8557799896001299E-2</v>
      </c>
      <c r="Q54" s="233">
        <f t="shared" si="6"/>
        <v>3.1860955794028971E-2</v>
      </c>
      <c r="R54" s="233">
        <f t="shared" si="6"/>
        <v>3.2061725581430382E-2</v>
      </c>
      <c r="S54" s="233">
        <f t="shared" si="6"/>
        <v>3.2327990783098733E-2</v>
      </c>
      <c r="T54" s="233">
        <f t="shared" si="6"/>
        <v>3.1649476024107247E-2</v>
      </c>
      <c r="U54" s="233">
        <f t="shared" si="6"/>
        <v>2.8546162073919735E-2</v>
      </c>
      <c r="V54" s="233">
        <f t="shared" si="6"/>
        <v>2.9925739923629655E-2</v>
      </c>
      <c r="W54" s="233">
        <f t="shared" si="6"/>
        <v>2.7770099876482341E-2</v>
      </c>
      <c r="X54" s="233">
        <f t="shared" si="6"/>
        <v>2.4979679074835139E-2</v>
      </c>
      <c r="Y54" s="233">
        <f t="shared" si="6"/>
        <v>2.8116180560382998E-2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1.9264815929062203E-2</v>
      </c>
      <c r="C55" s="233">
        <f t="shared" si="7"/>
        <v>1.8472800695159285E-2</v>
      </c>
      <c r="D55" s="233">
        <f t="shared" si="7"/>
        <v>1.9487790682615538E-2</v>
      </c>
      <c r="E55" s="233">
        <f t="shared" si="7"/>
        <v>1.8521960050069831E-2</v>
      </c>
      <c r="F55" s="233">
        <f t="shared" si="7"/>
        <v>1.9340463444028285E-2</v>
      </c>
      <c r="G55" s="233">
        <f t="shared" si="7"/>
        <v>2.0123254628837413E-2</v>
      </c>
      <c r="H55" s="233">
        <f t="shared" si="7"/>
        <v>2.1331626822061942E-2</v>
      </c>
      <c r="I55" s="233">
        <f t="shared" si="7"/>
        <v>1.7892105269273869E-2</v>
      </c>
      <c r="J55" s="233">
        <f t="shared" si="7"/>
        <v>1.7099690632947299E-2</v>
      </c>
      <c r="K55" s="233">
        <f t="shared" si="7"/>
        <v>1.6621200845576868E-2</v>
      </c>
      <c r="L55" s="233">
        <f t="shared" si="7"/>
        <v>1.4372902101651278E-2</v>
      </c>
      <c r="M55" s="233">
        <f t="shared" si="7"/>
        <v>1.4795624563242255E-2</v>
      </c>
      <c r="N55" s="233">
        <f t="shared" si="7"/>
        <v>1.4374878343600361E-2</v>
      </c>
      <c r="O55" s="233">
        <f t="shared" si="7"/>
        <v>1.4538733141555665E-2</v>
      </c>
      <c r="P55" s="233">
        <f t="shared" si="7"/>
        <v>1.249899649499712E-2</v>
      </c>
      <c r="Q55" s="233">
        <f t="shared" si="7"/>
        <v>1.3944700790924273E-2</v>
      </c>
      <c r="R55" s="233">
        <f t="shared" si="7"/>
        <v>1.4032572436435136E-2</v>
      </c>
      <c r="S55" s="233">
        <f t="shared" si="7"/>
        <v>1.4149109698917271E-2</v>
      </c>
      <c r="T55" s="233">
        <f t="shared" si="7"/>
        <v>1.3852141668280355E-2</v>
      </c>
      <c r="U55" s="233">
        <f t="shared" si="7"/>
        <v>1.2493902926937382E-2</v>
      </c>
      <c r="V55" s="233">
        <f t="shared" si="7"/>
        <v>1.30977077988426E-2</v>
      </c>
      <c r="W55" s="233">
        <f t="shared" si="7"/>
        <v>1.215424095294099E-2</v>
      </c>
      <c r="X55" s="233">
        <f t="shared" si="7"/>
        <v>1.0932947297744565E-2</v>
      </c>
      <c r="Y55" s="233">
        <f t="shared" si="7"/>
        <v>1.2305711348798272E-2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3.703730149054834E-2</v>
      </c>
      <c r="C56" s="300">
        <f t="shared" si="8"/>
        <v>3.7268671820348848E-2</v>
      </c>
      <c r="D56" s="300">
        <f t="shared" si="8"/>
        <v>3.6549451171079245E-2</v>
      </c>
      <c r="E56" s="300">
        <f t="shared" si="8"/>
        <v>3.7054944317575153E-2</v>
      </c>
      <c r="F56" s="300">
        <f t="shared" si="8"/>
        <v>3.6671762994733396E-2</v>
      </c>
      <c r="G56" s="300">
        <f t="shared" si="8"/>
        <v>3.7044240314674563E-2</v>
      </c>
      <c r="H56" s="300">
        <f t="shared" si="8"/>
        <v>3.8001227980704787E-2</v>
      </c>
      <c r="I56" s="300">
        <f t="shared" si="8"/>
        <v>3.2507456028128157E-2</v>
      </c>
      <c r="J56" s="300">
        <f t="shared" si="8"/>
        <v>3.0733108182721312E-2</v>
      </c>
      <c r="K56" s="300">
        <f t="shared" si="8"/>
        <v>3.019449166096147E-2</v>
      </c>
      <c r="L56" s="300">
        <f t="shared" si="8"/>
        <v>2.5912238153875423E-2</v>
      </c>
      <c r="M56" s="300">
        <f t="shared" si="8"/>
        <v>2.6884476360986582E-2</v>
      </c>
      <c r="N56" s="300">
        <f t="shared" si="8"/>
        <v>2.6274908275480773E-2</v>
      </c>
      <c r="O56" s="300">
        <f t="shared" si="8"/>
        <v>2.6665265275120188E-2</v>
      </c>
      <c r="P56" s="300">
        <f t="shared" si="8"/>
        <v>2.2641517511169169E-2</v>
      </c>
      <c r="Q56" s="300">
        <f t="shared" si="8"/>
        <v>2.5049121174259989E-2</v>
      </c>
      <c r="R56" s="300">
        <f t="shared" si="8"/>
        <v>2.5301306453948503E-2</v>
      </c>
      <c r="S56" s="300">
        <f t="shared" si="8"/>
        <v>2.5368272752813423E-2</v>
      </c>
      <c r="T56" s="300">
        <f t="shared" si="8"/>
        <v>2.4849346463020377E-2</v>
      </c>
      <c r="U56" s="300">
        <f t="shared" si="8"/>
        <v>2.2121768215449398E-2</v>
      </c>
      <c r="V56" s="300">
        <f t="shared" si="8"/>
        <v>2.3111542368910436E-2</v>
      </c>
      <c r="W56" s="300">
        <f t="shared" si="8"/>
        <v>2.137425983476509E-2</v>
      </c>
      <c r="X56" s="300">
        <f t="shared" si="8"/>
        <v>1.927497260287821E-2</v>
      </c>
      <c r="Y56" s="300">
        <f t="shared" si="8"/>
        <v>2.1813187701799179E-2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0.19423252815205899</v>
      </c>
      <c r="C57" s="301">
        <f t="shared" si="9"/>
        <v>0.19755512829609473</v>
      </c>
      <c r="D57" s="301">
        <f t="shared" si="9"/>
        <v>0.19220226804281479</v>
      </c>
      <c r="E57" s="301">
        <f t="shared" si="9"/>
        <v>0.19727206814511794</v>
      </c>
      <c r="F57" s="301">
        <f t="shared" si="9"/>
        <v>0.19325310042000984</v>
      </c>
      <c r="G57" s="301">
        <f t="shared" si="9"/>
        <v>0.19049645296406631</v>
      </c>
      <c r="H57" s="301">
        <f t="shared" si="9"/>
        <v>0.19085774059061228</v>
      </c>
      <c r="I57" s="301">
        <f t="shared" si="9"/>
        <v>0.16556652933906973</v>
      </c>
      <c r="J57" s="301">
        <f t="shared" si="9"/>
        <v>0.15456726953263794</v>
      </c>
      <c r="K57" s="301">
        <f t="shared" si="9"/>
        <v>0.15295487869497906</v>
      </c>
      <c r="L57" s="301">
        <f t="shared" si="9"/>
        <v>0.13010479062292185</v>
      </c>
      <c r="M57" s="301">
        <f t="shared" si="9"/>
        <v>0.13636301394601852</v>
      </c>
      <c r="N57" s="301">
        <f t="shared" si="9"/>
        <v>0.13364945793724106</v>
      </c>
      <c r="O57" s="301">
        <f t="shared" si="9"/>
        <v>0.135794442692282</v>
      </c>
      <c r="P57" s="301">
        <f t="shared" si="9"/>
        <v>0.11478084552274646</v>
      </c>
      <c r="Q57" s="301">
        <f t="shared" si="9"/>
        <v>0.12698076671563649</v>
      </c>
      <c r="R57" s="301">
        <f t="shared" si="9"/>
        <v>0.12822948014816529</v>
      </c>
      <c r="S57" s="301">
        <f t="shared" si="9"/>
        <v>0.12821246179293286</v>
      </c>
      <c r="T57" s="301">
        <f t="shared" si="9"/>
        <v>0.12855489851006385</v>
      </c>
      <c r="U57" s="301">
        <f t="shared" si="9"/>
        <v>0.11154400953192943</v>
      </c>
      <c r="V57" s="301">
        <f t="shared" si="9"/>
        <v>0.11653776667129363</v>
      </c>
      <c r="W57" s="301">
        <f t="shared" si="9"/>
        <v>0.107429441890175</v>
      </c>
      <c r="X57" s="301">
        <f t="shared" si="9"/>
        <v>9.6500928559901597E-2</v>
      </c>
      <c r="Y57" s="301">
        <f t="shared" si="9"/>
        <v>0.10951678602440514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0.1478399823001624</v>
      </c>
      <c r="C58" s="302">
        <f t="shared" si="10"/>
        <v>0.15981651079264661</v>
      </c>
      <c r="D58" s="302">
        <f t="shared" si="10"/>
        <v>0.14291020516664546</v>
      </c>
      <c r="E58" s="302">
        <f t="shared" si="10"/>
        <v>0.15905992504347533</v>
      </c>
      <c r="F58" s="302">
        <f t="shared" si="10"/>
        <v>0.14562895090900982</v>
      </c>
      <c r="G58" s="302">
        <f t="shared" si="10"/>
        <v>0.13077488745323554</v>
      </c>
      <c r="H58" s="302">
        <f t="shared" si="10"/>
        <v>0.11032654064382316</v>
      </c>
      <c r="I58" s="302">
        <f t="shared" si="10"/>
        <v>9.2500199222803808E-2</v>
      </c>
      <c r="J58" s="302">
        <f t="shared" si="10"/>
        <v>7.2085795631598504E-2</v>
      </c>
      <c r="K58" s="302">
        <f t="shared" si="10"/>
        <v>7.5608029085843811E-2</v>
      </c>
      <c r="L58" s="302">
        <f t="shared" si="10"/>
        <v>4.5513535052857851E-2</v>
      </c>
      <c r="M58" s="302">
        <f t="shared" si="10"/>
        <v>6.2524990182255991E-2</v>
      </c>
      <c r="N58" s="302">
        <f t="shared" si="10"/>
        <v>6.4110701381502544E-2</v>
      </c>
      <c r="O58" s="302">
        <f t="shared" si="10"/>
        <v>6.7119449964966688E-2</v>
      </c>
      <c r="P58" s="302">
        <f t="shared" si="10"/>
        <v>4.4620233458471908E-2</v>
      </c>
      <c r="Q58" s="302">
        <f t="shared" si="10"/>
        <v>4.4019596786717942E-2</v>
      </c>
      <c r="R58" s="302">
        <f t="shared" si="10"/>
        <v>4.8279674659529599E-2</v>
      </c>
      <c r="S58" s="302">
        <f t="shared" si="10"/>
        <v>4.6790265615548665E-2</v>
      </c>
      <c r="T58" s="302">
        <f t="shared" si="10"/>
        <v>5.7022489457802118E-2</v>
      </c>
      <c r="U58" s="302">
        <f t="shared" si="10"/>
        <v>3.8371821153316069E-2</v>
      </c>
      <c r="V58" s="302">
        <f t="shared" si="10"/>
        <v>3.8963642900949856E-2</v>
      </c>
      <c r="W58" s="302">
        <f t="shared" si="10"/>
        <v>2.68999487322325E-2</v>
      </c>
      <c r="X58" s="302">
        <f t="shared" si="10"/>
        <v>2.2380732918604429E-2</v>
      </c>
      <c r="Y58" s="302">
        <f t="shared" si="10"/>
        <v>3.653427476658748E-2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4.6392545851896609E-2</v>
      </c>
      <c r="C59" s="302">
        <f t="shared" si="11"/>
        <v>3.7738617503448132E-2</v>
      </c>
      <c r="D59" s="302">
        <f t="shared" si="11"/>
        <v>4.9292062876169322E-2</v>
      </c>
      <c r="E59" s="302">
        <f t="shared" si="11"/>
        <v>3.8212143101642622E-2</v>
      </c>
      <c r="F59" s="302">
        <f t="shared" si="11"/>
        <v>4.7624149511000011E-2</v>
      </c>
      <c r="G59" s="302">
        <f t="shared" si="11"/>
        <v>5.9721565510830764E-2</v>
      </c>
      <c r="H59" s="302">
        <f t="shared" si="11"/>
        <v>8.0531199946789103E-2</v>
      </c>
      <c r="I59" s="302">
        <f t="shared" si="11"/>
        <v>7.3066330116265926E-2</v>
      </c>
      <c r="J59" s="302">
        <f t="shared" si="11"/>
        <v>8.2481473901039437E-2</v>
      </c>
      <c r="K59" s="302">
        <f t="shared" si="11"/>
        <v>7.7346849609135265E-2</v>
      </c>
      <c r="L59" s="302">
        <f t="shared" si="11"/>
        <v>8.4591255570064E-2</v>
      </c>
      <c r="M59" s="302">
        <f t="shared" si="11"/>
        <v>7.3838023763762528E-2</v>
      </c>
      <c r="N59" s="302">
        <f t="shared" si="11"/>
        <v>6.953875655573849E-2</v>
      </c>
      <c r="O59" s="302">
        <f t="shared" si="11"/>
        <v>6.8674992727315323E-2</v>
      </c>
      <c r="P59" s="302">
        <f t="shared" si="11"/>
        <v>7.0160612064274555E-2</v>
      </c>
      <c r="Q59" s="302">
        <f t="shared" si="11"/>
        <v>8.2961169928918541E-2</v>
      </c>
      <c r="R59" s="302">
        <f t="shared" si="11"/>
        <v>7.9949805488635686E-2</v>
      </c>
      <c r="S59" s="302">
        <f t="shared" si="11"/>
        <v>8.1422196177384207E-2</v>
      </c>
      <c r="T59" s="302">
        <f t="shared" si="11"/>
        <v>7.1532409052261714E-2</v>
      </c>
      <c r="U59" s="302">
        <f t="shared" si="11"/>
        <v>7.3172188378613362E-2</v>
      </c>
      <c r="V59" s="302">
        <f t="shared" si="11"/>
        <v>7.757412377034377E-2</v>
      </c>
      <c r="W59" s="302">
        <f t="shared" si="11"/>
        <v>8.05294931579425E-2</v>
      </c>
      <c r="X59" s="302">
        <f t="shared" si="11"/>
        <v>7.4120195641297168E-2</v>
      </c>
      <c r="Y59" s="302">
        <f t="shared" si="11"/>
        <v>7.2982511257817656E-2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3.5054276356460412E-2</v>
      </c>
      <c r="C60" s="301">
        <f t="shared" si="12"/>
        <v>3.25735282814342E-2</v>
      </c>
      <c r="D60" s="301">
        <f t="shared" si="12"/>
        <v>4.1028402238139888E-2</v>
      </c>
      <c r="E60" s="301">
        <f t="shared" si="12"/>
        <v>3.3338721657133058E-2</v>
      </c>
      <c r="F60" s="301">
        <f t="shared" si="12"/>
        <v>3.8424108380168388E-2</v>
      </c>
      <c r="G60" s="301">
        <f t="shared" si="12"/>
        <v>3.9144086163275596E-2</v>
      </c>
      <c r="H60" s="301">
        <f t="shared" si="12"/>
        <v>2.7369668814036904E-2</v>
      </c>
      <c r="I60" s="301">
        <f t="shared" si="12"/>
        <v>2.4454965881917947E-2</v>
      </c>
      <c r="J60" s="301">
        <f t="shared" si="12"/>
        <v>2.5390971072432343E-2</v>
      </c>
      <c r="K60" s="301">
        <f t="shared" si="12"/>
        <v>1.9032186294603546E-2</v>
      </c>
      <c r="L60" s="301">
        <f t="shared" si="12"/>
        <v>1.7048230435812127E-2</v>
      </c>
      <c r="M60" s="301">
        <f t="shared" si="12"/>
        <v>1.7764619754390448E-2</v>
      </c>
      <c r="N60" s="301">
        <f t="shared" si="12"/>
        <v>1.6756009066457567E-2</v>
      </c>
      <c r="O60" s="301">
        <f t="shared" si="12"/>
        <v>1.7243871882431743E-2</v>
      </c>
      <c r="P60" s="301">
        <f t="shared" si="12"/>
        <v>1.5617691511144297E-2</v>
      </c>
      <c r="Q60" s="301">
        <f t="shared" si="12"/>
        <v>1.9450181383618613E-2</v>
      </c>
      <c r="R60" s="301">
        <f t="shared" si="12"/>
        <v>1.8114824700246373E-2</v>
      </c>
      <c r="S60" s="301">
        <f t="shared" si="12"/>
        <v>2.2446706857299884E-2</v>
      </c>
      <c r="T60" s="301">
        <f t="shared" si="12"/>
        <v>2.4078011806871819E-2</v>
      </c>
      <c r="U60" s="301">
        <f t="shared" si="12"/>
        <v>3.2276240957057903E-2</v>
      </c>
      <c r="V60" s="301">
        <f t="shared" si="12"/>
        <v>3.776778758593994E-2</v>
      </c>
      <c r="W60" s="301">
        <f t="shared" si="12"/>
        <v>3.4682500095844997E-2</v>
      </c>
      <c r="X60" s="301">
        <f t="shared" si="12"/>
        <v>2.8707347898166487E-2</v>
      </c>
      <c r="Y60" s="301">
        <f t="shared" si="12"/>
        <v>3.2851572761517595E-2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1.332226180549667E-2</v>
      </c>
      <c r="C61" s="302">
        <f t="shared" si="13"/>
        <v>1.1734960449667903E-2</v>
      </c>
      <c r="D61" s="302">
        <f t="shared" si="13"/>
        <v>1.9044857093447051E-2</v>
      </c>
      <c r="E61" s="302">
        <f t="shared" si="13"/>
        <v>1.2444698750157844E-2</v>
      </c>
      <c r="F61" s="302">
        <f t="shared" si="13"/>
        <v>1.6606758319016514E-2</v>
      </c>
      <c r="G61" s="302">
        <f t="shared" si="13"/>
        <v>1.6443694733793014E-2</v>
      </c>
      <c r="H61" s="302">
        <f t="shared" si="13"/>
        <v>3.3061518720743457E-3</v>
      </c>
      <c r="I61" s="302">
        <f t="shared" si="13"/>
        <v>4.2714617419869916E-3</v>
      </c>
      <c r="J61" s="302">
        <f t="shared" si="13"/>
        <v>6.101364204629851E-3</v>
      </c>
      <c r="K61" s="302">
        <f t="shared" si="13"/>
        <v>2.8234824991941467E-4</v>
      </c>
      <c r="L61" s="302">
        <f t="shared" si="13"/>
        <v>8.3462534543283736E-4</v>
      </c>
      <c r="M61" s="302">
        <f t="shared" si="13"/>
        <v>1.0741551539000061E-3</v>
      </c>
      <c r="N61" s="302">
        <f t="shared" si="13"/>
        <v>5.4017464157792374E-4</v>
      </c>
      <c r="O61" s="302">
        <f t="shared" si="13"/>
        <v>8.4319816988270933E-4</v>
      </c>
      <c r="P61" s="302">
        <f t="shared" si="13"/>
        <v>1.517978609555995E-3</v>
      </c>
      <c r="Q61" s="302">
        <f t="shared" si="13"/>
        <v>3.7196163155124116E-3</v>
      </c>
      <c r="R61" s="302">
        <f t="shared" si="13"/>
        <v>2.2851344764215379E-3</v>
      </c>
      <c r="S61" s="302">
        <f t="shared" si="13"/>
        <v>6.4855547241935404E-3</v>
      </c>
      <c r="T61" s="302">
        <f t="shared" si="13"/>
        <v>8.4518596855349473E-3</v>
      </c>
      <c r="U61" s="302">
        <f t="shared" si="13"/>
        <v>1.8182273944534838E-2</v>
      </c>
      <c r="V61" s="302">
        <f t="shared" si="13"/>
        <v>2.2992687864414885E-2</v>
      </c>
      <c r="W61" s="302">
        <f t="shared" si="13"/>
        <v>2.097169474904868E-2</v>
      </c>
      <c r="X61" s="302">
        <f t="shared" si="13"/>
        <v>1.6374244346365741E-2</v>
      </c>
      <c r="Y61" s="302">
        <f t="shared" si="13"/>
        <v>1.8969898569727806E-2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2.1732014550963741E-2</v>
      </c>
      <c r="C62" s="302">
        <f t="shared" si="14"/>
        <v>2.08385678317663E-2</v>
      </c>
      <c r="D62" s="302">
        <f t="shared" si="14"/>
        <v>2.1983545144692834E-2</v>
      </c>
      <c r="E62" s="302">
        <f t="shared" si="14"/>
        <v>2.0894022906975215E-2</v>
      </c>
      <c r="F62" s="302">
        <f t="shared" si="14"/>
        <v>2.1817350061151874E-2</v>
      </c>
      <c r="G62" s="302">
        <f t="shared" si="14"/>
        <v>2.2700391429482582E-2</v>
      </c>
      <c r="H62" s="302">
        <f t="shared" si="14"/>
        <v>2.406351694196256E-2</v>
      </c>
      <c r="I62" s="302">
        <f t="shared" si="14"/>
        <v>2.0183504139930957E-2</v>
      </c>
      <c r="J62" s="302">
        <f t="shared" si="14"/>
        <v>1.928960686780249E-2</v>
      </c>
      <c r="K62" s="302">
        <f t="shared" si="14"/>
        <v>1.8749838044684133E-2</v>
      </c>
      <c r="L62" s="302">
        <f t="shared" si="14"/>
        <v>1.621360509037929E-2</v>
      </c>
      <c r="M62" s="302">
        <f t="shared" si="14"/>
        <v>1.6690464600490444E-2</v>
      </c>
      <c r="N62" s="302">
        <f t="shared" si="14"/>
        <v>1.621583442487964E-2</v>
      </c>
      <c r="O62" s="302">
        <f t="shared" si="14"/>
        <v>1.6400673712549035E-2</v>
      </c>
      <c r="P62" s="302">
        <f t="shared" si="14"/>
        <v>1.4099712901588303E-2</v>
      </c>
      <c r="Q62" s="302">
        <f t="shared" si="14"/>
        <v>1.5730565068106203E-2</v>
      </c>
      <c r="R62" s="302">
        <f t="shared" si="14"/>
        <v>1.5829690223824838E-2</v>
      </c>
      <c r="S62" s="302">
        <f t="shared" si="14"/>
        <v>1.5961152133106345E-2</v>
      </c>
      <c r="T62" s="302">
        <f t="shared" si="14"/>
        <v>1.5626152121336872E-2</v>
      </c>
      <c r="U62" s="302">
        <f t="shared" si="14"/>
        <v>1.4093967012523068E-2</v>
      </c>
      <c r="V62" s="302">
        <f t="shared" si="14"/>
        <v>1.4775099721525058E-2</v>
      </c>
      <c r="W62" s="302">
        <f t="shared" si="14"/>
        <v>1.3710805346796315E-2</v>
      </c>
      <c r="X62" s="302">
        <f t="shared" si="14"/>
        <v>1.2333103551800745E-2</v>
      </c>
      <c r="Y62" s="302">
        <f t="shared" si="14"/>
        <v>1.3881674191789791E-2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0.23783574875762339</v>
      </c>
      <c r="C63" s="301">
        <f t="shared" si="15"/>
        <v>0.2419042387299119</v>
      </c>
      <c r="D63" s="301">
        <f t="shared" si="15"/>
        <v>0.2353497159707936</v>
      </c>
      <c r="E63" s="301">
        <f t="shared" si="15"/>
        <v>0.24155763446340969</v>
      </c>
      <c r="F63" s="301">
        <f t="shared" si="15"/>
        <v>0.2366364494938894</v>
      </c>
      <c r="G63" s="301">
        <f t="shared" si="15"/>
        <v>0.23326096281314254</v>
      </c>
      <c r="H63" s="301">
        <f t="shared" si="15"/>
        <v>0.23370335582523952</v>
      </c>
      <c r="I63" s="301">
        <f t="shared" si="15"/>
        <v>0.2027345257213099</v>
      </c>
      <c r="J63" s="301">
        <f t="shared" si="15"/>
        <v>0.18926604432567912</v>
      </c>
      <c r="K63" s="301">
        <f t="shared" si="15"/>
        <v>0.18729168819793368</v>
      </c>
      <c r="L63" s="301">
        <f t="shared" si="15"/>
        <v>0.15931198851786349</v>
      </c>
      <c r="M63" s="301">
        <f t="shared" si="15"/>
        <v>0.16697511911757368</v>
      </c>
      <c r="N63" s="301">
        <f t="shared" si="15"/>
        <v>0.16365239747417279</v>
      </c>
      <c r="O63" s="301">
        <f t="shared" si="15"/>
        <v>0.16627890941912082</v>
      </c>
      <c r="P63" s="301">
        <f t="shared" si="15"/>
        <v>0.14054797410948541</v>
      </c>
      <c r="Q63" s="301">
        <f t="shared" si="15"/>
        <v>0.15548665312118759</v>
      </c>
      <c r="R63" s="301">
        <f t="shared" si="15"/>
        <v>0.15701568997734525</v>
      </c>
      <c r="S63" s="301">
        <f t="shared" si="15"/>
        <v>0.15699485117501988</v>
      </c>
      <c r="T63" s="301">
        <f t="shared" si="15"/>
        <v>0.15741416144089448</v>
      </c>
      <c r="U63" s="301">
        <f t="shared" si="15"/>
        <v>0.13658450146766873</v>
      </c>
      <c r="V63" s="301">
        <f t="shared" si="15"/>
        <v>0.14269930612811471</v>
      </c>
      <c r="W63" s="301">
        <f t="shared" si="15"/>
        <v>0.13154625537572454</v>
      </c>
      <c r="X63" s="301">
        <f t="shared" si="15"/>
        <v>0.1181644023182469</v>
      </c>
      <c r="Y63" s="301">
        <f t="shared" si="15"/>
        <v>0.13410218696865936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0.181028549755301</v>
      </c>
      <c r="C64" s="302">
        <f t="shared" si="16"/>
        <v>0.19569368668487339</v>
      </c>
      <c r="D64" s="302">
        <f t="shared" si="16"/>
        <v>0.17499208795915772</v>
      </c>
      <c r="E64" s="302">
        <f t="shared" si="16"/>
        <v>0.19476725515527585</v>
      </c>
      <c r="F64" s="302">
        <f t="shared" si="16"/>
        <v>0.17832116437837922</v>
      </c>
      <c r="G64" s="302">
        <f t="shared" si="16"/>
        <v>0.16013251524885991</v>
      </c>
      <c r="H64" s="302">
        <f t="shared" si="16"/>
        <v>0.13509372323733454</v>
      </c>
      <c r="I64" s="302">
        <f t="shared" si="16"/>
        <v>0.11326555006873937</v>
      </c>
      <c r="J64" s="302">
        <f t="shared" si="16"/>
        <v>8.8268321181549189E-2</v>
      </c>
      <c r="K64" s="302">
        <f t="shared" si="16"/>
        <v>9.2581260105114915E-2</v>
      </c>
      <c r="L64" s="302">
        <f t="shared" si="16"/>
        <v>5.5730859248397366E-2</v>
      </c>
      <c r="M64" s="302">
        <f t="shared" si="16"/>
        <v>7.656121246806856E-2</v>
      </c>
      <c r="N64" s="302">
        <f t="shared" si="16"/>
        <v>7.8502899650819469E-2</v>
      </c>
      <c r="O64" s="302">
        <f t="shared" si="16"/>
        <v>8.2187081589755101E-2</v>
      </c>
      <c r="P64" s="302">
        <f t="shared" si="16"/>
        <v>5.4637020561394183E-2</v>
      </c>
      <c r="Q64" s="302">
        <f t="shared" si="16"/>
        <v>5.390154708577706E-2</v>
      </c>
      <c r="R64" s="302">
        <f t="shared" si="16"/>
        <v>5.9117968970852565E-2</v>
      </c>
      <c r="S64" s="302">
        <f t="shared" si="16"/>
        <v>5.7294202794549373E-2</v>
      </c>
      <c r="T64" s="302">
        <f t="shared" si="16"/>
        <v>6.9823456478941351E-2</v>
      </c>
      <c r="U64" s="302">
        <f t="shared" si="16"/>
        <v>4.6985903453040094E-2</v>
      </c>
      <c r="V64" s="302">
        <f t="shared" si="16"/>
        <v>4.771058314402022E-2</v>
      </c>
      <c r="W64" s="302">
        <f t="shared" si="16"/>
        <v>3.2938712733345914E-2</v>
      </c>
      <c r="X64" s="302">
        <f t="shared" si="16"/>
        <v>2.7404979084005431E-2</v>
      </c>
      <c r="Y64" s="302">
        <f t="shared" si="16"/>
        <v>4.4735846652964248E-2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5.6807199002322409E-2</v>
      </c>
      <c r="C65" s="302">
        <f t="shared" si="17"/>
        <v>4.6210552045038558E-2</v>
      </c>
      <c r="D65" s="302">
        <f t="shared" si="17"/>
        <v>6.0357628011635918E-2</v>
      </c>
      <c r="E65" s="302">
        <f t="shared" si="17"/>
        <v>4.6790379308133831E-2</v>
      </c>
      <c r="F65" s="302">
        <f t="shared" si="17"/>
        <v>5.8315285115510186E-2</v>
      </c>
      <c r="G65" s="302">
        <f t="shared" si="17"/>
        <v>7.312844756428262E-2</v>
      </c>
      <c r="H65" s="302">
        <f t="shared" si="17"/>
        <v>9.8609632587904977E-2</v>
      </c>
      <c r="I65" s="302">
        <f t="shared" si="17"/>
        <v>8.9468975652570545E-2</v>
      </c>
      <c r="J65" s="302">
        <f t="shared" si="17"/>
        <v>0.10099772314412991</v>
      </c>
      <c r="K65" s="302">
        <f t="shared" si="17"/>
        <v>9.471042809281878E-2</v>
      </c>
      <c r="L65" s="302">
        <f t="shared" si="17"/>
        <v>0.10358112926946614</v>
      </c>
      <c r="M65" s="302">
        <f t="shared" si="17"/>
        <v>9.0413906649505146E-2</v>
      </c>
      <c r="N65" s="302">
        <f t="shared" si="17"/>
        <v>8.5149497823353293E-2</v>
      </c>
      <c r="O65" s="302">
        <f t="shared" si="17"/>
        <v>8.4091827829365737E-2</v>
      </c>
      <c r="P65" s="302">
        <f t="shared" si="17"/>
        <v>8.5910953548091251E-2</v>
      </c>
      <c r="Q65" s="302">
        <f t="shared" si="17"/>
        <v>0.1015851060354105</v>
      </c>
      <c r="R65" s="302">
        <f t="shared" si="17"/>
        <v>9.7897721006492702E-2</v>
      </c>
      <c r="S65" s="302">
        <f t="shared" si="17"/>
        <v>9.9700648380470505E-2</v>
      </c>
      <c r="T65" s="302">
        <f t="shared" si="17"/>
        <v>8.7590704961953134E-2</v>
      </c>
      <c r="U65" s="302">
        <f t="shared" si="17"/>
        <v>8.9598598014628633E-2</v>
      </c>
      <c r="V65" s="302">
        <f t="shared" si="17"/>
        <v>9.498872298409447E-2</v>
      </c>
      <c r="W65" s="302">
        <f t="shared" si="17"/>
        <v>9.8607542642378643E-2</v>
      </c>
      <c r="X65" s="302">
        <f t="shared" si="17"/>
        <v>9.0759423234241465E-2</v>
      </c>
      <c r="Y65" s="302">
        <f t="shared" si="17"/>
        <v>8.9366340315695098E-2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0.2187222778970751</v>
      </c>
      <c r="C66" s="301">
        <f t="shared" si="18"/>
        <v>0.22497343703500541</v>
      </c>
      <c r="D66" s="301">
        <f t="shared" si="18"/>
        <v>0.21454487874669709</v>
      </c>
      <c r="E66" s="301">
        <f t="shared" si="18"/>
        <v>0.22434449487065827</v>
      </c>
      <c r="F66" s="301">
        <f t="shared" si="18"/>
        <v>0.21680854742430591</v>
      </c>
      <c r="G66" s="301">
        <f t="shared" si="18"/>
        <v>0.2105880397782251</v>
      </c>
      <c r="H66" s="301">
        <f t="shared" si="18"/>
        <v>0.20321976314551876</v>
      </c>
      <c r="I66" s="301">
        <f t="shared" si="18"/>
        <v>0.31736463467035603</v>
      </c>
      <c r="J66" s="301">
        <f t="shared" si="18"/>
        <v>0.35406933530524171</v>
      </c>
      <c r="K66" s="301">
        <f t="shared" si="18"/>
        <v>0.37143639747459317</v>
      </c>
      <c r="L66" s="301">
        <f t="shared" si="18"/>
        <v>0.46087341229907769</v>
      </c>
      <c r="M66" s="301">
        <f t="shared" si="18"/>
        <v>0.43918271108316753</v>
      </c>
      <c r="N66" s="301">
        <f t="shared" si="18"/>
        <v>0.45288945970355532</v>
      </c>
      <c r="O66" s="301">
        <f t="shared" si="18"/>
        <v>0.44488274728770505</v>
      </c>
      <c r="P66" s="301">
        <f t="shared" si="18"/>
        <v>0.52661813031339733</v>
      </c>
      <c r="Q66" s="301">
        <f t="shared" si="18"/>
        <v>0.47244346879572058</v>
      </c>
      <c r="R66" s="301">
        <f t="shared" si="18"/>
        <v>0.46948488598284027</v>
      </c>
      <c r="S66" s="301">
        <f t="shared" si="18"/>
        <v>0.46344754554289774</v>
      </c>
      <c r="T66" s="301">
        <f t="shared" si="18"/>
        <v>0.46584520467205937</v>
      </c>
      <c r="U66" s="301">
        <f t="shared" si="18"/>
        <v>0.517752908051204</v>
      </c>
      <c r="V66" s="301">
        <f t="shared" si="18"/>
        <v>0.4914774964190054</v>
      </c>
      <c r="W66" s="301">
        <f t="shared" si="18"/>
        <v>0.53013289374721861</v>
      </c>
      <c r="X66" s="301">
        <f t="shared" si="18"/>
        <v>0.58008559610596866</v>
      </c>
      <c r="Y66" s="301">
        <f t="shared" si="18"/>
        <v>0.52470276702645402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0.11614909115977406</v>
      </c>
      <c r="C67" s="301">
        <f t="shared" si="19"/>
        <v>0.11137396899191861</v>
      </c>
      <c r="D67" s="301">
        <f t="shared" si="19"/>
        <v>0.11749342349454225</v>
      </c>
      <c r="E67" s="301">
        <f t="shared" si="19"/>
        <v>0.11167035461096039</v>
      </c>
      <c r="F67" s="301">
        <f t="shared" si="19"/>
        <v>0.11660517598010971</v>
      </c>
      <c r="G67" s="301">
        <f t="shared" si="19"/>
        <v>0.12132468563015013</v>
      </c>
      <c r="H67" s="301">
        <f t="shared" si="19"/>
        <v>0.12861005666834649</v>
      </c>
      <c r="I67" s="301">
        <f t="shared" si="19"/>
        <v>0.10787291057508314</v>
      </c>
      <c r="J67" s="301">
        <f t="shared" si="19"/>
        <v>0.10309538037858701</v>
      </c>
      <c r="K67" s="301">
        <f t="shared" si="19"/>
        <v>0.10021052779878803</v>
      </c>
      <c r="L67" s="301">
        <f t="shared" si="19"/>
        <v>8.6655357755939258E-2</v>
      </c>
      <c r="M67" s="301">
        <f t="shared" si="19"/>
        <v>8.9203984740355194E-2</v>
      </c>
      <c r="N67" s="301">
        <f t="shared" si="19"/>
        <v>8.6667272674158177E-2</v>
      </c>
      <c r="O67" s="301">
        <f t="shared" si="19"/>
        <v>8.7655166144552904E-2</v>
      </c>
      <c r="P67" s="301">
        <f t="shared" si="19"/>
        <v>7.5357433398211895E-2</v>
      </c>
      <c r="Q67" s="301">
        <f t="shared" si="19"/>
        <v>8.4073698358958573E-2</v>
      </c>
      <c r="R67" s="301">
        <f t="shared" si="19"/>
        <v>8.4603483424249726E-2</v>
      </c>
      <c r="S67" s="301">
        <f t="shared" si="19"/>
        <v>8.530609574992104E-2</v>
      </c>
      <c r="T67" s="301">
        <f t="shared" si="19"/>
        <v>8.3515652125180709E-2</v>
      </c>
      <c r="U67" s="301">
        <f t="shared" si="19"/>
        <v>7.5326723875573445E-2</v>
      </c>
      <c r="V67" s="301">
        <f t="shared" si="19"/>
        <v>7.896711096091473E-2</v>
      </c>
      <c r="W67" s="301">
        <f t="shared" si="19"/>
        <v>7.3278875106787614E-2</v>
      </c>
      <c r="X67" s="301">
        <f t="shared" si="19"/>
        <v>6.5915599557589674E-2</v>
      </c>
      <c r="Y67" s="301">
        <f t="shared" si="19"/>
        <v>7.4192102042420785E-2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7.240042518061672E-2</v>
      </c>
      <c r="C68" s="235">
        <f t="shared" si="20"/>
        <v>6.9423898444246915E-2</v>
      </c>
      <c r="D68" s="235">
        <f t="shared" si="20"/>
        <v>7.3238401884949123E-2</v>
      </c>
      <c r="E68" s="235">
        <f t="shared" si="20"/>
        <v>6.9608647585387651E-2</v>
      </c>
      <c r="F68" s="235">
        <f t="shared" si="20"/>
        <v>7.2684721291597962E-2</v>
      </c>
      <c r="G68" s="235">
        <f t="shared" si="20"/>
        <v>7.5626582496839095E-2</v>
      </c>
      <c r="H68" s="235">
        <f t="shared" si="20"/>
        <v>8.0167848859727692E-2</v>
      </c>
      <c r="I68" s="235">
        <f t="shared" si="20"/>
        <v>6.7241547162544837E-2</v>
      </c>
      <c r="J68" s="235">
        <f t="shared" si="20"/>
        <v>6.4263519404551092E-2</v>
      </c>
      <c r="K68" s="235">
        <f t="shared" si="20"/>
        <v>6.246527413827057E-2</v>
      </c>
      <c r="L68" s="235">
        <f t="shared" si="20"/>
        <v>5.4015788527162364E-2</v>
      </c>
      <c r="M68" s="235">
        <f t="shared" si="20"/>
        <v>5.560445078406008E-2</v>
      </c>
      <c r="N68" s="235">
        <f t="shared" si="20"/>
        <v>5.4023215577485573E-2</v>
      </c>
      <c r="O68" s="235">
        <f t="shared" si="20"/>
        <v>5.4639009524519937E-2</v>
      </c>
      <c r="P68" s="235">
        <f t="shared" si="20"/>
        <v>4.6973335426666658E-2</v>
      </c>
      <c r="Q68" s="235">
        <f t="shared" si="20"/>
        <v>5.2406535831798447E-2</v>
      </c>
      <c r="R68" s="235">
        <f t="shared" si="20"/>
        <v>5.2736772285639104E-2</v>
      </c>
      <c r="S68" s="235">
        <f t="shared" si="20"/>
        <v>5.3174738959401273E-2</v>
      </c>
      <c r="T68" s="235">
        <f t="shared" si="20"/>
        <v>5.2058683048857739E-2</v>
      </c>
      <c r="U68" s="235">
        <f t="shared" si="20"/>
        <v>4.6954192939421019E-2</v>
      </c>
      <c r="V68" s="235">
        <f t="shared" si="20"/>
        <v>4.9223393414164089E-2</v>
      </c>
      <c r="W68" s="235">
        <f t="shared" si="20"/>
        <v>4.5677685994035239E-2</v>
      </c>
      <c r="X68" s="235">
        <f t="shared" si="20"/>
        <v>4.1087858599254901E-2</v>
      </c>
      <c r="Y68" s="235">
        <f t="shared" si="20"/>
        <v>4.6246937270700693E-2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0.46860378336754815</v>
      </c>
      <c r="C72" s="322">
        <f>IF(C$5=0,0,C$5/TRE_fec!C$5)</f>
        <v>0.46460197399381137</v>
      </c>
      <c r="D72" s="322">
        <f>IF(D$5=0,0,D$5/TRE_fec!D$5)</f>
        <v>0.46820028255184148</v>
      </c>
      <c r="E72" s="322">
        <f>IF(E$5=0,0,E$5/TRE_fec!E$5)</f>
        <v>0.46452007621068953</v>
      </c>
      <c r="F72" s="322">
        <f>IF(F$5=0,0,F$5/TRE_fec!F$5)</f>
        <v>0.46877749665025098</v>
      </c>
      <c r="G72" s="322">
        <f>IF(G$5=0,0,G$5/TRE_fec!G$5)</f>
        <v>0.47666566395645898</v>
      </c>
      <c r="H72" s="322">
        <f>IF(H$5=0,0,H$5/TRE_fec!H$5)</f>
        <v>0.48463527673140655</v>
      </c>
      <c r="I72" s="322">
        <f>IF(I$5=0,0,I$5/TRE_fec!I$5)</f>
        <v>0.5121926681962341</v>
      </c>
      <c r="J72" s="322">
        <f>IF(J$5=0,0,J$5/TRE_fec!J$5)</f>
        <v>0.52649972411074941</v>
      </c>
      <c r="K72" s="322">
        <f>IF(K$5=0,0,K$5/TRE_fec!K$5)</f>
        <v>0.52949058327382226</v>
      </c>
      <c r="L72" s="322">
        <f>IF(L$5=0,0,L$5/TRE_fec!L$5)</f>
        <v>0.55790815504197733</v>
      </c>
      <c r="M72" s="322">
        <f>IF(M$5=0,0,M$5/TRE_fec!M$5)</f>
        <v>0.5462595332721123</v>
      </c>
      <c r="N72" s="322">
        <f>IF(N$5=0,0,N$5/TRE_fec!N$5)</f>
        <v>0.54808041940751784</v>
      </c>
      <c r="O72" s="322">
        <f>IF(O$5=0,0,O$5/TRE_fec!O$5)</f>
        <v>0.5460521291479441</v>
      </c>
      <c r="P72" s="322">
        <f>IF(P$5=0,0,P$5/TRE_fec!P$5)</f>
        <v>0.56916546066337004</v>
      </c>
      <c r="Q72" s="322">
        <f>IF(Q$5=0,0,Q$5/TRE_fec!Q$5)</f>
        <v>0.56231339274911551</v>
      </c>
      <c r="R72" s="322">
        <f>IF(R$5=0,0,R$5/TRE_fec!R$5)</f>
        <v>0.55939766969535298</v>
      </c>
      <c r="S72" s="322">
        <f>IF(S$5=0,0,S$5/TRE_fec!S$5)</f>
        <v>0.55801305484079144</v>
      </c>
      <c r="T72" s="322">
        <f>IF(T$5=0,0,T$5/TRE_fec!T$5)</f>
        <v>0.55547691107778097</v>
      </c>
      <c r="U72" s="322">
        <f>IF(U$5=0,0,U$5/TRE_fec!U$5)</f>
        <v>0.56757761906446458</v>
      </c>
      <c r="V72" s="322">
        <f>IF(V$5=0,0,V$5/TRE_fec!V$5)</f>
        <v>0.56364061740809746</v>
      </c>
      <c r="W72" s="322">
        <f>IF(W$5=0,0,W$5/TRE_fec!W$5)</f>
        <v>0.57526996559571719</v>
      </c>
      <c r="X72" s="322">
        <f>IF(X$5=0,0,X$5/TRE_fec!X$5)</f>
        <v>0.58502430245970927</v>
      </c>
      <c r="Y72" s="322">
        <f>IF(Y$5=0,0,Y$5/TRE_fec!Y$5)</f>
        <v>0.56908558546327292</v>
      </c>
      <c r="DA72" s="95"/>
    </row>
    <row r="73" spans="1:105" ht="12" customHeight="1" x14ac:dyDescent="0.25">
      <c r="A73" s="55" t="s">
        <v>91</v>
      </c>
      <c r="B73" s="334">
        <f>IF(B$6=0,0,B$6/TRE_fec!B$6)</f>
        <v>0.43627368680177231</v>
      </c>
      <c r="C73" s="334">
        <f>IF(C$6=0,0,C$6/TRE_fec!C$6)</f>
        <v>0.43627368680177209</v>
      </c>
      <c r="D73" s="334">
        <f>IF(D$6=0,0,D$6/TRE_fec!D$6)</f>
        <v>0.43627368680177231</v>
      </c>
      <c r="E73" s="334">
        <f>IF(E$6=0,0,E$6/TRE_fec!E$6)</f>
        <v>0.43627368680177248</v>
      </c>
      <c r="F73" s="334">
        <f>IF(F$6=0,0,F$6/TRE_fec!F$6)</f>
        <v>0.43627368680177225</v>
      </c>
      <c r="G73" s="334">
        <f>IF(G$6=0,0,G$6/TRE_fec!G$6)</f>
        <v>0.43627368680177209</v>
      </c>
      <c r="H73" s="334">
        <f>IF(H$6=0,0,H$6/TRE_fec!H$6)</f>
        <v>0.4362736868017722</v>
      </c>
      <c r="I73" s="334">
        <f>IF(I$6=0,0,I$6/TRE_fec!I$6)</f>
        <v>0.43627368680177236</v>
      </c>
      <c r="J73" s="334">
        <f>IF(J$6=0,0,J$6/TRE_fec!J$6)</f>
        <v>0.43627368680177214</v>
      </c>
      <c r="K73" s="334">
        <f>IF(K$6=0,0,K$6/TRE_fec!K$6)</f>
        <v>0.43627368680177214</v>
      </c>
      <c r="L73" s="334">
        <f>IF(L$6=0,0,L$6/TRE_fec!L$6)</f>
        <v>0.43627368680177225</v>
      </c>
      <c r="M73" s="334">
        <f>IF(M$6=0,0,M$6/TRE_fec!M$6)</f>
        <v>0.4362736868017722</v>
      </c>
      <c r="N73" s="334">
        <f>IF(N$6=0,0,N$6/TRE_fec!N$6)</f>
        <v>0.43627368680177236</v>
      </c>
      <c r="O73" s="334">
        <f>IF(O$6=0,0,O$6/TRE_fec!O$6)</f>
        <v>0.43627368680177225</v>
      </c>
      <c r="P73" s="334">
        <f>IF(P$6=0,0,P$6/TRE_fec!P$6)</f>
        <v>0.43627368680177236</v>
      </c>
      <c r="Q73" s="334">
        <f>IF(Q$6=0,0,Q$6/TRE_fec!Q$6)</f>
        <v>0.43627368680177231</v>
      </c>
      <c r="R73" s="334">
        <f>IF(R$6=0,0,R$6/TRE_fec!R$6)</f>
        <v>0.43627368680177248</v>
      </c>
      <c r="S73" s="334">
        <f>IF(S$6=0,0,S$6/TRE_fec!S$6)</f>
        <v>0.43627368680177231</v>
      </c>
      <c r="T73" s="334">
        <f>IF(T$6=0,0,T$6/TRE_fec!T$6)</f>
        <v>0.43627368680177231</v>
      </c>
      <c r="U73" s="334">
        <f>IF(U$6=0,0,U$6/TRE_fec!U$6)</f>
        <v>0.43627368680177214</v>
      </c>
      <c r="V73" s="334">
        <f>IF(V$6=0,0,V$6/TRE_fec!V$6)</f>
        <v>0.43627368680177231</v>
      </c>
      <c r="W73" s="334">
        <f>IF(W$6=0,0,W$6/TRE_fec!W$6)</f>
        <v>0.43627368680177225</v>
      </c>
      <c r="X73" s="334">
        <f>IF(X$6=0,0,X$6/TRE_fec!X$6)</f>
        <v>0.43627368680177231</v>
      </c>
      <c r="Y73" s="334">
        <f>IF(Y$6=0,0,Y$6/TRE_fec!Y$6)</f>
        <v>0.43627368680177236</v>
      </c>
      <c r="DA73" s="67"/>
    </row>
    <row r="74" spans="1:105" ht="12" customHeight="1" x14ac:dyDescent="0.25">
      <c r="A74" s="173" t="s">
        <v>92</v>
      </c>
      <c r="B74" s="335">
        <f>IF(B$7=0,0,B$7/TRE_fec!B$7)</f>
        <v>0.11312655994352977</v>
      </c>
      <c r="C74" s="335">
        <f>IF(C$7=0,0,C$7/TRE_fec!C$7)</f>
        <v>0.1131265599435298</v>
      </c>
      <c r="D74" s="335">
        <f>IF(D$7=0,0,D$7/TRE_fec!D$7)</f>
        <v>0.11312655994352976</v>
      </c>
      <c r="E74" s="335">
        <f>IF(E$7=0,0,E$7/TRE_fec!E$7)</f>
        <v>0.1131265599435298</v>
      </c>
      <c r="F74" s="335">
        <f>IF(F$7=0,0,F$7/TRE_fec!F$7)</f>
        <v>0.11312655994352983</v>
      </c>
      <c r="G74" s="335">
        <f>IF(G$7=0,0,G$7/TRE_fec!G$7)</f>
        <v>0.11312655994352976</v>
      </c>
      <c r="H74" s="335">
        <f>IF(H$7=0,0,H$7/TRE_fec!H$7)</f>
        <v>0.1131265599435298</v>
      </c>
      <c r="I74" s="335">
        <f>IF(I$7=0,0,I$7/TRE_fec!I$7)</f>
        <v>0.11312655994352976</v>
      </c>
      <c r="J74" s="335">
        <f>IF(J$7=0,0,J$7/TRE_fec!J$7)</f>
        <v>0.11312655994352974</v>
      </c>
      <c r="K74" s="335">
        <f>IF(K$7=0,0,K$7/TRE_fec!K$7)</f>
        <v>0.11312655994352974</v>
      </c>
      <c r="L74" s="335">
        <f>IF(L$7=0,0,L$7/TRE_fec!L$7)</f>
        <v>0.11312655994352976</v>
      </c>
      <c r="M74" s="335">
        <f>IF(M$7=0,0,M$7/TRE_fec!M$7)</f>
        <v>0.11312655994352976</v>
      </c>
      <c r="N74" s="335">
        <f>IF(N$7=0,0,N$7/TRE_fec!N$7)</f>
        <v>0.11312655994352978</v>
      </c>
      <c r="O74" s="335">
        <f>IF(O$7=0,0,O$7/TRE_fec!O$7)</f>
        <v>0.11312655994352981</v>
      </c>
      <c r="P74" s="335">
        <f>IF(P$7=0,0,P$7/TRE_fec!P$7)</f>
        <v>0.11312655994352977</v>
      </c>
      <c r="Q74" s="335">
        <f>IF(Q$7=0,0,Q$7/TRE_fec!Q$7)</f>
        <v>0.11312655994352973</v>
      </c>
      <c r="R74" s="335">
        <f>IF(R$7=0,0,R$7/TRE_fec!R$7)</f>
        <v>0.11312655994352978</v>
      </c>
      <c r="S74" s="335">
        <f>IF(S$7=0,0,S$7/TRE_fec!S$7)</f>
        <v>0.1131265599435298</v>
      </c>
      <c r="T74" s="335">
        <f>IF(T$7=0,0,T$7/TRE_fec!T$7)</f>
        <v>0.11312655994352974</v>
      </c>
      <c r="U74" s="335">
        <f>IF(U$7=0,0,U$7/TRE_fec!U$7)</f>
        <v>0.11312655994352974</v>
      </c>
      <c r="V74" s="335">
        <f>IF(V$7=0,0,V$7/TRE_fec!V$7)</f>
        <v>0.11312655994352978</v>
      </c>
      <c r="W74" s="335">
        <f>IF(W$7=0,0,W$7/TRE_fec!W$7)</f>
        <v>0.11312655994352977</v>
      </c>
      <c r="X74" s="335">
        <f>IF(X$7=0,0,X$7/TRE_fec!X$7)</f>
        <v>0.11312655994352976</v>
      </c>
      <c r="Y74" s="335">
        <f>IF(Y$7=0,0,Y$7/TRE_fec!Y$7)</f>
        <v>0.11312655994352977</v>
      </c>
      <c r="DA74" s="177"/>
    </row>
    <row r="75" spans="1:105" ht="12" customHeight="1" x14ac:dyDescent="0.25">
      <c r="A75" s="173" t="s">
        <v>93</v>
      </c>
      <c r="B75" s="335">
        <f>IF(B$8=0,0,B$8/TRE_fec!B$8)</f>
        <v>0.61143467497380566</v>
      </c>
      <c r="C75" s="335">
        <f>IF(C$8=0,0,C$8/TRE_fec!C$8)</f>
        <v>0.61143467497380566</v>
      </c>
      <c r="D75" s="335">
        <f>IF(D$8=0,0,D$8/TRE_fec!D$8)</f>
        <v>0.61143467497380533</v>
      </c>
      <c r="E75" s="335">
        <f>IF(E$8=0,0,E$8/TRE_fec!E$8)</f>
        <v>0.61143467497380577</v>
      </c>
      <c r="F75" s="335">
        <f>IF(F$8=0,0,F$8/TRE_fec!F$8)</f>
        <v>0.61143467497380544</v>
      </c>
      <c r="G75" s="335">
        <f>IF(G$8=0,0,G$8/TRE_fec!G$8)</f>
        <v>0.61143467497380577</v>
      </c>
      <c r="H75" s="335">
        <f>IF(H$8=0,0,H$8/TRE_fec!H$8)</f>
        <v>0.61143467497380577</v>
      </c>
      <c r="I75" s="335">
        <f>IF(I$8=0,0,I$8/TRE_fec!I$8)</f>
        <v>0.61143467497380555</v>
      </c>
      <c r="J75" s="335">
        <f>IF(J$8=0,0,J$8/TRE_fec!J$8)</f>
        <v>0.61143467497380544</v>
      </c>
      <c r="K75" s="335">
        <f>IF(K$8=0,0,K$8/TRE_fec!K$8)</f>
        <v>0.61143467497380566</v>
      </c>
      <c r="L75" s="335">
        <f>IF(L$8=0,0,L$8/TRE_fec!L$8)</f>
        <v>0.61143467497380533</v>
      </c>
      <c r="M75" s="335">
        <f>IF(M$8=0,0,M$8/TRE_fec!M$8)</f>
        <v>0.61143467497380533</v>
      </c>
      <c r="N75" s="335">
        <f>IF(N$8=0,0,N$8/TRE_fec!N$8)</f>
        <v>0.61143467497380566</v>
      </c>
      <c r="O75" s="335">
        <f>IF(O$8=0,0,O$8/TRE_fec!O$8)</f>
        <v>0.61143467497380521</v>
      </c>
      <c r="P75" s="335">
        <f>IF(P$8=0,0,P$8/TRE_fec!P$8)</f>
        <v>0.61143467497380544</v>
      </c>
      <c r="Q75" s="335">
        <f>IF(Q$8=0,0,Q$8/TRE_fec!Q$8)</f>
        <v>0.61143467497380544</v>
      </c>
      <c r="R75" s="335">
        <f>IF(R$8=0,0,R$8/TRE_fec!R$8)</f>
        <v>0.61143467497380533</v>
      </c>
      <c r="S75" s="335">
        <f>IF(S$8=0,0,S$8/TRE_fec!S$8)</f>
        <v>0.61143467497380533</v>
      </c>
      <c r="T75" s="335">
        <f>IF(T$8=0,0,T$8/TRE_fec!T$8)</f>
        <v>0.61143467497380555</v>
      </c>
      <c r="U75" s="335">
        <f>IF(U$8=0,0,U$8/TRE_fec!U$8)</f>
        <v>0.61143467497380533</v>
      </c>
      <c r="V75" s="335">
        <f>IF(V$8=0,0,V$8/TRE_fec!V$8)</f>
        <v>0.61143467497380533</v>
      </c>
      <c r="W75" s="335">
        <f>IF(W$8=0,0,W$8/TRE_fec!W$8)</f>
        <v>0.61143467497380577</v>
      </c>
      <c r="X75" s="335">
        <f>IF(X$8=0,0,X$8/TRE_fec!X$8)</f>
        <v>0.61143467497380533</v>
      </c>
      <c r="Y75" s="335">
        <f>IF(Y$8=0,0,Y$8/TRE_fec!Y$8)</f>
        <v>0.61143467497380566</v>
      </c>
      <c r="DA75" s="177"/>
    </row>
    <row r="76" spans="1:105" ht="12" customHeight="1" x14ac:dyDescent="0.25">
      <c r="A76" s="173" t="s">
        <v>94</v>
      </c>
      <c r="B76" s="335">
        <f>IF(B$9=0,0,B$9/TRE_fec!B$9)</f>
        <v>0.43229121191789105</v>
      </c>
      <c r="C76" s="335">
        <f>IF(C$9=0,0,C$9/TRE_fec!C$9)</f>
        <v>0.43229121191789094</v>
      </c>
      <c r="D76" s="335">
        <f>IF(D$9=0,0,D$9/TRE_fec!D$9)</f>
        <v>0.43229121191789105</v>
      </c>
      <c r="E76" s="335">
        <f>IF(E$9=0,0,E$9/TRE_fec!E$9)</f>
        <v>0.43229121191789111</v>
      </c>
      <c r="F76" s="335">
        <f>IF(F$9=0,0,F$9/TRE_fec!F$9)</f>
        <v>0.43229121191789088</v>
      </c>
      <c r="G76" s="335">
        <f>IF(G$9=0,0,G$9/TRE_fec!G$9)</f>
        <v>0.43229121191789077</v>
      </c>
      <c r="H76" s="335">
        <f>IF(H$9=0,0,H$9/TRE_fec!H$9)</f>
        <v>0.43229121191789105</v>
      </c>
      <c r="I76" s="335">
        <f>IF(I$9=0,0,I$9/TRE_fec!I$9)</f>
        <v>0.43229121191789094</v>
      </c>
      <c r="J76" s="335">
        <f>IF(J$9=0,0,J$9/TRE_fec!J$9)</f>
        <v>0.43229121191789099</v>
      </c>
      <c r="K76" s="335">
        <f>IF(K$9=0,0,K$9/TRE_fec!K$9)</f>
        <v>0.43229121191789099</v>
      </c>
      <c r="L76" s="335">
        <f>IF(L$9=0,0,L$9/TRE_fec!L$9)</f>
        <v>0.43229121191789111</v>
      </c>
      <c r="M76" s="335">
        <f>IF(M$9=0,0,M$9/TRE_fec!M$9)</f>
        <v>0.43229121191789105</v>
      </c>
      <c r="N76" s="335">
        <f>IF(N$9=0,0,N$9/TRE_fec!N$9)</f>
        <v>0.43229121191789122</v>
      </c>
      <c r="O76" s="335">
        <f>IF(O$9=0,0,O$9/TRE_fec!O$9)</f>
        <v>0.43229121191789122</v>
      </c>
      <c r="P76" s="335">
        <f>IF(P$9=0,0,P$9/TRE_fec!P$9)</f>
        <v>0.43229121191789099</v>
      </c>
      <c r="Q76" s="335">
        <f>IF(Q$9=0,0,Q$9/TRE_fec!Q$9)</f>
        <v>0.43229121191789088</v>
      </c>
      <c r="R76" s="335">
        <f>IF(R$9=0,0,R$9/TRE_fec!R$9)</f>
        <v>0.43229121191789111</v>
      </c>
      <c r="S76" s="335">
        <f>IF(S$9=0,0,S$9/TRE_fec!S$9)</f>
        <v>0.43229121191789099</v>
      </c>
      <c r="T76" s="335">
        <f>IF(T$9=0,0,T$9/TRE_fec!T$9)</f>
        <v>0.43229121191789099</v>
      </c>
      <c r="U76" s="335">
        <f>IF(U$9=0,0,U$9/TRE_fec!U$9)</f>
        <v>0.43229121191789099</v>
      </c>
      <c r="V76" s="335">
        <f>IF(V$9=0,0,V$9/TRE_fec!V$9)</f>
        <v>0.43229121191789105</v>
      </c>
      <c r="W76" s="335">
        <f>IF(W$9=0,0,W$9/TRE_fec!W$9)</f>
        <v>0.43229121191789111</v>
      </c>
      <c r="X76" s="335">
        <f>IF(X$9=0,0,X$9/TRE_fec!X$9)</f>
        <v>0.43229121191789105</v>
      </c>
      <c r="Y76" s="335">
        <f>IF(Y$9=0,0,Y$9/TRE_fec!Y$9)</f>
        <v>0.43229121191789105</v>
      </c>
      <c r="DA76" s="177"/>
    </row>
    <row r="77" spans="1:105" ht="12" customHeight="1" x14ac:dyDescent="0.25">
      <c r="A77" s="56" t="s">
        <v>95</v>
      </c>
      <c r="B77" s="336">
        <f>IF(B$10=0,0,B$10/TRE_fec!B$10)</f>
        <v>0.61701090688208304</v>
      </c>
      <c r="C77" s="336">
        <f>IF(C$10=0,0,C$10/TRE_fec!C$10)</f>
        <v>0.6035637160426669</v>
      </c>
      <c r="D77" s="336">
        <f>IF(D$10=0,0,D$10/TRE_fec!D$10)</f>
        <v>0.62947220240580037</v>
      </c>
      <c r="E77" s="336">
        <f>IF(E$10=0,0,E$10/TRE_fec!E$10)</f>
        <v>0.60705893008991696</v>
      </c>
      <c r="F77" s="336">
        <f>IF(F$10=0,0,F$10/TRE_fec!F$10)</f>
        <v>0.62408903871377019</v>
      </c>
      <c r="G77" s="336">
        <f>IF(G$10=0,0,G$10/TRE_fec!G$10)</f>
        <v>0.62649001052682463</v>
      </c>
      <c r="H77" s="336">
        <f>IF(H$10=0,0,H$10/TRE_fec!H$10)</f>
        <v>0.65942500027676332</v>
      </c>
      <c r="I77" s="336">
        <f>IF(I$10=0,0,I$10/TRE_fec!I$10)</f>
        <v>0.66381755444373503</v>
      </c>
      <c r="J77" s="336">
        <f>IF(J$10=0,0,J$10/TRE_fec!J$10)</f>
        <v>0.67758356013577503</v>
      </c>
      <c r="K77" s="336">
        <f>IF(K$10=0,0,K$10/TRE_fec!K$10)</f>
        <v>0.67298099731413863</v>
      </c>
      <c r="L77" s="336">
        <f>IF(L$10=0,0,L$10/TRE_fec!L$10)</f>
        <v>0.70064933317509837</v>
      </c>
      <c r="M77" s="336">
        <f>IF(M$10=0,0,M$10/TRE_fec!M$10)</f>
        <v>0.67688678553875892</v>
      </c>
      <c r="N77" s="336">
        <f>IF(N$10=0,0,N$10/TRE_fec!N$10)</f>
        <v>0.66589679398676294</v>
      </c>
      <c r="O77" s="336">
        <f>IF(O$10=0,0,O$10/TRE_fec!O$10)</f>
        <v>0.65669849614801523</v>
      </c>
      <c r="P77" s="336">
        <f>IF(P$10=0,0,P$10/TRE_fec!P$10)</f>
        <v>0.68096848373510777</v>
      </c>
      <c r="Q77" s="336">
        <f>IF(Q$10=0,0,Q$10/TRE_fec!Q$10)</f>
        <v>0.69066794240108698</v>
      </c>
      <c r="R77" s="336">
        <f>IF(R$10=0,0,R$10/TRE_fec!R$10)</f>
        <v>0.6861549621392975</v>
      </c>
      <c r="S77" s="336">
        <f>IF(S$10=0,0,S$10/TRE_fec!S$10)</f>
        <v>0.68348488846526489</v>
      </c>
      <c r="T77" s="336">
        <f>IF(T$10=0,0,T$10/TRE_fec!T$10)</f>
        <v>0.70073214158266262</v>
      </c>
      <c r="U77" s="336">
        <f>IF(U$10=0,0,U$10/TRE_fec!U$10)</f>
        <v>0.68666828618859177</v>
      </c>
      <c r="V77" s="336">
        <f>IF(V$10=0,0,V$10/TRE_fec!V$10)</f>
        <v>0.68369478114304871</v>
      </c>
      <c r="W77" s="336">
        <f>IF(W$10=0,0,W$10/TRE_fec!W$10)</f>
        <v>0.70587200542605144</v>
      </c>
      <c r="X77" s="336">
        <f>IF(X$10=0,0,X$10/TRE_fec!X$10)</f>
        <v>0.69712357141467984</v>
      </c>
      <c r="Y77" s="336">
        <f>IF(Y$10=0,0,Y$10/TRE_fec!Y$10)</f>
        <v>0.67330267698608715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0.44886425542160402</v>
      </c>
      <c r="C78" s="349">
        <f>IF(C$16=0,0,C$16/TRE_fec!C$16)</f>
        <v>0.44215521961797638</v>
      </c>
      <c r="D78" s="349">
        <f>IF(D$16=0,0,D$16/TRE_fec!D$16)</f>
        <v>0.44959886661047738</v>
      </c>
      <c r="E78" s="349">
        <f>IF(E$16=0,0,E$16/TRE_fec!E$16)</f>
        <v>0.44222467484725725</v>
      </c>
      <c r="F78" s="349">
        <f>IF(F$16=0,0,F$16/TRE_fec!F$16)</f>
        <v>0.4497386044692101</v>
      </c>
      <c r="G78" s="349">
        <f>IF(G$16=0,0,G$16/TRE_fec!G$16)</f>
        <v>0.46260226252725523</v>
      </c>
      <c r="H78" s="349">
        <f>IF(H$16=0,0,H$16/TRE_fec!H$16)</f>
        <v>0.47668099700599581</v>
      </c>
      <c r="I78" s="349">
        <f>IF(I$16=0,0,I$16/TRE_fec!I$16)</f>
        <v>0.47951167097008196</v>
      </c>
      <c r="J78" s="349">
        <f>IF(J$16=0,0,J$16/TRE_fec!J$16)</f>
        <v>0.49237435903441945</v>
      </c>
      <c r="K78" s="349">
        <f>IF(K$16=0,0,K$16/TRE_fec!K$16)</f>
        <v>0.49038315760914636</v>
      </c>
      <c r="L78" s="349">
        <f>IF(L$16=0,0,L$16/TRE_fec!L$16)</f>
        <v>0.51471798370538802</v>
      </c>
      <c r="M78" s="349">
        <f>IF(M$16=0,0,M$16/TRE_fec!M$16)</f>
        <v>0.49757808878642107</v>
      </c>
      <c r="N78" s="349">
        <f>IF(N$16=0,0,N$16/TRE_fec!N$16)</f>
        <v>0.49577644802173448</v>
      </c>
      <c r="O78" s="349">
        <f>IF(O$16=0,0,O$16/TRE_fec!O$16)</f>
        <v>0.49510999710615977</v>
      </c>
      <c r="P78" s="349">
        <f>IF(P$16=0,0,P$16/TRE_fec!P$16)</f>
        <v>0.51257186210049777</v>
      </c>
      <c r="Q78" s="349">
        <f>IF(Q$16=0,0,Q$16/TRE_fec!Q$16)</f>
        <v>0.52179975047242666</v>
      </c>
      <c r="R78" s="349">
        <f>IF(R$16=0,0,R$16/TRE_fec!R$16)</f>
        <v>0.51533258590178432</v>
      </c>
      <c r="S78" s="349">
        <f>IF(S$16=0,0,S$16/TRE_fec!S$16)</f>
        <v>0.51618810840805762</v>
      </c>
      <c r="T78" s="349">
        <f>IF(T$16=0,0,T$16/TRE_fec!T$16)</f>
        <v>0.50869059313398035</v>
      </c>
      <c r="U78" s="349">
        <f>IF(U$16=0,0,U$16/TRE_fec!U$16)</f>
        <v>0.51921612602795375</v>
      </c>
      <c r="V78" s="349">
        <f>IF(V$16=0,0,V$16/TRE_fec!V$16)</f>
        <v>0.52378770576523537</v>
      </c>
      <c r="W78" s="349">
        <f>IF(W$16=0,0,W$16/TRE_fec!W$16)</f>
        <v>0.5379654795561839</v>
      </c>
      <c r="X78" s="349">
        <f>IF(X$16=0,0,X$16/TRE_fec!X$16)</f>
        <v>0.538484498721439</v>
      </c>
      <c r="Y78" s="349">
        <f>IF(Y$16=0,0,Y$16/TRE_fec!Y$16)</f>
        <v>0.52155199420936615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0.45543594237381019</v>
      </c>
      <c r="C79" s="349">
        <f>IF(C$24=0,0,C$24/TRE_fec!C$24)</f>
        <v>0.45743706156931924</v>
      </c>
      <c r="D79" s="349">
        <f>IF(D$24=0,0,D$24/TRE_fec!D$24)</f>
        <v>0.44711811737244628</v>
      </c>
      <c r="E79" s="349">
        <f>IF(E$24=0,0,E$24/TRE_fec!E$24)</f>
        <v>0.45611827585951992</v>
      </c>
      <c r="F79" s="349">
        <f>IF(F$24=0,0,F$24/TRE_fec!F$24)</f>
        <v>0.45024456797509249</v>
      </c>
      <c r="G79" s="349">
        <f>IF(G$24=0,0,G$24/TRE_fec!G$24)</f>
        <v>0.45144001857043758</v>
      </c>
      <c r="H79" s="349">
        <f>IF(H$24=0,0,H$24/TRE_fec!H$24)</f>
        <v>0.48312862401352397</v>
      </c>
      <c r="I79" s="349">
        <f>IF(I$24=0,0,I$24/TRE_fec!I$24)</f>
        <v>0.4771005723449514</v>
      </c>
      <c r="J79" s="349">
        <f>IF(J$24=0,0,J$24/TRE_fec!J$24)</f>
        <v>0.46995681378677145</v>
      </c>
      <c r="K79" s="349">
        <f>IF(K$24=0,0,K$24/TRE_fec!K$24)</f>
        <v>0.49544140111299678</v>
      </c>
      <c r="L79" s="349">
        <f>IF(L$24=0,0,L$24/TRE_fec!L$24)</f>
        <v>0.49140850261763985</v>
      </c>
      <c r="M79" s="349">
        <f>IF(M$24=0,0,M$24/TRE_fec!M$24)</f>
        <v>0.49006295976883707</v>
      </c>
      <c r="N79" s="349">
        <f>IF(N$24=0,0,N$24/TRE_fec!N$24)</f>
        <v>0.49337633384156521</v>
      </c>
      <c r="O79" s="349">
        <f>IF(O$24=0,0,O$24/TRE_fec!O$24)</f>
        <v>0.49141533602948967</v>
      </c>
      <c r="P79" s="349">
        <f>IF(P$24=0,0,P$24/TRE_fec!P$24)</f>
        <v>0.48581771401707791</v>
      </c>
      <c r="Q79" s="349">
        <f>IF(Q$24=0,0,Q$24/TRE_fec!Q$24)</f>
        <v>0.47527634744681596</v>
      </c>
      <c r="R79" s="349">
        <f>IF(R$24=0,0,R$24/TRE_fec!R$24)</f>
        <v>0.4825230437055581</v>
      </c>
      <c r="S79" s="349">
        <f>IF(S$24=0,0,S$24/TRE_fec!S$24)</f>
        <v>0.46479948845330582</v>
      </c>
      <c r="T79" s="349">
        <f>IF(T$24=0,0,T$24/TRE_fec!T$24)</f>
        <v>0.45837769520289651</v>
      </c>
      <c r="U79" s="349">
        <f>IF(U$24=0,0,U$24/TRE_fec!U$24)</f>
        <v>0.43769862183094649</v>
      </c>
      <c r="V79" s="349">
        <f>IF(V$24=0,0,V$24/TRE_fec!V$24)</f>
        <v>0.43351126258519129</v>
      </c>
      <c r="W79" s="349">
        <f>IF(W$24=0,0,W$24/TRE_fec!W$24)</f>
        <v>0.43388696130460552</v>
      </c>
      <c r="X79" s="349">
        <f>IF(X$24=0,0,X$24/TRE_fec!X$24)</f>
        <v>0.43704372738753661</v>
      </c>
      <c r="Y79" s="349">
        <f>IF(Y$24=0,0,Y$24/TRE_fec!Y$24)</f>
        <v>0.43639028662428542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0.38474079036137487</v>
      </c>
      <c r="C80" s="349">
        <f>IF(C$27=0,0,C$27/TRE_fec!C$27)</f>
        <v>0.37899018824397962</v>
      </c>
      <c r="D80" s="349">
        <f>IF(D$27=0,0,D$27/TRE_fec!D$27)</f>
        <v>0.38537045709469492</v>
      </c>
      <c r="E80" s="349">
        <f>IF(E$27=0,0,E$27/TRE_fec!E$27)</f>
        <v>0.3790497212976493</v>
      </c>
      <c r="F80" s="349">
        <f>IF(F$27=0,0,F$27/TRE_fec!F$27)</f>
        <v>0.38549023240218</v>
      </c>
      <c r="G80" s="349">
        <f>IF(G$27=0,0,G$27/TRE_fec!G$27)</f>
        <v>0.39651622502336176</v>
      </c>
      <c r="H80" s="349">
        <f>IF(H$27=0,0,H$27/TRE_fec!H$27)</f>
        <v>0.40858371171942492</v>
      </c>
      <c r="I80" s="349">
        <f>IF(I$27=0,0,I$27/TRE_fec!I$27)</f>
        <v>0.41101000368864177</v>
      </c>
      <c r="J80" s="349">
        <f>IF(J$27=0,0,J$27/TRE_fec!J$27)</f>
        <v>0.42203516488664522</v>
      </c>
      <c r="K80" s="349">
        <f>IF(K$27=0,0,K$27/TRE_fec!K$27)</f>
        <v>0.42032842080783978</v>
      </c>
      <c r="L80" s="349">
        <f>IF(L$27=0,0,L$27/TRE_fec!L$27)</f>
        <v>0.44118684317604695</v>
      </c>
      <c r="M80" s="349">
        <f>IF(M$27=0,0,M$27/TRE_fec!M$27)</f>
        <v>0.42649550467407521</v>
      </c>
      <c r="N80" s="349">
        <f>IF(N$27=0,0,N$27/TRE_fec!N$27)</f>
        <v>0.42495124116148669</v>
      </c>
      <c r="O80" s="349">
        <f>IF(O$27=0,0,O$27/TRE_fec!O$27)</f>
        <v>0.42437999751956557</v>
      </c>
      <c r="P80" s="349">
        <f>IF(P$27=0,0,P$27/TRE_fec!P$27)</f>
        <v>0.43934731037185498</v>
      </c>
      <c r="Q80" s="349">
        <f>IF(Q$27=0,0,Q$27/TRE_fec!Q$27)</f>
        <v>0.44725692897636582</v>
      </c>
      <c r="R80" s="349">
        <f>IF(R$27=0,0,R$27/TRE_fec!R$27)</f>
        <v>0.44171364505867211</v>
      </c>
      <c r="S80" s="349">
        <f>IF(S$27=0,0,S$27/TRE_fec!S$27)</f>
        <v>0.44244695006404944</v>
      </c>
      <c r="T80" s="349">
        <f>IF(T$27=0,0,T$27/TRE_fec!T$27)</f>
        <v>0.43602050840055451</v>
      </c>
      <c r="U80" s="349">
        <f>IF(U$27=0,0,U$27/TRE_fec!U$27)</f>
        <v>0.445042393738246</v>
      </c>
      <c r="V80" s="349">
        <f>IF(V$27=0,0,V$27/TRE_fec!V$27)</f>
        <v>0.44896089065591599</v>
      </c>
      <c r="W80" s="349">
        <f>IF(W$27=0,0,W$27/TRE_fec!W$27)</f>
        <v>0.46111326819101484</v>
      </c>
      <c r="X80" s="349">
        <f>IF(X$27=0,0,X$27/TRE_fec!X$27)</f>
        <v>0.46155814176123361</v>
      </c>
      <c r="Y80" s="349">
        <f>IF(Y$27=0,0,Y$27/TRE_fec!Y$27)</f>
        <v>0.44704456646517099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0.57037488703577655</v>
      </c>
      <c r="C81" s="349">
        <f>IF(C$35=0,0,C$35/TRE_fec!C$35)</f>
        <v>0.56980225127431117</v>
      </c>
      <c r="D81" s="349">
        <f>IF(D$35=0,0,D$35/TRE_fec!D$35)</f>
        <v>0.56660179299833102</v>
      </c>
      <c r="E81" s="349">
        <f>IF(E$35=0,0,E$35/TRE_fec!E$35)</f>
        <v>0.56894025270313975</v>
      </c>
      <c r="F81" s="349">
        <f>IF(F$35=0,0,F$35/TRE_fec!F$35)</f>
        <v>0.56950345110652434</v>
      </c>
      <c r="G81" s="349">
        <f>IF(G$35=0,0,G$35/TRE_fec!G$35)</f>
        <v>0.57808436089389559</v>
      </c>
      <c r="H81" s="349">
        <f>IF(H$35=0,0,H$35/TRE_fec!H$35)</f>
        <v>0.57446898468882768</v>
      </c>
      <c r="I81" s="349">
        <f>IF(I$35=0,0,I$35/TRE_fec!I$35)</f>
        <v>0.64626982108312336</v>
      </c>
      <c r="J81" s="349">
        <f>IF(J$35=0,0,J$35/TRE_fec!J$35)</f>
        <v>0.65792422999845124</v>
      </c>
      <c r="K81" s="349">
        <f>IF(K$35=0,0,K$35/TRE_fec!K$35)</f>
        <v>0.66044792897863613</v>
      </c>
      <c r="L81" s="349">
        <f>IF(L$35=0,0,L$35/TRE_fec!L$35)</f>
        <v>0.67075485751705588</v>
      </c>
      <c r="M81" s="349">
        <f>IF(M$35=0,0,M$35/TRE_fec!M$35)</f>
        <v>0.66847675111018678</v>
      </c>
      <c r="N81" s="349">
        <f>IF(N$35=0,0,N$35/TRE_fec!N$35)</f>
        <v>0.66934296383777037</v>
      </c>
      <c r="O81" s="349">
        <f>IF(O$35=0,0,O$35/TRE_fec!O$35)</f>
        <v>0.66906539419629651</v>
      </c>
      <c r="P81" s="349">
        <f>IF(P$35=0,0,P$35/TRE_fec!P$35)</f>
        <v>0.67283262205714145</v>
      </c>
      <c r="Q81" s="349">
        <f>IF(Q$35=0,0,Q$35/TRE_fec!Q$35)</f>
        <v>0.67211976345646485</v>
      </c>
      <c r="R81" s="349">
        <f>IF(R$35=0,0,R$35/TRE_fec!R$35)</f>
        <v>0.67156274240591973</v>
      </c>
      <c r="S81" s="349">
        <f>IF(S$35=0,0,S$35/TRE_fec!S$35)</f>
        <v>0.67145539399639809</v>
      </c>
      <c r="T81" s="349">
        <f>IF(T$35=0,0,T$35/TRE_fec!T$35)</f>
        <v>0.67128369529976617</v>
      </c>
      <c r="U81" s="349">
        <f>IF(U$35=0,0,U$35/TRE_fec!U$35)</f>
        <v>0.67302635837062197</v>
      </c>
      <c r="V81" s="349">
        <f>IF(V$35=0,0,V$35/TRE_fec!V$35)</f>
        <v>0.67289280876816904</v>
      </c>
      <c r="W81" s="349">
        <f>IF(W$35=0,0,W$35/TRE_fec!W$35)</f>
        <v>0.67262810668782225</v>
      </c>
      <c r="X81" s="349">
        <f>IF(X$35=0,0,X$35/TRE_fec!X$35)</f>
        <v>0.67336538470750951</v>
      </c>
      <c r="Y81" s="349">
        <f>IF(Y$35=0,0,Y$35/TRE_fec!Y$35)</f>
        <v>0.67254587030075741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0.56470217550272983</v>
      </c>
      <c r="C82" s="349">
        <f>IF(C$46=0,0,C$46/TRE_fec!C$46)</f>
        <v>0.56470217550272983</v>
      </c>
      <c r="D82" s="349">
        <f>IF(D$46=0,0,D$46/TRE_fec!D$46)</f>
        <v>0.56470217550272994</v>
      </c>
      <c r="E82" s="349">
        <f>IF(E$46=0,0,E$46/TRE_fec!E$46)</f>
        <v>0.56470217550272994</v>
      </c>
      <c r="F82" s="349">
        <f>IF(F$46=0,0,F$46/TRE_fec!F$46)</f>
        <v>0.56470217550272983</v>
      </c>
      <c r="G82" s="349">
        <f>IF(G$46=0,0,G$46/TRE_fec!G$46)</f>
        <v>0.56470217550272961</v>
      </c>
      <c r="H82" s="349">
        <f>IF(H$46=0,0,H$46/TRE_fec!H$46)</f>
        <v>0.56470217550272983</v>
      </c>
      <c r="I82" s="349">
        <f>IF(I$46=0,0,I$46/TRE_fec!I$46)</f>
        <v>0.56470217550272983</v>
      </c>
      <c r="J82" s="349">
        <f>IF(J$46=0,0,J$46/TRE_fec!J$46)</f>
        <v>0.56470217550272972</v>
      </c>
      <c r="K82" s="349">
        <f>IF(K$46=0,0,K$46/TRE_fec!K$46)</f>
        <v>0.56470217550272994</v>
      </c>
      <c r="L82" s="349">
        <f>IF(L$46=0,0,L$46/TRE_fec!L$46)</f>
        <v>0.56470217550272994</v>
      </c>
      <c r="M82" s="349">
        <f>IF(M$46=0,0,M$46/TRE_fec!M$46)</f>
        <v>0.56470217550272961</v>
      </c>
      <c r="N82" s="349">
        <f>IF(N$46=0,0,N$46/TRE_fec!N$46)</f>
        <v>0.56470217550272983</v>
      </c>
      <c r="O82" s="349">
        <f>IF(O$46=0,0,O$46/TRE_fec!O$46)</f>
        <v>0.56470217550272983</v>
      </c>
      <c r="P82" s="349">
        <f>IF(P$46=0,0,P$46/TRE_fec!P$46)</f>
        <v>0.56470217550272972</v>
      </c>
      <c r="Q82" s="349">
        <f>IF(Q$46=0,0,Q$46/TRE_fec!Q$46)</f>
        <v>0.56470217550272972</v>
      </c>
      <c r="R82" s="349">
        <f>IF(R$46=0,0,R$46/TRE_fec!R$46)</f>
        <v>0.56470217550272972</v>
      </c>
      <c r="S82" s="349">
        <f>IF(S$46=0,0,S$46/TRE_fec!S$46)</f>
        <v>0.56470217550272972</v>
      </c>
      <c r="T82" s="349">
        <f>IF(T$46=0,0,T$46/TRE_fec!T$46)</f>
        <v>0.56470217550272983</v>
      </c>
      <c r="U82" s="349">
        <f>IF(U$46=0,0,U$46/TRE_fec!U$46)</f>
        <v>0.56470217550272983</v>
      </c>
      <c r="V82" s="349">
        <f>IF(V$46=0,0,V$46/TRE_fec!V$46)</f>
        <v>0.56470217550272994</v>
      </c>
      <c r="W82" s="349">
        <f>IF(W$46=0,0,W$46/TRE_fec!W$46)</f>
        <v>0.56470217550272972</v>
      </c>
      <c r="X82" s="349">
        <f>IF(X$46=0,0,X$46/TRE_fec!X$46)</f>
        <v>0.56470217550272983</v>
      </c>
      <c r="Y82" s="349">
        <f>IF(Y$46=0,0,Y$46/TRE_fec!Y$46)</f>
        <v>0.56470217550272972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0.51982389095523207</v>
      </c>
      <c r="C83" s="337">
        <f>IF(C$47=0,0,C$47/TRE_fec!C$47)</f>
        <v>0.51982389095523218</v>
      </c>
      <c r="D83" s="337">
        <f>IF(D$47=0,0,D$47/TRE_fec!D$47)</f>
        <v>0.51982389095523229</v>
      </c>
      <c r="E83" s="337">
        <f>IF(E$47=0,0,E$47/TRE_fec!E$47)</f>
        <v>0.51982389095523207</v>
      </c>
      <c r="F83" s="337">
        <f>IF(F$47=0,0,F$47/TRE_fec!F$47)</f>
        <v>0.51982389095523207</v>
      </c>
      <c r="G83" s="337">
        <f>IF(G$47=0,0,G$47/TRE_fec!G$47)</f>
        <v>0.51982389095523207</v>
      </c>
      <c r="H83" s="337">
        <f>IF(H$47=0,0,H$47/TRE_fec!H$47)</f>
        <v>0.51982389095523218</v>
      </c>
      <c r="I83" s="337">
        <f>IF(I$47=0,0,I$47/TRE_fec!I$47)</f>
        <v>0.51982389095523196</v>
      </c>
      <c r="J83" s="337">
        <f>IF(J$47=0,0,J$47/TRE_fec!J$47)</f>
        <v>0.51982389095523207</v>
      </c>
      <c r="K83" s="337">
        <f>IF(K$47=0,0,K$47/TRE_fec!K$47)</f>
        <v>0.51982389095523229</v>
      </c>
      <c r="L83" s="337">
        <f>IF(L$47=0,0,L$47/TRE_fec!L$47)</f>
        <v>0.51982389095523229</v>
      </c>
      <c r="M83" s="337">
        <f>IF(M$47=0,0,M$47/TRE_fec!M$47)</f>
        <v>0.51982389095523207</v>
      </c>
      <c r="N83" s="337">
        <f>IF(N$47=0,0,N$47/TRE_fec!N$47)</f>
        <v>0.51982389095523207</v>
      </c>
      <c r="O83" s="337">
        <f>IF(O$47=0,0,O$47/TRE_fec!O$47)</f>
        <v>0.51982389095523185</v>
      </c>
      <c r="P83" s="337">
        <f>IF(P$47=0,0,P$47/TRE_fec!P$47)</f>
        <v>0.51982389095523207</v>
      </c>
      <c r="Q83" s="337">
        <f>IF(Q$47=0,0,Q$47/TRE_fec!Q$47)</f>
        <v>0.51982389095523218</v>
      </c>
      <c r="R83" s="337">
        <f>IF(R$47=0,0,R$47/TRE_fec!R$47)</f>
        <v>0.51982389095523196</v>
      </c>
      <c r="S83" s="337">
        <f>IF(S$47=0,0,S$47/TRE_fec!S$47)</f>
        <v>0.51982389095523218</v>
      </c>
      <c r="T83" s="337">
        <f>IF(T$47=0,0,T$47/TRE_fec!T$47)</f>
        <v>0.51982389095523218</v>
      </c>
      <c r="U83" s="337">
        <f>IF(U$47=0,0,U$47/TRE_fec!U$47)</f>
        <v>0.51982389095523207</v>
      </c>
      <c r="V83" s="337">
        <f>IF(V$47=0,0,V$47/TRE_fec!V$47)</f>
        <v>0.51982389095523207</v>
      </c>
      <c r="W83" s="337">
        <f>IF(W$47=0,0,W$47/TRE_fec!W$47)</f>
        <v>0.51982389095523207</v>
      </c>
      <c r="X83" s="337">
        <f>IF(X$47=0,0,X$47/TRE_fec!X$47)</f>
        <v>0.51982389095523207</v>
      </c>
      <c r="Y83" s="337">
        <f>IF(Y$47=0,0,Y$47/TRE_fec!Y$47)</f>
        <v>0.51982389095523207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FI: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142.103069640428</v>
      </c>
      <c r="C5" s="223">
        <v>173.94011748023911</v>
      </c>
      <c r="D5" s="223">
        <v>143.60237856034919</v>
      </c>
      <c r="E5" s="223">
        <v>148.2128067604003</v>
      </c>
      <c r="F5" s="223">
        <v>110.05298856043331</v>
      </c>
      <c r="G5" s="223">
        <v>100.4806774804797</v>
      </c>
      <c r="H5" s="223">
        <v>82.276847640750518</v>
      </c>
      <c r="I5" s="223">
        <v>82.733925240865503</v>
      </c>
      <c r="J5" s="223">
        <v>58.052553840893303</v>
      </c>
      <c r="K5" s="223">
        <v>50.251826161375647</v>
      </c>
      <c r="L5" s="223">
        <v>37.728514440473788</v>
      </c>
      <c r="M5" s="223">
        <v>40.901047054472727</v>
      </c>
      <c r="N5" s="223">
        <v>40.813518906077078</v>
      </c>
      <c r="O5" s="223">
        <v>41.054577910429543</v>
      </c>
      <c r="P5" s="223">
        <v>28.477524037962759</v>
      </c>
      <c r="Q5" s="223">
        <v>28.701394220026479</v>
      </c>
      <c r="R5" s="223">
        <v>34.752349458204293</v>
      </c>
      <c r="S5" s="223">
        <v>32.604337315825163</v>
      </c>
      <c r="T5" s="223">
        <v>35.10013129068254</v>
      </c>
      <c r="U5" s="223">
        <v>26.39625211808951</v>
      </c>
      <c r="V5" s="223">
        <v>24.777915506449069</v>
      </c>
      <c r="W5" s="223">
        <v>17.806150089503639</v>
      </c>
      <c r="X5" s="223">
        <v>16.502534246859689</v>
      </c>
      <c r="Y5" s="223">
        <v>26.51194830232587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4.289159043032357</v>
      </c>
      <c r="C10" s="260">
        <v>5.5545627039811292</v>
      </c>
      <c r="D10" s="260">
        <v>3.87749240018</v>
      </c>
      <c r="E10" s="260">
        <v>4.589250927468786</v>
      </c>
      <c r="F10" s="260">
        <v>3.1217705931869588</v>
      </c>
      <c r="G10" s="260">
        <v>3.1040408178308438</v>
      </c>
      <c r="H10" s="260">
        <v>2.1317770774088438</v>
      </c>
      <c r="I10" s="260">
        <v>2.5344915029795012</v>
      </c>
      <c r="J10" s="260">
        <v>1.82246698838995</v>
      </c>
      <c r="K10" s="260">
        <v>1.6735505107229349</v>
      </c>
      <c r="L10" s="260">
        <v>1.239284436906237</v>
      </c>
      <c r="M10" s="260">
        <v>1.4830602335595771</v>
      </c>
      <c r="N10" s="260">
        <v>1.656282020873503</v>
      </c>
      <c r="O10" s="260">
        <v>1.8061922245961139</v>
      </c>
      <c r="P10" s="260">
        <v>1.229289795003268</v>
      </c>
      <c r="Q10" s="260">
        <v>1.1841118330720031</v>
      </c>
      <c r="R10" s="260">
        <v>1.405714028806113</v>
      </c>
      <c r="S10" s="260">
        <v>1.3597785878596891</v>
      </c>
      <c r="T10" s="260">
        <v>0.94429580966032145</v>
      </c>
      <c r="U10" s="260">
        <v>1.040757703804059</v>
      </c>
      <c r="V10" s="260">
        <v>1.047075481538658</v>
      </c>
      <c r="W10" s="260">
        <v>0.66551156686804624</v>
      </c>
      <c r="X10" s="260">
        <v>0.76632611532973027</v>
      </c>
      <c r="Y10" s="260">
        <v>1.2793415266040229</v>
      </c>
      <c r="DA10" s="68" t="s">
        <v>2489</v>
      </c>
    </row>
    <row r="11" spans="1:105" ht="12" customHeight="1" x14ac:dyDescent="0.25">
      <c r="A11" s="37" t="s">
        <v>159</v>
      </c>
      <c r="B11" s="226">
        <v>4.2817386123173318</v>
      </c>
      <c r="C11" s="226">
        <v>5.5489021662374043</v>
      </c>
      <c r="D11" s="226">
        <v>3.852326150161653</v>
      </c>
      <c r="E11" s="226">
        <v>4.583237183797146</v>
      </c>
      <c r="F11" s="226">
        <v>3.1095979997930971</v>
      </c>
      <c r="G11" s="226">
        <v>3.093560415495932</v>
      </c>
      <c r="H11" s="226">
        <v>2.1316962123305339</v>
      </c>
      <c r="I11" s="226">
        <v>2.534118306926012</v>
      </c>
      <c r="J11" s="226">
        <v>1.821351189244838</v>
      </c>
      <c r="K11" s="226">
        <v>1.673550409972048</v>
      </c>
      <c r="L11" s="226">
        <v>1.23927947766479</v>
      </c>
      <c r="M11" s="226">
        <v>1.4830528903482409</v>
      </c>
      <c r="N11" s="226">
        <v>1.6562810869787929</v>
      </c>
      <c r="O11" s="226">
        <v>1.8061890596306189</v>
      </c>
      <c r="P11" s="226">
        <v>1.2292597999691339</v>
      </c>
      <c r="Q11" s="226">
        <v>1.1837430986573201</v>
      </c>
      <c r="R11" s="226">
        <v>1.4056226969859309</v>
      </c>
      <c r="S11" s="226">
        <v>1.3578984725854839</v>
      </c>
      <c r="T11" s="226">
        <v>0.93943260453593169</v>
      </c>
      <c r="U11" s="226">
        <v>0.97892825082687895</v>
      </c>
      <c r="V11" s="226">
        <v>0.93066584452603252</v>
      </c>
      <c r="W11" s="226">
        <v>0.55171767753626244</v>
      </c>
      <c r="X11" s="226">
        <v>0.70436115586193782</v>
      </c>
      <c r="Y11" s="226">
        <v>1.20503644578915</v>
      </c>
      <c r="DA11" s="69" t="s">
        <v>2490</v>
      </c>
    </row>
    <row r="12" spans="1:105" ht="12" customHeight="1" x14ac:dyDescent="0.25">
      <c r="A12" s="37" t="s">
        <v>35</v>
      </c>
      <c r="B12" s="226">
        <v>7.4204307150255947E-3</v>
      </c>
      <c r="C12" s="226">
        <v>5.6605377437248267E-3</v>
      </c>
      <c r="D12" s="226">
        <v>2.5166250018347151E-2</v>
      </c>
      <c r="E12" s="226">
        <v>6.0137436716399444E-3</v>
      </c>
      <c r="F12" s="226">
        <v>1.217259339386265E-2</v>
      </c>
      <c r="G12" s="226">
        <v>1.0480402334912389E-2</v>
      </c>
      <c r="H12" s="226">
        <v>8.086507831015226E-5</v>
      </c>
      <c r="I12" s="226">
        <v>3.731960534882735E-4</v>
      </c>
      <c r="J12" s="226">
        <v>1.1157991451117939E-3</v>
      </c>
      <c r="K12" s="226">
        <v>1.007508876629834E-7</v>
      </c>
      <c r="L12" s="226">
        <v>4.9592414469830983E-6</v>
      </c>
      <c r="M12" s="226">
        <v>7.3432113357454004E-6</v>
      </c>
      <c r="N12" s="226">
        <v>9.3389471039282873E-7</v>
      </c>
      <c r="O12" s="226">
        <v>3.164965495292857E-6</v>
      </c>
      <c r="P12" s="226">
        <v>2.9995034133649571E-5</v>
      </c>
      <c r="Q12" s="226">
        <v>3.6873441468317751E-4</v>
      </c>
      <c r="R12" s="226">
        <v>9.1331820182337435E-5</v>
      </c>
      <c r="S12" s="226">
        <v>1.880115274204583E-3</v>
      </c>
      <c r="T12" s="226">
        <v>4.8632051243897361E-3</v>
      </c>
      <c r="U12" s="226">
        <v>6.1829452977179483E-2</v>
      </c>
      <c r="V12" s="226">
        <v>0.11640963701262561</v>
      </c>
      <c r="W12" s="226">
        <v>0.1137938893317838</v>
      </c>
      <c r="X12" s="226">
        <v>6.1964959467792402E-2</v>
      </c>
      <c r="Y12" s="226">
        <v>7.4305080814873387E-2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38.426980011315969</v>
      </c>
      <c r="C16" s="261">
        <f t="shared" si="0"/>
        <v>47.833313979133557</v>
      </c>
      <c r="D16" s="261">
        <f t="shared" si="0"/>
        <v>38.408238234150318</v>
      </c>
      <c r="E16" s="261">
        <f t="shared" si="0"/>
        <v>40.722985597157987</v>
      </c>
      <c r="F16" s="261">
        <f t="shared" si="0"/>
        <v>29.59252471509377</v>
      </c>
      <c r="G16" s="261">
        <f t="shared" si="0"/>
        <v>26.255319455299642</v>
      </c>
      <c r="H16" s="261">
        <f t="shared" si="0"/>
        <v>21.063463924981811</v>
      </c>
      <c r="I16" s="261">
        <f t="shared" si="0"/>
        <v>25.895937697621509</v>
      </c>
      <c r="J16" s="261">
        <f t="shared" si="0"/>
        <v>18.729134181789281</v>
      </c>
      <c r="K16" s="261">
        <f t="shared" si="0"/>
        <v>16.82196471051526</v>
      </c>
      <c r="L16" s="261">
        <f t="shared" si="0"/>
        <v>13.5082361463044</v>
      </c>
      <c r="M16" s="261">
        <f t="shared" si="0"/>
        <v>14.415913432706249</v>
      </c>
      <c r="N16" s="261">
        <f t="shared" si="0"/>
        <v>14.49970755723518</v>
      </c>
      <c r="O16" s="261">
        <f t="shared" si="0"/>
        <v>14.446282339306229</v>
      </c>
      <c r="P16" s="261">
        <f t="shared" si="0"/>
        <v>10.40850808649525</v>
      </c>
      <c r="Q16" s="261">
        <f t="shared" si="0"/>
        <v>10.05658532149668</v>
      </c>
      <c r="R16" s="261">
        <f t="shared" si="0"/>
        <v>12.31518644599335</v>
      </c>
      <c r="S16" s="261">
        <f t="shared" si="0"/>
        <v>11.19585546863105</v>
      </c>
      <c r="T16" s="261">
        <f t="shared" si="0"/>
        <v>12.2004113951301</v>
      </c>
      <c r="U16" s="261">
        <f t="shared" si="0"/>
        <v>8.4741873643769168</v>
      </c>
      <c r="V16" s="261">
        <f t="shared" si="0"/>
        <v>7.5620174333527421</v>
      </c>
      <c r="W16" s="261">
        <f t="shared" si="0"/>
        <v>5.21424207542786</v>
      </c>
      <c r="X16" s="261">
        <f t="shared" si="0"/>
        <v>4.9669285252852866</v>
      </c>
      <c r="Y16" s="261">
        <f t="shared" si="0"/>
        <v>8.2920284131742221</v>
      </c>
      <c r="DA16" s="70"/>
    </row>
    <row r="17" spans="1:105" ht="12" customHeight="1" x14ac:dyDescent="0.25">
      <c r="A17" s="60" t="s">
        <v>2404</v>
      </c>
      <c r="B17" s="329">
        <v>38.426980011315969</v>
      </c>
      <c r="C17" s="329">
        <v>47.833313979133557</v>
      </c>
      <c r="D17" s="329">
        <v>38.408238234150318</v>
      </c>
      <c r="E17" s="329">
        <v>40.722985597157987</v>
      </c>
      <c r="F17" s="329">
        <v>29.59252471509377</v>
      </c>
      <c r="G17" s="329">
        <v>26.255319455299642</v>
      </c>
      <c r="H17" s="329">
        <v>21.063463924981811</v>
      </c>
      <c r="I17" s="329">
        <v>25.895937697621509</v>
      </c>
      <c r="J17" s="329">
        <v>18.729134181789281</v>
      </c>
      <c r="K17" s="329">
        <v>16.82196471051526</v>
      </c>
      <c r="L17" s="329">
        <v>13.5082361463044</v>
      </c>
      <c r="M17" s="329">
        <v>14.415913432706249</v>
      </c>
      <c r="N17" s="329">
        <v>14.49970755723518</v>
      </c>
      <c r="O17" s="329">
        <v>14.446282339306229</v>
      </c>
      <c r="P17" s="329">
        <v>10.40850808649525</v>
      </c>
      <c r="Q17" s="329">
        <v>10.05658532149668</v>
      </c>
      <c r="R17" s="329">
        <v>12.31518644599335</v>
      </c>
      <c r="S17" s="329">
        <v>11.19585546863105</v>
      </c>
      <c r="T17" s="329">
        <v>12.2004113951301</v>
      </c>
      <c r="U17" s="329">
        <v>8.4741873643769168</v>
      </c>
      <c r="V17" s="329">
        <v>7.5620174333527421</v>
      </c>
      <c r="W17" s="329">
        <v>5.21424207542786</v>
      </c>
      <c r="X17" s="329">
        <v>4.9669285252852866</v>
      </c>
      <c r="Y17" s="329">
        <v>8.2920284131742221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2.487616488665521</v>
      </c>
      <c r="C19" s="230">
        <v>2.5255703914087699</v>
      </c>
      <c r="D19" s="230">
        <v>2.4746853575374912</v>
      </c>
      <c r="E19" s="230">
        <v>2.5235164763091049</v>
      </c>
      <c r="F19" s="230">
        <v>2.4818963665943712</v>
      </c>
      <c r="G19" s="230">
        <v>2.423895392109285</v>
      </c>
      <c r="H19" s="230">
        <v>2.3130356874302742</v>
      </c>
      <c r="I19" s="230">
        <v>2.8579089353940441</v>
      </c>
      <c r="J19" s="230">
        <v>0.99295838496167033</v>
      </c>
      <c r="K19" s="230">
        <v>2.0211251201329068</v>
      </c>
      <c r="L19" s="230">
        <v>2.1704531085385721</v>
      </c>
      <c r="M19" s="230">
        <v>2.1433065694954681</v>
      </c>
      <c r="N19" s="230">
        <v>2.164588144158746</v>
      </c>
      <c r="O19" s="230">
        <v>2.1589764602034358</v>
      </c>
      <c r="P19" s="230">
        <v>2.2569846355437799</v>
      </c>
      <c r="Q19" s="230">
        <v>3.2927426166239901</v>
      </c>
      <c r="R19" s="230">
        <v>3.2862315733669258</v>
      </c>
      <c r="S19" s="230">
        <v>2.1852644547321258</v>
      </c>
      <c r="T19" s="230">
        <v>6.5778767703347123</v>
      </c>
      <c r="U19" s="230">
        <v>1.128562232375498</v>
      </c>
      <c r="V19" s="230">
        <v>1.1162827985544621</v>
      </c>
      <c r="W19" s="230">
        <v>1.1353606284385771</v>
      </c>
      <c r="X19" s="230">
        <v>0</v>
      </c>
      <c r="Y19" s="230">
        <v>0</v>
      </c>
      <c r="DA19" s="71" t="s">
        <v>2497</v>
      </c>
    </row>
    <row r="20" spans="1:105" ht="12" customHeight="1" x14ac:dyDescent="0.25">
      <c r="A20" s="59" t="s">
        <v>159</v>
      </c>
      <c r="B20" s="230">
        <v>16.908340653236881</v>
      </c>
      <c r="C20" s="230">
        <v>21.40106127836809</v>
      </c>
      <c r="D20" s="230">
        <v>14.23717907083601</v>
      </c>
      <c r="E20" s="230">
        <v>17.06535712776591</v>
      </c>
      <c r="F20" s="230">
        <v>11.717811052705271</v>
      </c>
      <c r="G20" s="230">
        <v>14.08540569930315</v>
      </c>
      <c r="H20" s="230">
        <v>9.4953315174414428</v>
      </c>
      <c r="I20" s="230">
        <v>11.601479713887739</v>
      </c>
      <c r="J20" s="230">
        <v>9.096875556128138</v>
      </c>
      <c r="K20" s="230">
        <v>8.2110239065241828</v>
      </c>
      <c r="L20" s="230">
        <v>6.6199948407075411</v>
      </c>
      <c r="M20" s="230">
        <v>7.6118678546747507</v>
      </c>
      <c r="N20" s="230">
        <v>8.8000700516832886</v>
      </c>
      <c r="O20" s="230">
        <v>9.9778658026578846</v>
      </c>
      <c r="P20" s="230">
        <v>6.944170006694625</v>
      </c>
      <c r="Q20" s="230">
        <v>6.7617364328879539</v>
      </c>
      <c r="R20" s="230">
        <v>7.8560222097989296</v>
      </c>
      <c r="S20" s="230">
        <v>7.8303007707924328</v>
      </c>
      <c r="T20" s="230">
        <v>4.4262483485169559</v>
      </c>
      <c r="U20" s="230">
        <v>5.7730901144527653</v>
      </c>
      <c r="V20" s="230">
        <v>5.7291238055446367</v>
      </c>
      <c r="W20" s="230">
        <v>3.381445358597158</v>
      </c>
      <c r="X20" s="230">
        <v>4.5653037879940399</v>
      </c>
      <c r="Y20" s="230">
        <v>7.8104214078926359</v>
      </c>
      <c r="DA20" s="71" t="s">
        <v>2498</v>
      </c>
    </row>
    <row r="21" spans="1:105" ht="12" customHeight="1" x14ac:dyDescent="0.25">
      <c r="A21" s="59" t="s">
        <v>32</v>
      </c>
      <c r="B21" s="230">
        <v>19.001720013334861</v>
      </c>
      <c r="C21" s="230">
        <v>23.88485069086844</v>
      </c>
      <c r="D21" s="230">
        <v>21.60336599852311</v>
      </c>
      <c r="E21" s="230">
        <v>21.111720246962101</v>
      </c>
      <c r="F21" s="230">
        <v>15.34694765302353</v>
      </c>
      <c r="G21" s="230">
        <v>9.6982996518039553</v>
      </c>
      <c r="H21" s="230">
        <v>9.254736518350434</v>
      </c>
      <c r="I21" s="230">
        <v>11.434840514672601</v>
      </c>
      <c r="J21" s="230">
        <v>8.6337272979146551</v>
      </c>
      <c r="K21" s="230">
        <v>6.5898151895390624</v>
      </c>
      <c r="L21" s="230">
        <v>4.7177617057354002</v>
      </c>
      <c r="M21" s="230">
        <v>4.6607013190141853</v>
      </c>
      <c r="N21" s="230">
        <v>3.5350443994703542</v>
      </c>
      <c r="O21" s="230">
        <v>2.3094225923389078</v>
      </c>
      <c r="P21" s="230">
        <v>1.207184000322878</v>
      </c>
      <c r="Q21" s="230">
        <v>0</v>
      </c>
      <c r="R21" s="230">
        <v>1.1724222094822601</v>
      </c>
      <c r="S21" s="230">
        <v>1.1694485871373581</v>
      </c>
      <c r="T21" s="230">
        <v>1.1733727074429501</v>
      </c>
      <c r="U21" s="230">
        <v>1.2079046133662501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2.9302856078711071E-2</v>
      </c>
      <c r="C22" s="230">
        <v>2.183161848825927E-2</v>
      </c>
      <c r="D22" s="230">
        <v>9.3007807253703972E-2</v>
      </c>
      <c r="E22" s="230">
        <v>2.2391746120883311E-2</v>
      </c>
      <c r="F22" s="230">
        <v>4.5869642770603007E-2</v>
      </c>
      <c r="G22" s="230">
        <v>4.7718712083242028E-2</v>
      </c>
      <c r="H22" s="230">
        <v>3.602017596584724E-4</v>
      </c>
      <c r="I22" s="230">
        <v>1.7085336671195819E-3</v>
      </c>
      <c r="J22" s="230">
        <v>5.5729427848149509E-3</v>
      </c>
      <c r="K22" s="230">
        <v>4.9431910880898183E-7</v>
      </c>
      <c r="L22" s="230">
        <v>2.649132288925973E-5</v>
      </c>
      <c r="M22" s="230">
        <v>3.7689521850780793E-5</v>
      </c>
      <c r="N22" s="230">
        <v>4.9619227901372513E-6</v>
      </c>
      <c r="O22" s="230">
        <v>1.748410600412621E-5</v>
      </c>
      <c r="P22" s="230">
        <v>1.6944393397221711E-4</v>
      </c>
      <c r="Q22" s="230">
        <v>2.1062719847329261E-3</v>
      </c>
      <c r="R22" s="230">
        <v>5.1045334523435544E-4</v>
      </c>
      <c r="S22" s="230">
        <v>1.084165596913284E-2</v>
      </c>
      <c r="T22" s="230">
        <v>2.2913568835480989E-2</v>
      </c>
      <c r="U22" s="230">
        <v>0.36463040418240228</v>
      </c>
      <c r="V22" s="230">
        <v>0.71661082925364372</v>
      </c>
      <c r="W22" s="230">
        <v>0.69743608839212556</v>
      </c>
      <c r="X22" s="230">
        <v>0.40162473729124698</v>
      </c>
      <c r="Y22" s="230">
        <v>0.48160700528158668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2.7170001477422598</v>
      </c>
      <c r="C24" s="261">
        <f t="shared" si="1"/>
        <v>2.7461799423519442</v>
      </c>
      <c r="D24" s="261">
        <f t="shared" si="1"/>
        <v>3.9882795770994179</v>
      </c>
      <c r="E24" s="261">
        <f t="shared" si="1"/>
        <v>2.4913739919219768</v>
      </c>
      <c r="F24" s="261">
        <f t="shared" si="1"/>
        <v>2.653632818875626</v>
      </c>
      <c r="G24" s="261">
        <f t="shared" si="1"/>
        <v>2.6447856542887429</v>
      </c>
      <c r="H24" s="261">
        <f t="shared" si="1"/>
        <v>0.50345720299109931</v>
      </c>
      <c r="I24" s="261">
        <f t="shared" si="1"/>
        <v>0.95370841835686471</v>
      </c>
      <c r="J24" s="261">
        <f t="shared" si="1"/>
        <v>1.244773061106736</v>
      </c>
      <c r="K24" s="261">
        <f t="shared" si="1"/>
        <v>5.0488475088892378E-2</v>
      </c>
      <c r="L24" s="261">
        <f t="shared" si="1"/>
        <v>0.20188387695895221</v>
      </c>
      <c r="M24" s="261">
        <f t="shared" si="1"/>
        <v>0.2018471027776689</v>
      </c>
      <c r="N24" s="261">
        <f t="shared" si="1"/>
        <v>0.1009512462329426</v>
      </c>
      <c r="O24" s="261">
        <f t="shared" si="1"/>
        <v>0.1512640665076064</v>
      </c>
      <c r="P24" s="261">
        <f t="shared" si="1"/>
        <v>0.3020996164955323</v>
      </c>
      <c r="Q24" s="261">
        <f t="shared" si="1"/>
        <v>0.74899347962613816</v>
      </c>
      <c r="R24" s="261">
        <f t="shared" si="1"/>
        <v>0.5015284861033118</v>
      </c>
      <c r="S24" s="261">
        <f t="shared" si="1"/>
        <v>1.308827175369053</v>
      </c>
      <c r="T24" s="261">
        <f t="shared" si="1"/>
        <v>1.643196721672713</v>
      </c>
      <c r="U24" s="261">
        <f t="shared" si="1"/>
        <v>3.4183978037867422</v>
      </c>
      <c r="V24" s="261">
        <f t="shared" si="1"/>
        <v>3.9397351580207411</v>
      </c>
      <c r="W24" s="261">
        <f t="shared" si="1"/>
        <v>3.723374737003637</v>
      </c>
      <c r="X24" s="261">
        <f t="shared" si="1"/>
        <v>3.168890886115169</v>
      </c>
      <c r="Y24" s="261">
        <f t="shared" si="1"/>
        <v>3.8416356740635789</v>
      </c>
      <c r="DA24" s="70"/>
    </row>
    <row r="25" spans="1:105" ht="12" customHeight="1" x14ac:dyDescent="0.25">
      <c r="A25" s="60" t="s">
        <v>2414</v>
      </c>
      <c r="B25" s="262">
        <v>2.7170001477422598</v>
      </c>
      <c r="C25" s="262">
        <v>2.7461799423519442</v>
      </c>
      <c r="D25" s="262">
        <v>3.9882795770994179</v>
      </c>
      <c r="E25" s="262">
        <v>2.4913739919219768</v>
      </c>
      <c r="F25" s="262">
        <v>2.653632818875626</v>
      </c>
      <c r="G25" s="262">
        <v>2.6447856542887429</v>
      </c>
      <c r="H25" s="262">
        <v>0.50345720299109931</v>
      </c>
      <c r="I25" s="262">
        <v>0.95370841835686471</v>
      </c>
      <c r="J25" s="262">
        <v>1.244773061106736</v>
      </c>
      <c r="K25" s="262">
        <v>5.0488475088892378E-2</v>
      </c>
      <c r="L25" s="262">
        <v>0.20188387695895221</v>
      </c>
      <c r="M25" s="262">
        <v>0.2018471027776689</v>
      </c>
      <c r="N25" s="262">
        <v>0.1009512462329426</v>
      </c>
      <c r="O25" s="262">
        <v>0.1512640665076064</v>
      </c>
      <c r="P25" s="262">
        <v>0.3020996164955323</v>
      </c>
      <c r="Q25" s="262">
        <v>0.74899347962613816</v>
      </c>
      <c r="R25" s="262">
        <v>0.5015284861033118</v>
      </c>
      <c r="S25" s="262">
        <v>1.308827175369053</v>
      </c>
      <c r="T25" s="262">
        <v>1.643196721672713</v>
      </c>
      <c r="U25" s="262">
        <v>3.4183978037867422</v>
      </c>
      <c r="V25" s="262">
        <v>3.9397351580207411</v>
      </c>
      <c r="W25" s="262">
        <v>3.723374737003637</v>
      </c>
      <c r="X25" s="262">
        <v>3.168890886115169</v>
      </c>
      <c r="Y25" s="262">
        <v>3.8416356740635789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54.895685730451397</v>
      </c>
      <c r="C27" s="261">
        <f t="shared" si="2"/>
        <v>68.333305684476514</v>
      </c>
      <c r="D27" s="261">
        <f t="shared" si="2"/>
        <v>54.868911763071878</v>
      </c>
      <c r="E27" s="261">
        <f t="shared" si="2"/>
        <v>58.175693710225687</v>
      </c>
      <c r="F27" s="261">
        <f t="shared" si="2"/>
        <v>42.275035307276802</v>
      </c>
      <c r="G27" s="261">
        <f t="shared" si="2"/>
        <v>37.50759922185663</v>
      </c>
      <c r="H27" s="261">
        <f t="shared" si="2"/>
        <v>30.090662749974019</v>
      </c>
      <c r="I27" s="261">
        <f t="shared" si="2"/>
        <v>36.994196710887863</v>
      </c>
      <c r="J27" s="261">
        <f t="shared" si="2"/>
        <v>26.755905973984689</v>
      </c>
      <c r="K27" s="261">
        <f t="shared" si="2"/>
        <v>24.031378157878951</v>
      </c>
      <c r="L27" s="261">
        <f t="shared" si="2"/>
        <v>19.297480209006292</v>
      </c>
      <c r="M27" s="261">
        <f t="shared" si="2"/>
        <v>20.59416204672322</v>
      </c>
      <c r="N27" s="261">
        <f t="shared" si="2"/>
        <v>20.713867938907399</v>
      </c>
      <c r="O27" s="261">
        <f t="shared" si="2"/>
        <v>20.637546199008909</v>
      </c>
      <c r="P27" s="261">
        <f t="shared" si="2"/>
        <v>14.869297266421791</v>
      </c>
      <c r="Q27" s="261">
        <f t="shared" si="2"/>
        <v>14.366550459280971</v>
      </c>
      <c r="R27" s="261">
        <f t="shared" si="2"/>
        <v>17.59312349427621</v>
      </c>
      <c r="S27" s="261">
        <f t="shared" si="2"/>
        <v>15.994079240901501</v>
      </c>
      <c r="T27" s="261">
        <f t="shared" si="2"/>
        <v>17.429159135900139</v>
      </c>
      <c r="U27" s="261">
        <f t="shared" si="2"/>
        <v>12.10598194910988</v>
      </c>
      <c r="V27" s="261">
        <f t="shared" si="2"/>
        <v>10.802882047646779</v>
      </c>
      <c r="W27" s="261">
        <f t="shared" si="2"/>
        <v>7.4489172506112302</v>
      </c>
      <c r="X27" s="261">
        <f t="shared" si="2"/>
        <v>7.0956121789789828</v>
      </c>
      <c r="Y27" s="261">
        <f t="shared" si="2"/>
        <v>11.845754875963181</v>
      </c>
      <c r="DA27" s="70"/>
    </row>
    <row r="28" spans="1:105" ht="12" customHeight="1" x14ac:dyDescent="0.25">
      <c r="A28" s="60" t="s">
        <v>2419</v>
      </c>
      <c r="B28" s="329">
        <v>54.895685730451397</v>
      </c>
      <c r="C28" s="329">
        <v>68.333305684476514</v>
      </c>
      <c r="D28" s="329">
        <v>54.868911763071878</v>
      </c>
      <c r="E28" s="329">
        <v>58.175693710225687</v>
      </c>
      <c r="F28" s="329">
        <v>42.275035307276802</v>
      </c>
      <c r="G28" s="329">
        <v>37.50759922185663</v>
      </c>
      <c r="H28" s="329">
        <v>30.090662749974019</v>
      </c>
      <c r="I28" s="329">
        <v>36.994196710887863</v>
      </c>
      <c r="J28" s="329">
        <v>26.755905973984689</v>
      </c>
      <c r="K28" s="329">
        <v>24.031378157878951</v>
      </c>
      <c r="L28" s="329">
        <v>19.297480209006292</v>
      </c>
      <c r="M28" s="329">
        <v>20.59416204672322</v>
      </c>
      <c r="N28" s="329">
        <v>20.713867938907399</v>
      </c>
      <c r="O28" s="329">
        <v>20.637546199008909</v>
      </c>
      <c r="P28" s="329">
        <v>14.869297266421791</v>
      </c>
      <c r="Q28" s="329">
        <v>14.366550459280971</v>
      </c>
      <c r="R28" s="329">
        <v>17.59312349427621</v>
      </c>
      <c r="S28" s="329">
        <v>15.994079240901501</v>
      </c>
      <c r="T28" s="329">
        <v>17.429159135900139</v>
      </c>
      <c r="U28" s="329">
        <v>12.10598194910988</v>
      </c>
      <c r="V28" s="329">
        <v>10.802882047646779</v>
      </c>
      <c r="W28" s="329">
        <v>7.4489172506112302</v>
      </c>
      <c r="X28" s="329">
        <v>7.0956121789789828</v>
      </c>
      <c r="Y28" s="329">
        <v>11.845754875963181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3.5537378409507459</v>
      </c>
      <c r="C30" s="230">
        <v>3.607957702012528</v>
      </c>
      <c r="D30" s="230">
        <v>3.5352647964821302</v>
      </c>
      <c r="E30" s="230">
        <v>3.6050235375844348</v>
      </c>
      <c r="F30" s="230">
        <v>3.5455662379919559</v>
      </c>
      <c r="G30" s="230">
        <v>3.462707703013264</v>
      </c>
      <c r="H30" s="230">
        <v>3.3043366963289622</v>
      </c>
      <c r="I30" s="230">
        <v>4.0827270505629203</v>
      </c>
      <c r="J30" s="230">
        <v>1.418511978516672</v>
      </c>
      <c r="K30" s="230">
        <v>2.8873216001898689</v>
      </c>
      <c r="L30" s="230">
        <v>3.1006472979122459</v>
      </c>
      <c r="M30" s="230">
        <v>3.06186652785067</v>
      </c>
      <c r="N30" s="230">
        <v>3.0922687773696378</v>
      </c>
      <c r="O30" s="230">
        <v>3.0842520860049092</v>
      </c>
      <c r="P30" s="230">
        <v>3.2242637650625432</v>
      </c>
      <c r="Q30" s="230">
        <v>4.7039180237485594</v>
      </c>
      <c r="R30" s="230">
        <v>4.6946165333813239</v>
      </c>
      <c r="S30" s="230">
        <v>3.1218063639030378</v>
      </c>
      <c r="T30" s="230">
        <v>9.3969668147638732</v>
      </c>
      <c r="U30" s="230">
        <v>1.612231760536426</v>
      </c>
      <c r="V30" s="230">
        <v>1.59468971222066</v>
      </c>
      <c r="W30" s="230">
        <v>1.6219437549122531</v>
      </c>
      <c r="X30" s="230">
        <v>0</v>
      </c>
      <c r="Y30" s="230">
        <v>0</v>
      </c>
      <c r="DA30" s="71" t="s">
        <v>2506</v>
      </c>
    </row>
    <row r="31" spans="1:105" ht="12" customHeight="1" x14ac:dyDescent="0.25">
      <c r="A31" s="59" t="s">
        <v>159</v>
      </c>
      <c r="B31" s="230">
        <v>24.15477236176697</v>
      </c>
      <c r="C31" s="230">
        <v>30.572944683382989</v>
      </c>
      <c r="D31" s="230">
        <v>20.338827244051441</v>
      </c>
      <c r="E31" s="230">
        <v>24.379081611094161</v>
      </c>
      <c r="F31" s="230">
        <v>16.739730075293231</v>
      </c>
      <c r="G31" s="230">
        <v>20.122008141861649</v>
      </c>
      <c r="H31" s="230">
        <v>13.564759310630629</v>
      </c>
      <c r="I31" s="230">
        <v>16.573542448411061</v>
      </c>
      <c r="J31" s="230">
        <v>12.995536508754491</v>
      </c>
      <c r="K31" s="230">
        <v>11.73003415217741</v>
      </c>
      <c r="L31" s="230">
        <v>9.4571354867250577</v>
      </c>
      <c r="M31" s="230">
        <v>10.87409693524965</v>
      </c>
      <c r="N31" s="230">
        <v>12.571528645261839</v>
      </c>
      <c r="O31" s="230">
        <v>14.254094003796981</v>
      </c>
      <c r="P31" s="230">
        <v>9.9202428667066087</v>
      </c>
      <c r="Q31" s="230">
        <v>9.6596234755542199</v>
      </c>
      <c r="R31" s="230">
        <v>11.222888871141331</v>
      </c>
      <c r="S31" s="230">
        <v>11.18614395827491</v>
      </c>
      <c r="T31" s="230">
        <v>6.3232119264527942</v>
      </c>
      <c r="U31" s="230">
        <v>8.2472715920753821</v>
      </c>
      <c r="V31" s="230">
        <v>8.1844625793494838</v>
      </c>
      <c r="W31" s="230">
        <v>4.8306362265673686</v>
      </c>
      <c r="X31" s="230">
        <v>6.5218625542772024</v>
      </c>
      <c r="Y31" s="230">
        <v>11.15774486841805</v>
      </c>
      <c r="DA31" s="71" t="s">
        <v>2507</v>
      </c>
    </row>
    <row r="32" spans="1:105" ht="12" customHeight="1" x14ac:dyDescent="0.25">
      <c r="A32" s="59" t="s">
        <v>32</v>
      </c>
      <c r="B32" s="230">
        <v>27.145314304764099</v>
      </c>
      <c r="C32" s="230">
        <v>34.121215272669197</v>
      </c>
      <c r="D32" s="230">
        <v>30.86195142646158</v>
      </c>
      <c r="E32" s="230">
        <v>30.15960035280299</v>
      </c>
      <c r="F32" s="230">
        <v>21.924210932890752</v>
      </c>
      <c r="G32" s="230">
        <v>13.85471378829137</v>
      </c>
      <c r="H32" s="230">
        <v>13.221052169072051</v>
      </c>
      <c r="I32" s="230">
        <v>16.33548644953229</v>
      </c>
      <c r="J32" s="230">
        <v>12.33389613987808</v>
      </c>
      <c r="K32" s="230">
        <v>9.4140216993415198</v>
      </c>
      <c r="L32" s="230">
        <v>6.7396595796219989</v>
      </c>
      <c r="M32" s="230">
        <v>6.6581447414488357</v>
      </c>
      <c r="N32" s="230">
        <v>5.0500634278147949</v>
      </c>
      <c r="O32" s="230">
        <v>3.299175131912726</v>
      </c>
      <c r="P32" s="230">
        <v>1.724548571889825</v>
      </c>
      <c r="Q32" s="230">
        <v>0</v>
      </c>
      <c r="R32" s="230">
        <v>1.6748888706889431</v>
      </c>
      <c r="S32" s="230">
        <v>1.6706408387676539</v>
      </c>
      <c r="T32" s="230">
        <v>1.6762467249185</v>
      </c>
      <c r="U32" s="230">
        <v>1.725578019094643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4.1861222969587268E-2</v>
      </c>
      <c r="C33" s="230">
        <v>3.118802641179896E-2</v>
      </c>
      <c r="D33" s="230">
        <v>0.13286829607671999</v>
      </c>
      <c r="E33" s="230">
        <v>3.1988208744119007E-2</v>
      </c>
      <c r="F33" s="230">
        <v>6.5528061100861401E-2</v>
      </c>
      <c r="G33" s="230">
        <v>6.8169588690345756E-2</v>
      </c>
      <c r="H33" s="230">
        <v>5.1457394236924638E-4</v>
      </c>
      <c r="I33" s="230">
        <v>2.440762381599404E-3</v>
      </c>
      <c r="J33" s="230">
        <v>7.9613468354499308E-3</v>
      </c>
      <c r="K33" s="230">
        <v>7.061701554414028E-7</v>
      </c>
      <c r="L33" s="230">
        <v>3.7844746984656773E-5</v>
      </c>
      <c r="M33" s="230">
        <v>5.3842174072543987E-5</v>
      </c>
      <c r="N33" s="230">
        <v>7.0884611287675029E-6</v>
      </c>
      <c r="O33" s="230">
        <v>2.4977294291608879E-5</v>
      </c>
      <c r="P33" s="230">
        <v>2.42062762817453E-4</v>
      </c>
      <c r="Q33" s="230">
        <v>3.008959978189894E-3</v>
      </c>
      <c r="R33" s="230">
        <v>7.2921906462050754E-4</v>
      </c>
      <c r="S33" s="230">
        <v>1.548807995590405E-2</v>
      </c>
      <c r="T33" s="230">
        <v>3.2733669764972849E-2</v>
      </c>
      <c r="U33" s="230">
        <v>0.52090057740343199</v>
      </c>
      <c r="V33" s="230">
        <v>1.0237297560766341</v>
      </c>
      <c r="W33" s="230">
        <v>0.99633726913160825</v>
      </c>
      <c r="X33" s="230">
        <v>0.57374962470178159</v>
      </c>
      <c r="Y33" s="230">
        <v>0.68801000754512354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41.774244707886062</v>
      </c>
      <c r="C35" s="261">
        <v>49.472755170295898</v>
      </c>
      <c r="D35" s="261">
        <v>42.459456585847633</v>
      </c>
      <c r="E35" s="261">
        <v>42.233502533625838</v>
      </c>
      <c r="F35" s="261">
        <v>32.410025126000129</v>
      </c>
      <c r="G35" s="261">
        <v>30.968932331203799</v>
      </c>
      <c r="H35" s="261">
        <v>28.487486685394749</v>
      </c>
      <c r="I35" s="261">
        <v>16.35559091101975</v>
      </c>
      <c r="J35" s="261">
        <v>9.5002736356226478</v>
      </c>
      <c r="K35" s="261">
        <v>7.6744443071696082</v>
      </c>
      <c r="L35" s="261">
        <v>3.481629771297913</v>
      </c>
      <c r="M35" s="261">
        <v>4.2060642387059932</v>
      </c>
      <c r="N35" s="261">
        <v>3.8427101428280448</v>
      </c>
      <c r="O35" s="261">
        <v>4.0132930810106782</v>
      </c>
      <c r="P35" s="261">
        <v>1.6683292735469131</v>
      </c>
      <c r="Q35" s="261">
        <v>2.3451531265506951</v>
      </c>
      <c r="R35" s="261">
        <v>2.9367970030252981</v>
      </c>
      <c r="S35" s="261">
        <v>2.745796843063856</v>
      </c>
      <c r="T35" s="261">
        <v>2.883068228319261</v>
      </c>
      <c r="U35" s="261">
        <v>1.3569272970119139</v>
      </c>
      <c r="V35" s="261">
        <v>1.4262053858901531</v>
      </c>
      <c r="W35" s="261">
        <v>0.75410445959286021</v>
      </c>
      <c r="X35" s="261">
        <v>0.50477654115051951</v>
      </c>
      <c r="Y35" s="261">
        <v>1.2531878125208691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2.7043056702942541</v>
      </c>
      <c r="C38" s="229">
        <v>2.6121319065206379</v>
      </c>
      <c r="D38" s="229">
        <v>2.735709845930153</v>
      </c>
      <c r="E38" s="229">
        <v>2.6171199859983978</v>
      </c>
      <c r="F38" s="229">
        <v>2.7181973953180179</v>
      </c>
      <c r="G38" s="229">
        <v>2.8590569047902861</v>
      </c>
      <c r="H38" s="229">
        <v>3.1282876160916029</v>
      </c>
      <c r="I38" s="229">
        <v>1.8050240139613181</v>
      </c>
      <c r="J38" s="229">
        <v>0.50367391649604731</v>
      </c>
      <c r="K38" s="229">
        <v>0.92206899962081634</v>
      </c>
      <c r="L38" s="229">
        <v>0.55941531359454122</v>
      </c>
      <c r="M38" s="229">
        <v>0.62534262269402219</v>
      </c>
      <c r="N38" s="229">
        <v>0.57365879854960411</v>
      </c>
      <c r="O38" s="229">
        <v>0.59978097383741735</v>
      </c>
      <c r="P38" s="229">
        <v>0.36176111947386491</v>
      </c>
      <c r="Q38" s="229">
        <v>0.76785363972363119</v>
      </c>
      <c r="R38" s="229">
        <v>0.78366617332464095</v>
      </c>
      <c r="S38" s="229">
        <v>0.53593870141276545</v>
      </c>
      <c r="T38" s="229">
        <v>1.55441213514498</v>
      </c>
      <c r="U38" s="229">
        <v>0.1807107671379195</v>
      </c>
      <c r="V38" s="229">
        <v>0.2105322492980613</v>
      </c>
      <c r="W38" s="229">
        <v>0.16420037673096111</v>
      </c>
      <c r="X38" s="229">
        <v>0</v>
      </c>
      <c r="Y38" s="229">
        <v>0</v>
      </c>
      <c r="DA38" s="73" t="s">
        <v>2514</v>
      </c>
    </row>
    <row r="39" spans="1:105" ht="12" customHeight="1" x14ac:dyDescent="0.25">
      <c r="A39" s="46" t="s">
        <v>159</v>
      </c>
      <c r="B39" s="229">
        <v>18.381178012027341</v>
      </c>
      <c r="C39" s="229">
        <v>22.134562231483141</v>
      </c>
      <c r="D39" s="229">
        <v>15.7388860946403</v>
      </c>
      <c r="E39" s="229">
        <v>17.69835371655634</v>
      </c>
      <c r="F39" s="229">
        <v>12.833462311723419</v>
      </c>
      <c r="G39" s="229">
        <v>16.61415610280158</v>
      </c>
      <c r="H39" s="229">
        <v>12.84205347894866</v>
      </c>
      <c r="I39" s="229">
        <v>7.3273676504199541</v>
      </c>
      <c r="J39" s="229">
        <v>4.614351425623024</v>
      </c>
      <c r="K39" s="229">
        <v>3.7459979710971529</v>
      </c>
      <c r="L39" s="229">
        <v>1.706245795055304</v>
      </c>
      <c r="M39" s="229">
        <v>2.220879399890578</v>
      </c>
      <c r="N39" s="229">
        <v>2.332193136428248</v>
      </c>
      <c r="O39" s="229">
        <v>2.7719311341510871</v>
      </c>
      <c r="P39" s="229">
        <v>1.1130473268965919</v>
      </c>
      <c r="Q39" s="229">
        <v>1.576808313116262</v>
      </c>
      <c r="R39" s="229">
        <v>1.87342210226495</v>
      </c>
      <c r="S39" s="229">
        <v>1.9203905585350729</v>
      </c>
      <c r="T39" s="229">
        <v>1.0459627606781829</v>
      </c>
      <c r="U39" s="229">
        <v>0.92441472291975701</v>
      </c>
      <c r="V39" s="229">
        <v>1.0805194909841069</v>
      </c>
      <c r="W39" s="229">
        <v>0.48903809756060379</v>
      </c>
      <c r="X39" s="229">
        <v>0.46396042215498451</v>
      </c>
      <c r="Y39" s="229">
        <v>1.18040175832879</v>
      </c>
      <c r="DA39" s="73" t="s">
        <v>2515</v>
      </c>
    </row>
    <row r="40" spans="1:105" ht="12" customHeight="1" x14ac:dyDescent="0.25">
      <c r="A40" s="46" t="s">
        <v>32</v>
      </c>
      <c r="B40" s="229">
        <v>20.656905681217559</v>
      </c>
      <c r="C40" s="229">
        <v>24.703481155913241</v>
      </c>
      <c r="D40" s="229">
        <v>23.882042574576872</v>
      </c>
      <c r="E40" s="229">
        <v>21.894806519330899</v>
      </c>
      <c r="F40" s="229">
        <v>16.808128533494251</v>
      </c>
      <c r="G40" s="229">
        <v>11.43943367955591</v>
      </c>
      <c r="H40" s="229">
        <v>12.516658431980691</v>
      </c>
      <c r="I40" s="229">
        <v>7.2221201554681453</v>
      </c>
      <c r="J40" s="229">
        <v>4.3794214419845741</v>
      </c>
      <c r="K40" s="229">
        <v>3.0063771109355031</v>
      </c>
      <c r="L40" s="229">
        <v>1.215961834741192</v>
      </c>
      <c r="M40" s="229">
        <v>1.359831219624309</v>
      </c>
      <c r="N40" s="229">
        <v>0.93685689284221974</v>
      </c>
      <c r="O40" s="229">
        <v>0.64157611579731788</v>
      </c>
      <c r="P40" s="229">
        <v>0.19349366783018651</v>
      </c>
      <c r="Q40" s="229">
        <v>0</v>
      </c>
      <c r="R40" s="229">
        <v>0.27958699985480179</v>
      </c>
      <c r="S40" s="229">
        <v>0.28680865412063711</v>
      </c>
      <c r="T40" s="229">
        <v>0.27727864768199872</v>
      </c>
      <c r="U40" s="229">
        <v>0.19341544759245491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3.1855344346903361E-2</v>
      </c>
      <c r="C42" s="229">
        <v>2.2579876378879319E-2</v>
      </c>
      <c r="D42" s="229">
        <v>0.10281807070031811</v>
      </c>
      <c r="E42" s="229">
        <v>2.3222311740193961E-2</v>
      </c>
      <c r="F42" s="229">
        <v>5.0236885464443971E-2</v>
      </c>
      <c r="G42" s="229">
        <v>5.6285644056021017E-2</v>
      </c>
      <c r="H42" s="229">
        <v>4.8715837380177508E-4</v>
      </c>
      <c r="I42" s="229">
        <v>1.079091170337458E-3</v>
      </c>
      <c r="J42" s="229">
        <v>2.8268515190034761E-3</v>
      </c>
      <c r="K42" s="229">
        <v>2.255161353508775E-7</v>
      </c>
      <c r="L42" s="229">
        <v>6.8279068749879467E-6</v>
      </c>
      <c r="M42" s="229">
        <v>1.099649708431537E-5</v>
      </c>
      <c r="N42" s="229">
        <v>1.315007972286705E-6</v>
      </c>
      <c r="O42" s="229">
        <v>4.8572248559131201E-6</v>
      </c>
      <c r="P42" s="229">
        <v>2.7159346269575369E-5</v>
      </c>
      <c r="Q42" s="229">
        <v>4.9117371080260766E-4</v>
      </c>
      <c r="R42" s="229">
        <v>1.217275809052986E-4</v>
      </c>
      <c r="S42" s="229">
        <v>2.6589289953802249E-3</v>
      </c>
      <c r="T42" s="229">
        <v>5.4146848140998452E-3</v>
      </c>
      <c r="U42" s="229">
        <v>5.8386359361782707E-2</v>
      </c>
      <c r="V42" s="229">
        <v>0.13515364560798429</v>
      </c>
      <c r="W42" s="229">
        <v>0.1008659853012953</v>
      </c>
      <c r="X42" s="229">
        <v>4.0816118995535049E-2</v>
      </c>
      <c r="Y42" s="229">
        <v>7.278605419207905E-2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1.0000000000000004</v>
      </c>
      <c r="C51" s="232">
        <f t="shared" si="3"/>
        <v>0.99999999999999956</v>
      </c>
      <c r="D51" s="232">
        <f t="shared" si="3"/>
        <v>1.0000000000000004</v>
      </c>
      <c r="E51" s="232">
        <f t="shared" si="3"/>
        <v>0.99999999999999989</v>
      </c>
      <c r="F51" s="232">
        <f t="shared" si="3"/>
        <v>0.99999999999999978</v>
      </c>
      <c r="G51" s="232">
        <f t="shared" si="3"/>
        <v>0.99999999999999956</v>
      </c>
      <c r="H51" s="232">
        <f t="shared" si="3"/>
        <v>1</v>
      </c>
      <c r="I51" s="232">
        <f t="shared" si="3"/>
        <v>0.99999999999999978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0.99999999999999956</v>
      </c>
      <c r="N51" s="232">
        <f t="shared" si="3"/>
        <v>0.99999999999999978</v>
      </c>
      <c r="O51" s="232">
        <f t="shared" si="3"/>
        <v>0.99999999999999989</v>
      </c>
      <c r="P51" s="232">
        <f t="shared" si="3"/>
        <v>0.99999999999999989</v>
      </c>
      <c r="Q51" s="232">
        <f t="shared" si="3"/>
        <v>1.0000000000000004</v>
      </c>
      <c r="R51" s="232">
        <f t="shared" si="3"/>
        <v>0.99999999999999956</v>
      </c>
      <c r="S51" s="232">
        <f t="shared" si="3"/>
        <v>0.99999999999999956</v>
      </c>
      <c r="T51" s="232">
        <f t="shared" si="3"/>
        <v>0.99999999999999989</v>
      </c>
      <c r="U51" s="232">
        <f t="shared" si="3"/>
        <v>1</v>
      </c>
      <c r="V51" s="232">
        <f t="shared" si="3"/>
        <v>1</v>
      </c>
      <c r="W51" s="232">
        <f t="shared" si="3"/>
        <v>0.99999999999999978</v>
      </c>
      <c r="X51" s="232">
        <f t="shared" si="3"/>
        <v>0.99999999999999989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3.0183436950978439E-2</v>
      </c>
      <c r="C56" s="300">
        <f t="shared" si="8"/>
        <v>3.193376424281287E-2</v>
      </c>
      <c r="D56" s="300">
        <f t="shared" si="8"/>
        <v>2.7001588964283594E-2</v>
      </c>
      <c r="E56" s="300">
        <f t="shared" si="8"/>
        <v>3.0963929688530456E-2</v>
      </c>
      <c r="F56" s="300">
        <f t="shared" si="8"/>
        <v>2.8366068327828314E-2</v>
      </c>
      <c r="G56" s="300">
        <f t="shared" si="8"/>
        <v>3.0891917686700146E-2</v>
      </c>
      <c r="H56" s="300">
        <f t="shared" si="8"/>
        <v>2.5909804988116802E-2</v>
      </c>
      <c r="I56" s="300">
        <f t="shared" si="8"/>
        <v>3.0634247022618206E-2</v>
      </c>
      <c r="J56" s="300">
        <f t="shared" si="8"/>
        <v>3.1393399046402849E-2</v>
      </c>
      <c r="K56" s="300">
        <f t="shared" si="8"/>
        <v>3.3303277483858931E-2</v>
      </c>
      <c r="L56" s="300">
        <f t="shared" si="8"/>
        <v>3.2847422043651354E-2</v>
      </c>
      <c r="M56" s="300">
        <f t="shared" si="8"/>
        <v>3.6259713145837355E-2</v>
      </c>
      <c r="N56" s="300">
        <f t="shared" si="8"/>
        <v>4.0581700996796061E-2</v>
      </c>
      <c r="O56" s="300">
        <f t="shared" si="8"/>
        <v>4.3994904259806483E-2</v>
      </c>
      <c r="P56" s="300">
        <f t="shared" si="8"/>
        <v>4.316701807939935E-2</v>
      </c>
      <c r="Q56" s="300">
        <f t="shared" si="8"/>
        <v>4.1256247832231988E-2</v>
      </c>
      <c r="R56" s="300">
        <f t="shared" si="8"/>
        <v>4.0449467466846439E-2</v>
      </c>
      <c r="S56" s="300">
        <f t="shared" si="8"/>
        <v>4.1705450863425267E-2</v>
      </c>
      <c r="T56" s="300">
        <f t="shared" si="8"/>
        <v>2.6902913890552549E-2</v>
      </c>
      <c r="U56" s="300">
        <f t="shared" si="8"/>
        <v>3.9428237734205514E-2</v>
      </c>
      <c r="V56" s="300">
        <f t="shared" si="8"/>
        <v>4.2258416825504574E-2</v>
      </c>
      <c r="W56" s="300">
        <f t="shared" si="8"/>
        <v>3.7375376682933371E-2</v>
      </c>
      <c r="X56" s="300">
        <f t="shared" si="8"/>
        <v>4.6436874716715495E-2</v>
      </c>
      <c r="Y56" s="300">
        <f t="shared" si="8"/>
        <v>4.825528143066677E-2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0.27041625566956495</v>
      </c>
      <c r="C57" s="301">
        <f t="shared" si="9"/>
        <v>0.27499874480979225</v>
      </c>
      <c r="D57" s="301">
        <f t="shared" si="9"/>
        <v>0.26746240987929859</v>
      </c>
      <c r="E57" s="301">
        <f t="shared" si="9"/>
        <v>0.2747602348762645</v>
      </c>
      <c r="F57" s="301">
        <f t="shared" si="9"/>
        <v>0.2688934221794772</v>
      </c>
      <c r="G57" s="301">
        <f t="shared" si="9"/>
        <v>0.26129719776620974</v>
      </c>
      <c r="H57" s="301">
        <f t="shared" si="9"/>
        <v>0.25600718220212154</v>
      </c>
      <c r="I57" s="301">
        <f t="shared" si="9"/>
        <v>0.31300264821510604</v>
      </c>
      <c r="J57" s="301">
        <f t="shared" si="9"/>
        <v>0.32262377695081051</v>
      </c>
      <c r="K57" s="301">
        <f t="shared" si="9"/>
        <v>0.33475330143215554</v>
      </c>
      <c r="L57" s="301">
        <f t="shared" si="9"/>
        <v>0.35803784873684957</v>
      </c>
      <c r="M57" s="301">
        <f t="shared" si="9"/>
        <v>0.352458298035913</v>
      </c>
      <c r="N57" s="301">
        <f t="shared" si="9"/>
        <v>0.355267272851501</v>
      </c>
      <c r="O57" s="301">
        <f t="shared" si="9"/>
        <v>0.35187993823305835</v>
      </c>
      <c r="P57" s="301">
        <f t="shared" si="9"/>
        <v>0.36549905366140317</v>
      </c>
      <c r="Q57" s="301">
        <f t="shared" si="9"/>
        <v>0.35038664827228738</v>
      </c>
      <c r="R57" s="301">
        <f t="shared" si="9"/>
        <v>0.35436989550316561</v>
      </c>
      <c r="S57" s="301">
        <f t="shared" si="9"/>
        <v>0.34338546311128121</v>
      </c>
      <c r="T57" s="301">
        <f t="shared" si="9"/>
        <v>0.34758876809012806</v>
      </c>
      <c r="U57" s="301">
        <f t="shared" si="9"/>
        <v>0.32103752178399242</v>
      </c>
      <c r="V57" s="301">
        <f t="shared" si="9"/>
        <v>0.30519183227437108</v>
      </c>
      <c r="W57" s="301">
        <f t="shared" si="9"/>
        <v>0.29283377087232065</v>
      </c>
      <c r="X57" s="301">
        <f t="shared" si="9"/>
        <v>0.30097974353426699</v>
      </c>
      <c r="Y57" s="301">
        <f t="shared" si="9"/>
        <v>0.31276571297654387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0.27041625566956495</v>
      </c>
      <c r="C58" s="302">
        <f t="shared" si="10"/>
        <v>0.27499874480979225</v>
      </c>
      <c r="D58" s="302">
        <f t="shared" si="10"/>
        <v>0.26746240987929859</v>
      </c>
      <c r="E58" s="302">
        <f t="shared" si="10"/>
        <v>0.2747602348762645</v>
      </c>
      <c r="F58" s="302">
        <f t="shared" si="10"/>
        <v>0.2688934221794772</v>
      </c>
      <c r="G58" s="302">
        <f t="shared" si="10"/>
        <v>0.26129719776620974</v>
      </c>
      <c r="H58" s="302">
        <f t="shared" si="10"/>
        <v>0.25600718220212154</v>
      </c>
      <c r="I58" s="302">
        <f t="shared" si="10"/>
        <v>0.31300264821510604</v>
      </c>
      <c r="J58" s="302">
        <f t="shared" si="10"/>
        <v>0.32262377695081051</v>
      </c>
      <c r="K58" s="302">
        <f t="shared" si="10"/>
        <v>0.33475330143215554</v>
      </c>
      <c r="L58" s="302">
        <f t="shared" si="10"/>
        <v>0.35803784873684957</v>
      </c>
      <c r="M58" s="302">
        <f t="shared" si="10"/>
        <v>0.352458298035913</v>
      </c>
      <c r="N58" s="302">
        <f t="shared" si="10"/>
        <v>0.355267272851501</v>
      </c>
      <c r="O58" s="302">
        <f t="shared" si="10"/>
        <v>0.35187993823305835</v>
      </c>
      <c r="P58" s="302">
        <f t="shared" si="10"/>
        <v>0.36549905366140317</v>
      </c>
      <c r="Q58" s="302">
        <f t="shared" si="10"/>
        <v>0.35038664827228738</v>
      </c>
      <c r="R58" s="302">
        <f t="shared" si="10"/>
        <v>0.35436989550316561</v>
      </c>
      <c r="S58" s="302">
        <f t="shared" si="10"/>
        <v>0.34338546311128121</v>
      </c>
      <c r="T58" s="302">
        <f t="shared" si="10"/>
        <v>0.34758876809012806</v>
      </c>
      <c r="U58" s="302">
        <f t="shared" si="10"/>
        <v>0.32103752178399242</v>
      </c>
      <c r="V58" s="302">
        <f t="shared" si="10"/>
        <v>0.30519183227437108</v>
      </c>
      <c r="W58" s="302">
        <f t="shared" si="10"/>
        <v>0.29283377087232065</v>
      </c>
      <c r="X58" s="302">
        <f t="shared" si="10"/>
        <v>0.30097974353426699</v>
      </c>
      <c r="Y58" s="302">
        <f t="shared" si="10"/>
        <v>0.31276571297654387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1.911992580186515E-2</v>
      </c>
      <c r="C60" s="301">
        <f t="shared" si="12"/>
        <v>1.5788076851586182E-2</v>
      </c>
      <c r="D60" s="301">
        <f t="shared" si="12"/>
        <v>2.7773074632070495E-2</v>
      </c>
      <c r="E60" s="301">
        <f t="shared" si="12"/>
        <v>1.6809438039652763E-2</v>
      </c>
      <c r="F60" s="301">
        <f t="shared" si="12"/>
        <v>2.4112319470710592E-2</v>
      </c>
      <c r="G60" s="301">
        <f t="shared" si="12"/>
        <v>2.6321335809091687E-2</v>
      </c>
      <c r="H60" s="301">
        <f t="shared" si="12"/>
        <v>6.119062864311106E-3</v>
      </c>
      <c r="I60" s="301">
        <f t="shared" si="12"/>
        <v>1.1527416541404361E-2</v>
      </c>
      <c r="J60" s="301">
        <f t="shared" si="12"/>
        <v>2.1442175731292198E-2</v>
      </c>
      <c r="K60" s="301">
        <f t="shared" si="12"/>
        <v>1.0047092602516925E-3</v>
      </c>
      <c r="L60" s="301">
        <f t="shared" si="12"/>
        <v>5.3509627917493214E-3</v>
      </c>
      <c r="M60" s="301">
        <f t="shared" si="12"/>
        <v>4.935010649210164E-3</v>
      </c>
      <c r="N60" s="301">
        <f t="shared" si="12"/>
        <v>2.4734756751864173E-3</v>
      </c>
      <c r="O60" s="301">
        <f t="shared" si="12"/>
        <v>3.6844628347568308E-3</v>
      </c>
      <c r="P60" s="301">
        <f t="shared" si="12"/>
        <v>1.0608352611442272E-2</v>
      </c>
      <c r="Q60" s="301">
        <f t="shared" si="12"/>
        <v>2.6096066061610548E-2</v>
      </c>
      <c r="R60" s="301">
        <f t="shared" si="12"/>
        <v>1.4431498702166496E-2</v>
      </c>
      <c r="S60" s="301">
        <f t="shared" si="12"/>
        <v>4.014273201417861E-2</v>
      </c>
      <c r="T60" s="301">
        <f t="shared" si="12"/>
        <v>4.681454630652352E-2</v>
      </c>
      <c r="U60" s="301">
        <f t="shared" si="12"/>
        <v>0.12950315023866943</v>
      </c>
      <c r="V60" s="301">
        <f t="shared" si="12"/>
        <v>0.15900188040415777</v>
      </c>
      <c r="W60" s="301">
        <f t="shared" si="12"/>
        <v>0.20910610762505535</v>
      </c>
      <c r="X60" s="301">
        <f t="shared" si="12"/>
        <v>0.19202449991692552</v>
      </c>
      <c r="Y60" s="301">
        <f t="shared" si="12"/>
        <v>0.14490205058700101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1.911992580186515E-2</v>
      </c>
      <c r="C61" s="302">
        <f t="shared" si="13"/>
        <v>1.5788076851586182E-2</v>
      </c>
      <c r="D61" s="302">
        <f t="shared" si="13"/>
        <v>2.7773074632070495E-2</v>
      </c>
      <c r="E61" s="302">
        <f t="shared" si="13"/>
        <v>1.6809438039652763E-2</v>
      </c>
      <c r="F61" s="302">
        <f t="shared" si="13"/>
        <v>2.4112319470710592E-2</v>
      </c>
      <c r="G61" s="302">
        <f t="shared" si="13"/>
        <v>2.6321335809091687E-2</v>
      </c>
      <c r="H61" s="302">
        <f t="shared" si="13"/>
        <v>6.119062864311106E-3</v>
      </c>
      <c r="I61" s="302">
        <f t="shared" si="13"/>
        <v>1.1527416541404361E-2</v>
      </c>
      <c r="J61" s="302">
        <f t="shared" si="13"/>
        <v>2.1442175731292198E-2</v>
      </c>
      <c r="K61" s="302">
        <f t="shared" si="13"/>
        <v>1.0047092602516925E-3</v>
      </c>
      <c r="L61" s="302">
        <f t="shared" si="13"/>
        <v>5.3509627917493214E-3</v>
      </c>
      <c r="M61" s="302">
        <f t="shared" si="13"/>
        <v>4.935010649210164E-3</v>
      </c>
      <c r="N61" s="302">
        <f t="shared" si="13"/>
        <v>2.4734756751864173E-3</v>
      </c>
      <c r="O61" s="302">
        <f t="shared" si="13"/>
        <v>3.6844628347568308E-3</v>
      </c>
      <c r="P61" s="302">
        <f t="shared" si="13"/>
        <v>1.0608352611442272E-2</v>
      </c>
      <c r="Q61" s="302">
        <f t="shared" si="13"/>
        <v>2.6096066061610548E-2</v>
      </c>
      <c r="R61" s="302">
        <f t="shared" si="13"/>
        <v>1.4431498702166496E-2</v>
      </c>
      <c r="S61" s="302">
        <f t="shared" si="13"/>
        <v>4.014273201417861E-2</v>
      </c>
      <c r="T61" s="302">
        <f t="shared" si="13"/>
        <v>4.681454630652352E-2</v>
      </c>
      <c r="U61" s="302">
        <f t="shared" si="13"/>
        <v>0.12950315023866943</v>
      </c>
      <c r="V61" s="302">
        <f t="shared" si="13"/>
        <v>0.15900188040415777</v>
      </c>
      <c r="W61" s="302">
        <f t="shared" si="13"/>
        <v>0.20910610762505535</v>
      </c>
      <c r="X61" s="302">
        <f t="shared" si="13"/>
        <v>0.19202449991692552</v>
      </c>
      <c r="Y61" s="302">
        <f t="shared" si="13"/>
        <v>0.14490205058700101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0.38630893667080712</v>
      </c>
      <c r="C63" s="301">
        <f t="shared" si="15"/>
        <v>0.39285534972827463</v>
      </c>
      <c r="D63" s="301">
        <f t="shared" si="15"/>
        <v>0.38208915697042656</v>
      </c>
      <c r="E63" s="301">
        <f t="shared" si="15"/>
        <v>0.39251462125180636</v>
      </c>
      <c r="F63" s="301">
        <f t="shared" si="15"/>
        <v>0.38413346025639594</v>
      </c>
      <c r="G63" s="301">
        <f t="shared" si="15"/>
        <v>0.37328171109458536</v>
      </c>
      <c r="H63" s="301">
        <f t="shared" si="15"/>
        <v>0.36572454600303078</v>
      </c>
      <c r="I63" s="301">
        <f t="shared" si="15"/>
        <v>0.44714664030729429</v>
      </c>
      <c r="J63" s="301">
        <f t="shared" si="15"/>
        <v>0.46089110992972937</v>
      </c>
      <c r="K63" s="301">
        <f t="shared" si="15"/>
        <v>0.47821900204593659</v>
      </c>
      <c r="L63" s="301">
        <f t="shared" si="15"/>
        <v>0.51148264105264241</v>
      </c>
      <c r="M63" s="301">
        <f t="shared" si="15"/>
        <v>0.50351185433701873</v>
      </c>
      <c r="N63" s="301">
        <f t="shared" si="15"/>
        <v>0.5075246755021442</v>
      </c>
      <c r="O63" s="301">
        <f t="shared" si="15"/>
        <v>0.50268562604722644</v>
      </c>
      <c r="P63" s="301">
        <f t="shared" si="15"/>
        <v>0.52214150523057623</v>
      </c>
      <c r="Q63" s="301">
        <f t="shared" si="15"/>
        <v>0.50055235467469628</v>
      </c>
      <c r="R63" s="301">
        <f t="shared" si="15"/>
        <v>0.50624270786166503</v>
      </c>
      <c r="S63" s="301">
        <f t="shared" si="15"/>
        <v>0.49055066158754457</v>
      </c>
      <c r="T63" s="301">
        <f t="shared" si="15"/>
        <v>0.49655538298589708</v>
      </c>
      <c r="U63" s="301">
        <f t="shared" si="15"/>
        <v>0.45862503111998915</v>
      </c>
      <c r="V63" s="301">
        <f t="shared" si="15"/>
        <v>0.43598833182053026</v>
      </c>
      <c r="W63" s="301">
        <f t="shared" si="15"/>
        <v>0.41833395838902954</v>
      </c>
      <c r="X63" s="301">
        <f t="shared" si="15"/>
        <v>0.42997106219181008</v>
      </c>
      <c r="Y63" s="301">
        <f t="shared" si="15"/>
        <v>0.44680816139506291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0.38630893667080712</v>
      </c>
      <c r="C64" s="302">
        <f t="shared" si="16"/>
        <v>0.39285534972827463</v>
      </c>
      <c r="D64" s="302">
        <f t="shared" si="16"/>
        <v>0.38208915697042656</v>
      </c>
      <c r="E64" s="302">
        <f t="shared" si="16"/>
        <v>0.39251462125180636</v>
      </c>
      <c r="F64" s="302">
        <f t="shared" si="16"/>
        <v>0.38413346025639594</v>
      </c>
      <c r="G64" s="302">
        <f t="shared" si="16"/>
        <v>0.37328171109458536</v>
      </c>
      <c r="H64" s="302">
        <f t="shared" si="16"/>
        <v>0.36572454600303078</v>
      </c>
      <c r="I64" s="302">
        <f t="shared" si="16"/>
        <v>0.44714664030729429</v>
      </c>
      <c r="J64" s="302">
        <f t="shared" si="16"/>
        <v>0.46089110992972937</v>
      </c>
      <c r="K64" s="302">
        <f t="shared" si="16"/>
        <v>0.47821900204593659</v>
      </c>
      <c r="L64" s="302">
        <f t="shared" si="16"/>
        <v>0.51148264105264241</v>
      </c>
      <c r="M64" s="302">
        <f t="shared" si="16"/>
        <v>0.50351185433701873</v>
      </c>
      <c r="N64" s="302">
        <f t="shared" si="16"/>
        <v>0.5075246755021442</v>
      </c>
      <c r="O64" s="302">
        <f t="shared" si="16"/>
        <v>0.50268562604722644</v>
      </c>
      <c r="P64" s="302">
        <f t="shared" si="16"/>
        <v>0.52214150523057623</v>
      </c>
      <c r="Q64" s="302">
        <f t="shared" si="16"/>
        <v>0.50055235467469628</v>
      </c>
      <c r="R64" s="302">
        <f t="shared" si="16"/>
        <v>0.50624270786166503</v>
      </c>
      <c r="S64" s="302">
        <f t="shared" si="16"/>
        <v>0.49055066158754457</v>
      </c>
      <c r="T64" s="302">
        <f t="shared" si="16"/>
        <v>0.49655538298589708</v>
      </c>
      <c r="U64" s="302">
        <f t="shared" si="16"/>
        <v>0.45862503111998915</v>
      </c>
      <c r="V64" s="302">
        <f t="shared" si="16"/>
        <v>0.43598833182053026</v>
      </c>
      <c r="W64" s="302">
        <f t="shared" si="16"/>
        <v>0.41833395838902954</v>
      </c>
      <c r="X64" s="302">
        <f t="shared" si="16"/>
        <v>0.42997106219181008</v>
      </c>
      <c r="Y64" s="302">
        <f t="shared" si="16"/>
        <v>0.44680816139506291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0.29397144490678462</v>
      </c>
      <c r="C66" s="301">
        <f t="shared" si="18"/>
        <v>0.28442406436753365</v>
      </c>
      <c r="D66" s="301">
        <f t="shared" si="18"/>
        <v>0.29567376955392116</v>
      </c>
      <c r="E66" s="301">
        <f t="shared" si="18"/>
        <v>0.28495177614374578</v>
      </c>
      <c r="F66" s="301">
        <f t="shared" si="18"/>
        <v>0.29449472976558777</v>
      </c>
      <c r="G66" s="301">
        <f t="shared" si="18"/>
        <v>0.3082078376434127</v>
      </c>
      <c r="H66" s="301">
        <f t="shared" si="18"/>
        <v>0.34623940394241981</v>
      </c>
      <c r="I66" s="301">
        <f t="shared" si="18"/>
        <v>0.19768904791357689</v>
      </c>
      <c r="J66" s="301">
        <f t="shared" si="18"/>
        <v>0.16364953834176504</v>
      </c>
      <c r="K66" s="301">
        <f t="shared" si="18"/>
        <v>0.15271970977779725</v>
      </c>
      <c r="L66" s="301">
        <f t="shared" si="18"/>
        <v>9.2281125375107437E-2</v>
      </c>
      <c r="M66" s="301">
        <f t="shared" si="18"/>
        <v>0.10283512383202033</v>
      </c>
      <c r="N66" s="301">
        <f t="shared" si="18"/>
        <v>9.4152874974372039E-2</v>
      </c>
      <c r="O66" s="301">
        <f t="shared" si="18"/>
        <v>9.7755068625151723E-2</v>
      </c>
      <c r="P66" s="301">
        <f t="shared" si="18"/>
        <v>5.8584070417178828E-2</v>
      </c>
      <c r="Q66" s="301">
        <f t="shared" si="18"/>
        <v>8.1708683159174123E-2</v>
      </c>
      <c r="R66" s="301">
        <f t="shared" si="18"/>
        <v>8.4506430466156079E-2</v>
      </c>
      <c r="S66" s="301">
        <f t="shared" si="18"/>
        <v>8.4215692423569938E-2</v>
      </c>
      <c r="T66" s="301">
        <f t="shared" si="18"/>
        <v>8.2138388726898645E-2</v>
      </c>
      <c r="U66" s="301">
        <f t="shared" si="18"/>
        <v>5.1406059123143603E-2</v>
      </c>
      <c r="V66" s="301">
        <f t="shared" si="18"/>
        <v>5.7559538675436506E-2</v>
      </c>
      <c r="W66" s="301">
        <f t="shared" si="18"/>
        <v>4.2350786430660793E-2</v>
      </c>
      <c r="X66" s="301">
        <f t="shared" si="18"/>
        <v>3.0587819640281903E-2</v>
      </c>
      <c r="Y66" s="301">
        <f t="shared" si="18"/>
        <v>4.7268793610725619E-2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1.9147074803921247</v>
      </c>
      <c r="C72" s="320">
        <f>IF(C$5=0,0,C$5/TRE_fec!C$5)</f>
        <v>2.0250620318007617</v>
      </c>
      <c r="D72" s="320">
        <f>IF(D$5=0,0,D$5/TRE_fec!D$5)</f>
        <v>1.882739830018467</v>
      </c>
      <c r="E72" s="320">
        <f>IF(E$5=0,0,E$5/TRE_fec!E$5)</f>
        <v>2.0166965897958105</v>
      </c>
      <c r="F72" s="320">
        <f>IF(F$5=0,0,F$5/TRE_fec!F$5)</f>
        <v>1.893291624384587</v>
      </c>
      <c r="G72" s="320">
        <f>IF(G$5=0,0,G$5/TRE_fec!G$5)</f>
        <v>1.7462653267930954</v>
      </c>
      <c r="H72" s="320">
        <f>IF(H$5=0,0,H$5/TRE_fec!H$5)</f>
        <v>1.5355281758487844</v>
      </c>
      <c r="I72" s="320">
        <f>IF(I$5=0,0,I$5/TRE_fec!I$5)</f>
        <v>1.1129682458480565</v>
      </c>
      <c r="J72" s="320">
        <f>IF(J$5=0,0,J$5/TRE_fec!J$5)</f>
        <v>0.87853916843691382</v>
      </c>
      <c r="K72" s="320">
        <f>IF(K$5=0,0,K$5/TRE_fec!K$5)</f>
        <v>0.87258515014445148</v>
      </c>
      <c r="L72" s="320">
        <f>IF(L$5=0,0,L$5/TRE_fec!L$5)</f>
        <v>0.51030195178770943</v>
      </c>
      <c r="M72" s="320">
        <f>IF(M$5=0,0,M$5/TRE_fec!M$5)</f>
        <v>0.69723041746760728</v>
      </c>
      <c r="N72" s="320">
        <f>IF(N$5=0,0,N$5/TRE_fec!N$5)</f>
        <v>0.70180029345496175</v>
      </c>
      <c r="O72" s="320">
        <f>IF(O$5=0,0,O$5/TRE_fec!O$5)</f>
        <v>0.7320631155507753</v>
      </c>
      <c r="P72" s="320">
        <f>IF(P$5=0,0,P$5/TRE_fec!P$5)</f>
        <v>0.47701045289719851</v>
      </c>
      <c r="Q72" s="320">
        <f>IF(Q$5=0,0,Q$5/TRE_fec!Q$5)</f>
        <v>0.46853137737711192</v>
      </c>
      <c r="R72" s="320">
        <f>IF(R$5=0,0,R$5/TRE_fec!R$5)</f>
        <v>0.51745460949093869</v>
      </c>
      <c r="S72" s="320">
        <f>IF(S$5=0,0,S$5/TRE_fec!S$5)</f>
        <v>0.52609602236398934</v>
      </c>
      <c r="T72" s="320">
        <f>IF(T$5=0,0,T$5/TRE_fec!T$5)</f>
        <v>0.58543677724455512</v>
      </c>
      <c r="U72" s="320">
        <f>IF(U$5=0,0,U$5/TRE_fec!U$5)</f>
        <v>0.46526437279143545</v>
      </c>
      <c r="V72" s="320">
        <f>IF(V$5=0,0,V$5/TRE_fec!V$5)</f>
        <v>0.47581466102185105</v>
      </c>
      <c r="W72" s="320">
        <f>IF(W$5=0,0,W$5/TRE_fec!W$5)</f>
        <v>0.33625531460324826</v>
      </c>
      <c r="X72" s="320">
        <f>IF(X$5=0,0,X$5/TRE_fec!X$5)</f>
        <v>0.28890017173892751</v>
      </c>
      <c r="Y72" s="320">
        <f>IF(Y$5=0,0,Y$5/TRE_fec!Y$5)</f>
        <v>0.43246171495180713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2.0545600467045748</v>
      </c>
      <c r="C77" s="332">
        <f>IF(C$10=0,0,C$10/TRE_fec!C$10)</f>
        <v>2.254169676057681</v>
      </c>
      <c r="D77" s="332">
        <f>IF(D$10=0,0,D$10/TRE_fec!D$10)</f>
        <v>1.8700088297281479</v>
      </c>
      <c r="E77" s="332">
        <f>IF(E$10=0,0,E$10/TRE_fec!E$10)</f>
        <v>2.2023018066283684</v>
      </c>
      <c r="F77" s="332">
        <f>IF(F$10=0,0,F$10/TRE_fec!F$10)</f>
        <v>1.9496859790651611</v>
      </c>
      <c r="G77" s="332">
        <f>IF(G$10=0,0,G$10/TRE_fec!G$10)</f>
        <v>1.9139680697854611</v>
      </c>
      <c r="H77" s="332">
        <f>IF(H$10=0,0,H$10/TRE_fec!H$10)</f>
        <v>1.4245401305003269</v>
      </c>
      <c r="I77" s="332">
        <f>IF(I$10=0,0,I$10/TRE_fec!I$10)</f>
        <v>1.3593220927390928</v>
      </c>
      <c r="J77" s="332">
        <f>IF(J$10=0,0,J$10/TRE_fec!J$10)</f>
        <v>1.1549354099027931</v>
      </c>
      <c r="K77" s="332">
        <f>IF(K$10=0,0,K$10/TRE_fec!K$10)</f>
        <v>1.2232398811503962</v>
      </c>
      <c r="L77" s="332">
        <f>IF(L$10=0,0,L$10/TRE_fec!L$10)</f>
        <v>0.81238444061747861</v>
      </c>
      <c r="M77" s="332">
        <f>IF(M$10=0,0,M$10/TRE_fec!M$10)</f>
        <v>1.1652419568717505</v>
      </c>
      <c r="N77" s="332">
        <f>IF(N$10=0,0,N$10/TRE_fec!N$10)</f>
        <v>1.316937670501654</v>
      </c>
      <c r="O77" s="332">
        <f>IF(O$10=0,0,O$10/TRE_fec!O$10)</f>
        <v>1.4525694671888483</v>
      </c>
      <c r="P77" s="332">
        <f>IF(P$10=0,0,P$10/TRE_fec!P$10)</f>
        <v>1.0880851645487153</v>
      </c>
      <c r="Q77" s="332">
        <f>IF(Q$10=0,0,Q$10/TRE_fec!Q$10)</f>
        <v>0.9478220014289731</v>
      </c>
      <c r="R77" s="332">
        <f>IF(R$10=0,0,R$10/TRE_fec!R$10)</f>
        <v>1.0147140574369049</v>
      </c>
      <c r="S77" s="332">
        <f>IF(S$10=0,0,S$10/TRE_fec!S$10)</f>
        <v>1.0593793369950137</v>
      </c>
      <c r="T77" s="332">
        <f>IF(T$10=0,0,T$10/TRE_fec!T$10)</f>
        <v>0.79955874624228174</v>
      </c>
      <c r="U77" s="332">
        <f>IF(U$10=0,0,U$10/TRE_fec!U$10)</f>
        <v>1.0032497381213683</v>
      </c>
      <c r="V77" s="332">
        <f>IF(V$10=0,0,V$10/TRE_fec!V$10)</f>
        <v>1.0553149620727431</v>
      </c>
      <c r="W77" s="332">
        <f>IF(W$10=0,0,W$10/TRE_fec!W$10)</f>
        <v>0.72146938829955254</v>
      </c>
      <c r="X77" s="332">
        <f>IF(X$10=0,0,X$10/TRE_fec!X$10)</f>
        <v>0.82937869282765764</v>
      </c>
      <c r="Y77" s="332">
        <f>IF(Y$10=0,0,Y$10/TRE_fec!Y$10)</f>
        <v>1.1318949918695989</v>
      </c>
      <c r="DA77" s="68"/>
    </row>
    <row r="78" spans="1:105" ht="12" customHeight="1" x14ac:dyDescent="0.25">
      <c r="A78" s="174" t="s">
        <v>2403</v>
      </c>
      <c r="B78" s="348">
        <f>IF(B$16=0,0,B$16/TRE_fec!B$16)</f>
        <v>2.5534214231653505</v>
      </c>
      <c r="C78" s="348">
        <f>IF(C$16=0,0,C$16/TRE_fec!C$16)</f>
        <v>2.6827143987537294</v>
      </c>
      <c r="D78" s="348">
        <f>IF(D$16=0,0,D$16/TRE_fec!D$16)</f>
        <v>2.5158693937589618</v>
      </c>
      <c r="E78" s="348">
        <f>IF(E$16=0,0,E$16/TRE_fec!E$16)</f>
        <v>2.6740364810407136</v>
      </c>
      <c r="F78" s="348">
        <f>IF(F$16=0,0,F$16/TRE_fec!F$16)</f>
        <v>2.5273456062880375</v>
      </c>
      <c r="G78" s="348">
        <f>IF(G$16=0,0,G$16/TRE_fec!G$16)</f>
        <v>2.3246200159774166</v>
      </c>
      <c r="H78" s="348">
        <f>IF(H$16=0,0,H$16/TRE_fec!H$16)</f>
        <v>2.0258765468215674</v>
      </c>
      <c r="I78" s="348">
        <f>IF(I$16=0,0,I$16/TRE_fec!I$16)</f>
        <v>1.9698087631183387</v>
      </c>
      <c r="J78" s="348">
        <f>IF(J$16=0,0,J$16/TRE_fec!J$16)</f>
        <v>1.7148938594898111</v>
      </c>
      <c r="K78" s="348">
        <f>IF(K$16=0,0,K$16/TRE_fec!K$16)</f>
        <v>1.7686693819515824</v>
      </c>
      <c r="L78" s="348">
        <f>IF(L$16=0,0,L$16/TRE_fec!L$16)</f>
        <v>1.2955957448856035</v>
      </c>
      <c r="M78" s="348">
        <f>IF(M$16=0,0,M$16/TRE_fec!M$16)</f>
        <v>1.6415332799575</v>
      </c>
      <c r="N78" s="348">
        <f>IF(N$16=0,0,N$16/TRE_fec!N$16)</f>
        <v>1.6874975494996007</v>
      </c>
      <c r="O78" s="348">
        <f>IF(O$16=0,0,O$16/TRE_fec!O$16)</f>
        <v>1.7200007114060942</v>
      </c>
      <c r="P78" s="348">
        <f>IF(P$16=0,0,P$16/TRE_fec!P$16)</f>
        <v>1.3679208132014828</v>
      </c>
      <c r="Q78" s="348">
        <f>IF(Q$16=0,0,Q$16/TRE_fec!Q$16)</f>
        <v>1.1997029428746748</v>
      </c>
      <c r="R78" s="348">
        <f>IF(R$16=0,0,R$16/TRE_fec!R$16)</f>
        <v>1.3173711581650915</v>
      </c>
      <c r="S78" s="348">
        <f>IF(S$16=0,0,S$16/TRE_fec!S$16)</f>
        <v>1.3034078155336204</v>
      </c>
      <c r="T78" s="348">
        <f>IF(T$16=0,0,T$16/TRE_fec!T$16)</f>
        <v>1.4495887193664749</v>
      </c>
      <c r="U78" s="348">
        <f>IF(U$16=0,0,U$16/TRE_fec!U$16)</f>
        <v>1.224989176596474</v>
      </c>
      <c r="V78" s="348">
        <f>IF(V$16=0,0,V$16/TRE_fec!V$16)</f>
        <v>1.1579693218343476</v>
      </c>
      <c r="W78" s="348">
        <f>IF(W$16=0,0,W$16/TRE_fec!W$16)</f>
        <v>0.85713594038050733</v>
      </c>
      <c r="X78" s="348">
        <f>IF(X$16=0,0,X$16/TRE_fec!X$16)</f>
        <v>0.82937869282765708</v>
      </c>
      <c r="Y78" s="348">
        <f>IF(Y$16=0,0,Y$16/TRE_fec!Y$16)</f>
        <v>1.1318949918695993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1.0150072429365338</v>
      </c>
      <c r="C79" s="348">
        <f>IF(C$24=0,0,C$24/TRE_fec!C$24)</f>
        <v>0.96639140252672162</v>
      </c>
      <c r="D79" s="348">
        <f>IF(D$24=0,0,D$24/TRE_fec!D$24)</f>
        <v>1.2170831881028998</v>
      </c>
      <c r="E79" s="348">
        <f>IF(E$24=0,0,E$24/TRE_fec!E$24)</f>
        <v>0.9984304113704866</v>
      </c>
      <c r="F79" s="348">
        <f>IF(F$24=0,0,F$24/TRE_fec!F$24)</f>
        <v>1.1411281805808475</v>
      </c>
      <c r="G79" s="348">
        <f>IF(G$24=0,0,G$24/TRE_fec!G$24)</f>
        <v>1.1120855151106737</v>
      </c>
      <c r="H79" s="348">
        <f>IF(H$24=0,0,H$24/TRE_fec!H$24)</f>
        <v>0.34223223076463838</v>
      </c>
      <c r="I79" s="348">
        <f>IF(I$24=0,0,I$24/TRE_fec!I$24)</f>
        <v>0.48867967805268658</v>
      </c>
      <c r="J79" s="348">
        <f>IF(J$24=0,0,J$24/TRE_fec!J$24)</f>
        <v>0.66223247129464213</v>
      </c>
      <c r="K79" s="348">
        <f>IF(K$24=0,0,K$24/TRE_fec!K$24)</f>
        <v>4.3101620347758114E-2</v>
      </c>
      <c r="L79" s="348">
        <f>IF(L$24=0,0,L$24/TRE_fec!L$24)</f>
        <v>0.14107816771147949</v>
      </c>
      <c r="M79" s="348">
        <f>IF(M$24=0,0,M$24/TRE_fec!M$24)</f>
        <v>0.17376461919688505</v>
      </c>
      <c r="N79" s="348">
        <f>IF(N$24=0,0,N$24/TRE_fec!N$24)</f>
        <v>9.3257684734705693E-2</v>
      </c>
      <c r="O79" s="348">
        <f>IF(O$24=0,0,O$24/TRE_fec!O$24)</f>
        <v>0.1407675394405111</v>
      </c>
      <c r="P79" s="348">
        <f>IF(P$24=0,0,P$24/TRE_fec!P$24)</f>
        <v>0.27656283049892211</v>
      </c>
      <c r="Q79" s="348">
        <f>IF(Q$24=0,0,Q$24/TRE_fec!Q$24)</f>
        <v>0.531322053633278</v>
      </c>
      <c r="R79" s="348">
        <f>IF(R$24=0,0,R$24/TRE_fec!R$24)</f>
        <v>0.35558789217073461</v>
      </c>
      <c r="S79" s="348">
        <f>IF(S$24=0,0,S$24/TRE_fec!S$24)</f>
        <v>0.78368329855610663</v>
      </c>
      <c r="T79" s="348">
        <f>IF(T$24=0,0,T$24/TRE_fec!T$24)</f>
        <v>0.93928559497546404</v>
      </c>
      <c r="U79" s="348">
        <f>IF(U$24=0,0,U$24/TRE_fec!U$24)</f>
        <v>1.4396174406304363</v>
      </c>
      <c r="V79" s="348">
        <f>IF(V$24=0,0,V$24/TRE_fec!V$24)</f>
        <v>1.5406948756627183</v>
      </c>
      <c r="W79" s="348">
        <f>IF(W$24=0,0,W$24/TRE_fec!W$24)</f>
        <v>1.5290805989403691</v>
      </c>
      <c r="X79" s="348">
        <f>IF(X$24=0,0,X$24/TRE_fec!X$24)</f>
        <v>1.4436514597504593</v>
      </c>
      <c r="Y79" s="348">
        <f>IF(Y$24=0,0,Y$24/TRE_fec!Y$24)</f>
        <v>1.4627278200113871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2.55342142316535</v>
      </c>
      <c r="C80" s="348">
        <f>IF(C$27=0,0,C$27/TRE_fec!C$27)</f>
        <v>2.682714398753729</v>
      </c>
      <c r="D80" s="348">
        <f>IF(D$27=0,0,D$27/TRE_fec!D$27)</f>
        <v>2.5158693937589622</v>
      </c>
      <c r="E80" s="348">
        <f>IF(E$27=0,0,E$27/TRE_fec!E$27)</f>
        <v>2.6740364810407149</v>
      </c>
      <c r="F80" s="348">
        <f>IF(F$27=0,0,F$27/TRE_fec!F$27)</f>
        <v>2.5273456062880379</v>
      </c>
      <c r="G80" s="348">
        <f>IF(G$27=0,0,G$27/TRE_fec!G$27)</f>
        <v>2.3246200159774162</v>
      </c>
      <c r="H80" s="348">
        <f>IF(H$27=0,0,H$27/TRE_fec!H$27)</f>
        <v>2.0258765468215674</v>
      </c>
      <c r="I80" s="348">
        <f>IF(I$27=0,0,I$27/TRE_fec!I$27)</f>
        <v>1.9698087631183387</v>
      </c>
      <c r="J80" s="348">
        <f>IF(J$27=0,0,J$27/TRE_fec!J$27)</f>
        <v>1.7148938594898113</v>
      </c>
      <c r="K80" s="348">
        <f>IF(K$27=0,0,K$27/TRE_fec!K$27)</f>
        <v>1.768669381951582</v>
      </c>
      <c r="L80" s="348">
        <f>IF(L$27=0,0,L$27/TRE_fec!L$27)</f>
        <v>1.2955957448856041</v>
      </c>
      <c r="M80" s="348">
        <f>IF(M$27=0,0,M$27/TRE_fec!M$27)</f>
        <v>1.6415332799575006</v>
      </c>
      <c r="N80" s="348">
        <f>IF(N$27=0,0,N$27/TRE_fec!N$27)</f>
        <v>1.6874975494996001</v>
      </c>
      <c r="O80" s="348">
        <f>IF(O$27=0,0,O$27/TRE_fec!O$27)</f>
        <v>1.7200007114060951</v>
      </c>
      <c r="P80" s="348">
        <f>IF(P$27=0,0,P$27/TRE_fec!P$27)</f>
        <v>1.3679208132014833</v>
      </c>
      <c r="Q80" s="348">
        <f>IF(Q$27=0,0,Q$27/TRE_fec!Q$27)</f>
        <v>1.1997029428746744</v>
      </c>
      <c r="R80" s="348">
        <f>IF(R$27=0,0,R$27/TRE_fec!R$27)</f>
        <v>1.3173711581650909</v>
      </c>
      <c r="S80" s="348">
        <f>IF(S$27=0,0,S$27/TRE_fec!S$27)</f>
        <v>1.30340781553362</v>
      </c>
      <c r="T80" s="348">
        <f>IF(T$27=0,0,T$27/TRE_fec!T$27)</f>
        <v>1.4495887193664747</v>
      </c>
      <c r="U80" s="348">
        <f>IF(U$27=0,0,U$27/TRE_fec!U$27)</f>
        <v>1.2249891765964733</v>
      </c>
      <c r="V80" s="348">
        <f>IF(V$27=0,0,V$27/TRE_fec!V$27)</f>
        <v>1.1579693218343476</v>
      </c>
      <c r="W80" s="348">
        <f>IF(W$27=0,0,W$27/TRE_fec!W$27)</f>
        <v>0.85713594038050733</v>
      </c>
      <c r="X80" s="348">
        <f>IF(X$27=0,0,X$27/TRE_fec!X$27)</f>
        <v>0.82937869282765742</v>
      </c>
      <c r="Y80" s="348">
        <f>IF(Y$27=0,0,Y$27/TRE_fec!Y$27)</f>
        <v>1.1318949918696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3.1323419432697799</v>
      </c>
      <c r="C81" s="348">
        <f>IF(C$35=0,0,C$35/TRE_fec!C$35)</f>
        <v>3.1399051995657836</v>
      </c>
      <c r="D81" s="348">
        <f>IF(D$35=0,0,D$35/TRE_fec!D$35)</f>
        <v>3.1400114326813817</v>
      </c>
      <c r="E81" s="348">
        <f>IF(E$35=0,0,E$35/TRE_fec!E$35)</f>
        <v>3.1373190602726604</v>
      </c>
      <c r="F81" s="348">
        <f>IF(F$35=0,0,F$35/TRE_fec!F$35)</f>
        <v>3.1242677487846322</v>
      </c>
      <c r="G81" s="348">
        <f>IF(G$35=0,0,G$35/TRE_fec!G$35)</f>
        <v>3.099542235714476</v>
      </c>
      <c r="H81" s="348">
        <f>IF(H$35=0,0,H$35/TRE_fec!H$35)</f>
        <v>3.1011295076095635</v>
      </c>
      <c r="I81" s="348">
        <f>IF(I$35=0,0,I$35/TRE_fec!I$35)</f>
        <v>0.87475689091127162</v>
      </c>
      <c r="J81" s="348">
        <f>IF(J$35=0,0,J$35/TRE_fec!J$35)</f>
        <v>0.50741737049537605</v>
      </c>
      <c r="K81" s="348">
        <f>IF(K$35=0,0,K$35/TRE_fec!K$35)</f>
        <v>0.44750592649968768</v>
      </c>
      <c r="L81" s="348">
        <f>IF(L$35=0,0,L$35/TRE_fec!L$35)</f>
        <v>0.12284559097046516</v>
      </c>
      <c r="M81" s="348">
        <f>IF(M$35=0,0,M$35/TRE_fec!M$35)</f>
        <v>0.19978360420822017</v>
      </c>
      <c r="N81" s="348">
        <f>IF(N$35=0,0,N$35/TRE_fec!N$35)</f>
        <v>0.17818015549299193</v>
      </c>
      <c r="O81" s="348">
        <f>IF(O$35=0,0,O$35/TRE_fec!O$35)</f>
        <v>0.19709550035292789</v>
      </c>
      <c r="P81" s="348">
        <f>IF(P$35=0,0,P$35/TRE_fec!P$35)</f>
        <v>6.2730700149021684E-2</v>
      </c>
      <c r="Q81" s="348">
        <f>IF(Q$35=0,0,Q$35/TRE_fec!Q$35)</f>
        <v>9.6855721600779571E-2</v>
      </c>
      <c r="R81" s="348">
        <f>IF(R$35=0,0,R$35/TRE_fec!R$35)</f>
        <v>0.11181661554846538</v>
      </c>
      <c r="S81" s="348">
        <f>IF(S$35=0,0,S$35/TRE_fec!S$35)</f>
        <v>0.11503507053295209</v>
      </c>
      <c r="T81" s="348">
        <f>IF(T$35=0,0,T$35/TRE_fec!T$35)</f>
        <v>0.12474542827227762</v>
      </c>
      <c r="U81" s="348">
        <f>IF(U$35=0,0,U$35/TRE_fec!U$35)</f>
        <v>5.4777016478949538E-2</v>
      </c>
      <c r="V81" s="348">
        <f>IF(V$35=0,0,V$35/TRE_fec!V$35)</f>
        <v>6.6526563770047745E-2</v>
      </c>
      <c r="W81" s="348">
        <f>IF(W$35=0,0,W$35/TRE_fec!W$35)</f>
        <v>3.1408644561693712E-2</v>
      </c>
      <c r="X81" s="348">
        <f>IF(X$35=0,0,X$35/TRE_fec!X$35)</f>
        <v>1.7534004698632442E-2</v>
      </c>
      <c r="Y81" s="348">
        <f>IF(Y$35=0,0,Y$35/TRE_fec!Y$35)</f>
        <v>4.6041891288999569E-2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FI: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22498.02536703337</v>
      </c>
      <c r="C3" s="203">
        <v>21360.276303125469</v>
      </c>
      <c r="D3" s="203">
        <v>21944.07286778912</v>
      </c>
      <c r="E3" s="203">
        <v>22185.416885094492</v>
      </c>
      <c r="F3" s="203">
        <v>22279.73749197412</v>
      </c>
      <c r="G3" s="203">
        <v>23579.063884980122</v>
      </c>
      <c r="H3" s="203">
        <v>25548.40230860635</v>
      </c>
      <c r="I3" s="203">
        <v>28507.691397811381</v>
      </c>
      <c r="J3" s="203">
        <v>28072.158133150311</v>
      </c>
      <c r="K3" s="203">
        <v>19820.499387812411</v>
      </c>
      <c r="L3" s="203">
        <v>19909.183300483779</v>
      </c>
      <c r="M3" s="203">
        <v>18753.281019259</v>
      </c>
      <c r="N3" s="203">
        <v>14904.75284121083</v>
      </c>
      <c r="O3" s="203">
        <v>15468.854514720681</v>
      </c>
      <c r="P3" s="203">
        <v>15642.7977037747</v>
      </c>
      <c r="Q3" s="203">
        <v>15519.92108</v>
      </c>
      <c r="R3" s="203">
        <v>15810.602906610389</v>
      </c>
      <c r="S3" s="203">
        <v>16914.776774552021</v>
      </c>
      <c r="T3" s="203">
        <v>15820.006317180791</v>
      </c>
      <c r="U3" s="203">
        <v>16575.46595143446</v>
      </c>
      <c r="V3" s="203">
        <v>17037.721186336981</v>
      </c>
      <c r="W3" s="203">
        <v>17616.319979422551</v>
      </c>
      <c r="X3" s="203">
        <v>17228.092476150108</v>
      </c>
      <c r="Y3" s="203">
        <v>16997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9932.3557439809392</v>
      </c>
      <c r="C5" s="203">
        <v>9184.4119483800187</v>
      </c>
      <c r="D5" s="203">
        <v>9158.9977668636038</v>
      </c>
      <c r="E5" s="203">
        <v>8448.0401639693173</v>
      </c>
      <c r="F5" s="203">
        <v>8529.5105110709628</v>
      </c>
      <c r="G5" s="203">
        <v>8696.2281818901702</v>
      </c>
      <c r="H5" s="203">
        <v>9427.8436663825687</v>
      </c>
      <c r="I5" s="203">
        <v>12562.19948935289</v>
      </c>
      <c r="J5" s="203">
        <v>12842.921282213159</v>
      </c>
      <c r="K5" s="203">
        <v>12260.458297181631</v>
      </c>
      <c r="L5" s="203">
        <v>12967.93493571428</v>
      </c>
      <c r="M5" s="203">
        <v>13075.047009927141</v>
      </c>
      <c r="N5" s="203">
        <v>12498.416899995111</v>
      </c>
      <c r="O5" s="203">
        <v>11885.584618145611</v>
      </c>
      <c r="P5" s="203">
        <v>13337.281778173119</v>
      </c>
      <c r="Q5" s="203">
        <v>12503.935348521671</v>
      </c>
      <c r="R5" s="203">
        <v>12971.720966262759</v>
      </c>
      <c r="S5" s="203">
        <v>13042.570601925419</v>
      </c>
      <c r="T5" s="203">
        <v>14003.834866043901</v>
      </c>
      <c r="U5" s="203">
        <v>14216.771459836969</v>
      </c>
      <c r="V5" s="203">
        <v>13278.122540373421</v>
      </c>
      <c r="W5" s="203">
        <v>14275.371848289309</v>
      </c>
      <c r="X5" s="203">
        <v>14712.904271829029</v>
      </c>
      <c r="Y5" s="203">
        <v>14968.867720208889</v>
      </c>
      <c r="DA5" s="112" t="s">
        <v>2525</v>
      </c>
    </row>
    <row r="6" spans="1:105" ht="12" customHeight="1" x14ac:dyDescent="0.25">
      <c r="A6" s="154" t="s">
        <v>2112</v>
      </c>
      <c r="B6" s="338">
        <v>12415.44467997617</v>
      </c>
      <c r="C6" s="338">
        <v>11794.67244597736</v>
      </c>
      <c r="D6" s="338">
        <v>11173.90021197856</v>
      </c>
      <c r="E6" s="338">
        <v>11173.90021197856</v>
      </c>
      <c r="F6" s="338">
        <v>10553.12797797975</v>
      </c>
      <c r="G6" s="338">
        <v>9932.3557439809392</v>
      </c>
      <c r="H6" s="338">
        <v>9932.3557439809392</v>
      </c>
      <c r="I6" s="338">
        <v>13656.989147973791</v>
      </c>
      <c r="J6" s="338">
        <v>13656.989147973791</v>
      </c>
      <c r="K6" s="338">
        <v>13656.989147973791</v>
      </c>
      <c r="L6" s="338">
        <v>13656.989147973791</v>
      </c>
      <c r="M6" s="338">
        <v>14277.761381972599</v>
      </c>
      <c r="N6" s="338">
        <v>14277.761381972599</v>
      </c>
      <c r="O6" s="338">
        <v>13656.989147973791</v>
      </c>
      <c r="P6" s="338">
        <v>14277.761381972599</v>
      </c>
      <c r="Q6" s="338">
        <v>14277.761381972599</v>
      </c>
      <c r="R6" s="338">
        <v>13656.989147973791</v>
      </c>
      <c r="S6" s="338">
        <v>14277.761381972599</v>
      </c>
      <c r="T6" s="338">
        <v>14898.53361597141</v>
      </c>
      <c r="U6" s="338">
        <v>15519.30584997022</v>
      </c>
      <c r="V6" s="338">
        <v>14898.53361597141</v>
      </c>
      <c r="W6" s="338">
        <v>15519.30584997022</v>
      </c>
      <c r="X6" s="338">
        <v>15519.30584997022</v>
      </c>
      <c r="Y6" s="338">
        <v>16140.078083969031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4345.405637991661</v>
      </c>
      <c r="J7" s="340">
        <v>620.7722339988087</v>
      </c>
      <c r="K7" s="340">
        <v>0</v>
      </c>
      <c r="L7" s="340">
        <v>620.7722339988087</v>
      </c>
      <c r="M7" s="340">
        <v>1241.5444679976169</v>
      </c>
      <c r="N7" s="340">
        <v>0</v>
      </c>
      <c r="O7" s="340">
        <v>0</v>
      </c>
      <c r="P7" s="340">
        <v>1241.5444679976169</v>
      </c>
      <c r="Q7" s="340">
        <v>0</v>
      </c>
      <c r="R7" s="340">
        <v>0</v>
      </c>
      <c r="S7" s="340">
        <v>1241.5444679976169</v>
      </c>
      <c r="T7" s="340">
        <v>620.7722339988087</v>
      </c>
      <c r="U7" s="340">
        <v>1241.5444679976169</v>
      </c>
      <c r="V7" s="340">
        <v>0</v>
      </c>
      <c r="W7" s="340">
        <v>620.7722339988087</v>
      </c>
      <c r="X7" s="340">
        <v>620.7722339988087</v>
      </c>
      <c r="Y7" s="340">
        <v>1241.5444679976169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620.77223399881041</v>
      </c>
      <c r="D8" s="342">
        <f t="shared" si="0"/>
        <v>620.77223399879949</v>
      </c>
      <c r="E8" s="342">
        <f t="shared" si="0"/>
        <v>0</v>
      </c>
      <c r="F8" s="342">
        <f t="shared" si="0"/>
        <v>620.77223399881041</v>
      </c>
      <c r="G8" s="342">
        <f t="shared" si="0"/>
        <v>620.77223399881041</v>
      </c>
      <c r="H8" s="342">
        <f t="shared" si="0"/>
        <v>0</v>
      </c>
      <c r="I8" s="342">
        <f t="shared" si="0"/>
        <v>620.77223399880859</v>
      </c>
      <c r="J8" s="342">
        <f t="shared" si="0"/>
        <v>620.77223399880859</v>
      </c>
      <c r="K8" s="342">
        <f t="shared" si="0"/>
        <v>0</v>
      </c>
      <c r="L8" s="342">
        <f t="shared" si="0"/>
        <v>620.77223399880859</v>
      </c>
      <c r="M8" s="342">
        <f t="shared" si="0"/>
        <v>620.77223399880859</v>
      </c>
      <c r="N8" s="342">
        <f t="shared" si="0"/>
        <v>0</v>
      </c>
      <c r="O8" s="342">
        <f t="shared" si="0"/>
        <v>620.77223399880859</v>
      </c>
      <c r="P8" s="342">
        <f t="shared" si="0"/>
        <v>620.77223399880859</v>
      </c>
      <c r="Q8" s="342">
        <f t="shared" si="0"/>
        <v>0</v>
      </c>
      <c r="R8" s="342">
        <f t="shared" si="0"/>
        <v>620.77223399880859</v>
      </c>
      <c r="S8" s="342">
        <f t="shared" si="0"/>
        <v>620.77223399880859</v>
      </c>
      <c r="T8" s="342">
        <f t="shared" si="0"/>
        <v>0</v>
      </c>
      <c r="U8" s="342">
        <f t="shared" si="0"/>
        <v>620.77223399880677</v>
      </c>
      <c r="V8" s="342">
        <f t="shared" si="0"/>
        <v>620.77223399881041</v>
      </c>
      <c r="W8" s="342">
        <f t="shared" si="0"/>
        <v>0</v>
      </c>
      <c r="X8" s="342">
        <f t="shared" si="0"/>
        <v>620.77223399880859</v>
      </c>
      <c r="Y8" s="342">
        <f t="shared" si="0"/>
        <v>620.77223399880677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2483.0889359952307</v>
      </c>
      <c r="C9" s="343">
        <f t="shared" si="1"/>
        <v>2610.2604975973409</v>
      </c>
      <c r="D9" s="343">
        <f t="shared" si="1"/>
        <v>2014.9024451149562</v>
      </c>
      <c r="E9" s="343">
        <f t="shared" si="1"/>
        <v>2725.8600480092427</v>
      </c>
      <c r="F9" s="343">
        <f t="shared" si="1"/>
        <v>2023.6174669087868</v>
      </c>
      <c r="G9" s="343">
        <f t="shared" si="1"/>
        <v>1236.1275620907691</v>
      </c>
      <c r="H9" s="343">
        <f t="shared" si="1"/>
        <v>504.51207759837052</v>
      </c>
      <c r="I9" s="343">
        <f t="shared" si="1"/>
        <v>1094.7896586209008</v>
      </c>
      <c r="J9" s="343">
        <f t="shared" si="1"/>
        <v>814.06786576063132</v>
      </c>
      <c r="K9" s="343">
        <f t="shared" si="1"/>
        <v>1396.53085079216</v>
      </c>
      <c r="L9" s="343">
        <f t="shared" si="1"/>
        <v>689.05421225951068</v>
      </c>
      <c r="M9" s="343">
        <f t="shared" si="1"/>
        <v>1202.7143720454587</v>
      </c>
      <c r="N9" s="343">
        <f t="shared" si="1"/>
        <v>1779.3444819774886</v>
      </c>
      <c r="O9" s="343">
        <f t="shared" si="1"/>
        <v>1771.4045298281799</v>
      </c>
      <c r="P9" s="343">
        <f t="shared" si="1"/>
        <v>940.47960379948017</v>
      </c>
      <c r="Q9" s="343">
        <f t="shared" si="1"/>
        <v>1773.8260334509287</v>
      </c>
      <c r="R9" s="343">
        <f t="shared" si="1"/>
        <v>685.2681817110315</v>
      </c>
      <c r="S9" s="343">
        <f t="shared" si="1"/>
        <v>1235.1907800471799</v>
      </c>
      <c r="T9" s="343">
        <f t="shared" si="1"/>
        <v>894.6987499275092</v>
      </c>
      <c r="U9" s="343">
        <f t="shared" si="1"/>
        <v>1302.5343901332508</v>
      </c>
      <c r="V9" s="343">
        <f t="shared" si="1"/>
        <v>1620.4110755979891</v>
      </c>
      <c r="W9" s="343">
        <f t="shared" si="1"/>
        <v>1243.934001680911</v>
      </c>
      <c r="X9" s="343">
        <f t="shared" si="1"/>
        <v>806.40157814119084</v>
      </c>
      <c r="Y9" s="343">
        <f t="shared" si="1"/>
        <v>1171.2103637601413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256.93138435081681</v>
      </c>
      <c r="C12" s="210">
        <v>248.44746345657779</v>
      </c>
      <c r="D12" s="210">
        <v>250.57317282889079</v>
      </c>
      <c r="E12" s="210">
        <v>256.13112639724852</v>
      </c>
      <c r="F12" s="210">
        <v>253.05717970765261</v>
      </c>
      <c r="G12" s="210">
        <v>252.56044711951839</v>
      </c>
      <c r="H12" s="210">
        <v>256.77231298366291</v>
      </c>
      <c r="I12" s="210">
        <v>324.69819432502152</v>
      </c>
      <c r="J12" s="210">
        <v>350.0070507308684</v>
      </c>
      <c r="K12" s="210">
        <v>350.66844368013761</v>
      </c>
      <c r="L12" s="210">
        <v>365.80756663800508</v>
      </c>
      <c r="M12" s="210">
        <v>340.54849527085122</v>
      </c>
      <c r="N12" s="210">
        <v>323.16663800515897</v>
      </c>
      <c r="O12" s="210">
        <v>314.86328460877041</v>
      </c>
      <c r="P12" s="210">
        <v>331.007222699914</v>
      </c>
      <c r="Q12" s="210">
        <v>299.93336199484088</v>
      </c>
      <c r="R12" s="210">
        <v>307.92209802235601</v>
      </c>
      <c r="S12" s="210">
        <v>306.50558899398112</v>
      </c>
      <c r="T12" s="210">
        <v>322.13783319002579</v>
      </c>
      <c r="U12" s="210">
        <v>322.96190885640578</v>
      </c>
      <c r="V12" s="210">
        <v>304.96904557179698</v>
      </c>
      <c r="W12" s="210">
        <v>327.3190885640584</v>
      </c>
      <c r="X12" s="210">
        <v>319.84823731728278</v>
      </c>
      <c r="Y12" s="210">
        <v>311.03903697334482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0.23404987102321581</v>
      </c>
      <c r="H13" s="213">
        <v>0.2475494411006019</v>
      </c>
      <c r="I13" s="213">
        <v>0.24479793637145311</v>
      </c>
      <c r="J13" s="213">
        <v>0.2325881341358555</v>
      </c>
      <c r="K13" s="213">
        <v>0.2362854686156492</v>
      </c>
      <c r="L13" s="213">
        <v>0.24135855546001719</v>
      </c>
      <c r="M13" s="213">
        <v>0.4785898538263112</v>
      </c>
      <c r="N13" s="213">
        <v>0.2291487532244196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79.122527944969889</v>
      </c>
      <c r="C14" s="204">
        <f t="shared" si="2"/>
        <v>64.746345657781589</v>
      </c>
      <c r="D14" s="204">
        <f t="shared" si="2"/>
        <v>61.421582115219266</v>
      </c>
      <c r="E14" s="204">
        <f t="shared" si="2"/>
        <v>58.58409286328461</v>
      </c>
      <c r="F14" s="204">
        <f t="shared" si="2"/>
        <v>52.161478933791919</v>
      </c>
      <c r="G14" s="204">
        <f t="shared" si="2"/>
        <v>60.461478933791909</v>
      </c>
      <c r="H14" s="204">
        <f t="shared" si="2"/>
        <v>60.406018916595002</v>
      </c>
      <c r="I14" s="204">
        <f t="shared" si="2"/>
        <v>51.17093723129836</v>
      </c>
      <c r="J14" s="204">
        <f t="shared" si="2"/>
        <v>45.886156491831464</v>
      </c>
      <c r="K14" s="204">
        <f t="shared" si="2"/>
        <v>44.171883061049002</v>
      </c>
      <c r="L14" s="204">
        <f t="shared" si="2"/>
        <v>44.581341358555463</v>
      </c>
      <c r="M14" s="204">
        <f t="shared" si="2"/>
        <v>48.665950128976782</v>
      </c>
      <c r="N14" s="204">
        <f t="shared" si="2"/>
        <v>38.371711092003437</v>
      </c>
      <c r="O14" s="204">
        <f t="shared" si="2"/>
        <v>36.509974204643157</v>
      </c>
      <c r="P14" s="204">
        <f t="shared" si="2"/>
        <v>36.584178847807394</v>
      </c>
      <c r="Q14" s="204">
        <f t="shared" si="2"/>
        <v>34.417884780739463</v>
      </c>
      <c r="R14" s="204">
        <f t="shared" si="2"/>
        <v>34.825623387790202</v>
      </c>
      <c r="S14" s="204">
        <f t="shared" si="2"/>
        <v>29.475838349097163</v>
      </c>
      <c r="T14" s="204">
        <f t="shared" si="2"/>
        <v>30.752450558899397</v>
      </c>
      <c r="U14" s="204">
        <f t="shared" si="2"/>
        <v>30.836113499570075</v>
      </c>
      <c r="V14" s="204">
        <f t="shared" si="2"/>
        <v>21.183662940670679</v>
      </c>
      <c r="W14" s="204">
        <f t="shared" si="2"/>
        <v>23.10034393809115</v>
      </c>
      <c r="X14" s="204">
        <f t="shared" si="2"/>
        <v>24.014187446259669</v>
      </c>
      <c r="Y14" s="204">
        <f t="shared" si="2"/>
        <v>18.802837489251935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49.656061908856401</v>
      </c>
      <c r="C16" s="204">
        <v>34.207480653482371</v>
      </c>
      <c r="D16" s="204">
        <v>32.0006018916595</v>
      </c>
      <c r="E16" s="204">
        <v>34.207480653482371</v>
      </c>
      <c r="F16" s="204">
        <v>30.89707652622528</v>
      </c>
      <c r="G16" s="204">
        <v>33.104041272570932</v>
      </c>
      <c r="H16" s="204">
        <v>32.0006018916595</v>
      </c>
      <c r="I16" s="204">
        <v>17.655460017196901</v>
      </c>
      <c r="J16" s="204">
        <v>14.345055889939809</v>
      </c>
      <c r="K16" s="204">
        <v>18.758985382631121</v>
      </c>
      <c r="L16" s="204">
        <v>11.034651762682721</v>
      </c>
      <c r="M16" s="204">
        <v>11.034651762682721</v>
      </c>
      <c r="N16" s="204">
        <v>9.9312123817712799</v>
      </c>
      <c r="O16" s="204">
        <v>9.9527085124677548</v>
      </c>
      <c r="P16" s="204">
        <v>11.0585554600172</v>
      </c>
      <c r="Q16" s="204">
        <v>9.9527085124677548</v>
      </c>
      <c r="R16" s="204">
        <v>13.27024935511608</v>
      </c>
      <c r="S16" s="204">
        <v>11.0585554600172</v>
      </c>
      <c r="T16" s="204">
        <v>15.48202923473775</v>
      </c>
      <c r="U16" s="204">
        <v>16.587876182287189</v>
      </c>
      <c r="V16" s="204">
        <v>9.9527085124677548</v>
      </c>
      <c r="W16" s="204">
        <v>12.164402407566641</v>
      </c>
      <c r="X16" s="204">
        <v>12.164402407566641</v>
      </c>
      <c r="Y16" s="204">
        <v>9.9527085124677548</v>
      </c>
      <c r="DA16" s="71" t="s">
        <v>2531</v>
      </c>
    </row>
    <row r="17" spans="1:105" ht="12" customHeight="1" x14ac:dyDescent="0.25">
      <c r="A17" s="18" t="s">
        <v>71</v>
      </c>
      <c r="B17" s="204">
        <v>22.594840928632841</v>
      </c>
      <c r="C17" s="204">
        <v>24.648925193465171</v>
      </c>
      <c r="D17" s="204">
        <v>21.56775580395529</v>
      </c>
      <c r="E17" s="204">
        <v>18.486672398968189</v>
      </c>
      <c r="F17" s="204">
        <v>16.356147893379191</v>
      </c>
      <c r="G17" s="204">
        <v>21.46749785038693</v>
      </c>
      <c r="H17" s="204">
        <v>23.497162510748058</v>
      </c>
      <c r="I17" s="204">
        <v>28.607222699914011</v>
      </c>
      <c r="J17" s="204">
        <v>28.607910576096302</v>
      </c>
      <c r="K17" s="204">
        <v>22.47970765262253</v>
      </c>
      <c r="L17" s="204">
        <v>29.635855546001721</v>
      </c>
      <c r="M17" s="204">
        <v>33.718830610490109</v>
      </c>
      <c r="N17" s="204">
        <v>24.52278589853826</v>
      </c>
      <c r="O17" s="204">
        <v>22.699914015477209</v>
      </c>
      <c r="P17" s="204">
        <v>21.668099742046429</v>
      </c>
      <c r="Q17" s="204">
        <v>20.60954428202923</v>
      </c>
      <c r="R17" s="204">
        <v>20.590455717970769</v>
      </c>
      <c r="S17" s="204">
        <v>17.45236457437661</v>
      </c>
      <c r="T17" s="204">
        <v>13.34058469475494</v>
      </c>
      <c r="U17" s="204">
        <v>12.31840068787618</v>
      </c>
      <c r="V17" s="204">
        <v>10.26603611349957</v>
      </c>
      <c r="W17" s="204">
        <v>10.935941530524509</v>
      </c>
      <c r="X17" s="204">
        <v>11.84978503869303</v>
      </c>
      <c r="Y17" s="204">
        <v>8.8501289767841786</v>
      </c>
      <c r="DA17" s="71" t="s">
        <v>2532</v>
      </c>
    </row>
    <row r="18" spans="1:105" ht="12" customHeight="1" x14ac:dyDescent="0.25">
      <c r="A18" s="18" t="s">
        <v>32</v>
      </c>
      <c r="B18" s="204">
        <v>6.8716251074806536</v>
      </c>
      <c r="C18" s="204">
        <v>5.8899398108340497</v>
      </c>
      <c r="D18" s="204">
        <v>7.8532244196044703</v>
      </c>
      <c r="E18" s="204">
        <v>5.8899398108340497</v>
      </c>
      <c r="F18" s="204">
        <v>4.9082545141874458</v>
      </c>
      <c r="G18" s="204">
        <v>5.8899398108340497</v>
      </c>
      <c r="H18" s="204">
        <v>4.9082545141874458</v>
      </c>
      <c r="I18" s="204">
        <v>4.9082545141874458</v>
      </c>
      <c r="J18" s="204">
        <v>2.9331900257953571</v>
      </c>
      <c r="K18" s="204">
        <v>2.9331900257953571</v>
      </c>
      <c r="L18" s="204">
        <v>3.9108340498710228</v>
      </c>
      <c r="M18" s="204">
        <v>3.9124677558039549</v>
      </c>
      <c r="N18" s="204">
        <v>3.9177128116938951</v>
      </c>
      <c r="O18" s="204">
        <v>3.8573516766981939</v>
      </c>
      <c r="P18" s="204">
        <v>3.857523645743766</v>
      </c>
      <c r="Q18" s="204">
        <v>3.8556319862424759</v>
      </c>
      <c r="R18" s="204">
        <v>0.96491831470335332</v>
      </c>
      <c r="S18" s="204">
        <v>0.96491831470335332</v>
      </c>
      <c r="T18" s="204">
        <v>1.9298366294067071</v>
      </c>
      <c r="U18" s="204">
        <v>1.9298366294067071</v>
      </c>
      <c r="V18" s="204">
        <v>0.96491831470335332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9.823731728288907</v>
      </c>
      <c r="C20" s="204">
        <f t="shared" si="3"/>
        <v>9.8452278589853819</v>
      </c>
      <c r="D20" s="204">
        <f t="shared" si="3"/>
        <v>10.275150472914881</v>
      </c>
      <c r="E20" s="204">
        <f t="shared" si="3"/>
        <v>11.19948409286328</v>
      </c>
      <c r="F20" s="204">
        <f t="shared" si="3"/>
        <v>10.89853826311264</v>
      </c>
      <c r="G20" s="204">
        <f t="shared" si="3"/>
        <v>11.4359415305245</v>
      </c>
      <c r="H20" s="204">
        <f t="shared" si="3"/>
        <v>11.58641444539983</v>
      </c>
      <c r="I20" s="204">
        <f t="shared" si="3"/>
        <v>11.908684436801369</v>
      </c>
      <c r="J20" s="204">
        <f t="shared" si="3"/>
        <v>11.564746345657779</v>
      </c>
      <c r="K20" s="204">
        <f t="shared" si="3"/>
        <v>15.412811693895099</v>
      </c>
      <c r="L20" s="204">
        <f t="shared" si="3"/>
        <v>12.81160791057609</v>
      </c>
      <c r="M20" s="204">
        <f t="shared" si="3"/>
        <v>7.1581042523493963</v>
      </c>
      <c r="N20" s="204">
        <f t="shared" si="3"/>
        <v>5.9750689041710414</v>
      </c>
      <c r="O20" s="204">
        <f t="shared" si="3"/>
        <v>6.7642460515347498</v>
      </c>
      <c r="P20" s="204">
        <f t="shared" si="3"/>
        <v>8.3518201339333231</v>
      </c>
      <c r="Q20" s="204">
        <f t="shared" si="3"/>
        <v>8.314273184588032</v>
      </c>
      <c r="R20" s="204">
        <f t="shared" si="3"/>
        <v>6.0817861878615878</v>
      </c>
      <c r="S20" s="204">
        <f t="shared" si="3"/>
        <v>4.3942731593997593</v>
      </c>
      <c r="T20" s="204">
        <f t="shared" si="3"/>
        <v>5.3717177819990756</v>
      </c>
      <c r="U20" s="204">
        <f t="shared" si="3"/>
        <v>6.1858872827982117</v>
      </c>
      <c r="V20" s="204">
        <f t="shared" si="3"/>
        <v>5.7570625695105466</v>
      </c>
      <c r="W20" s="204">
        <f t="shared" si="3"/>
        <v>6.5510241439481653</v>
      </c>
      <c r="X20" s="204">
        <f t="shared" si="3"/>
        <v>5.3395432851430424</v>
      </c>
      <c r="Y20" s="204">
        <f t="shared" si="3"/>
        <v>5.7783948201670361</v>
      </c>
      <c r="DA20" s="71"/>
    </row>
    <row r="21" spans="1:105" ht="12" customHeight="1" x14ac:dyDescent="0.25">
      <c r="A21" s="18" t="s">
        <v>73</v>
      </c>
      <c r="B21" s="204">
        <v>9.823731728288907</v>
      </c>
      <c r="C21" s="204">
        <v>9.8452278589853819</v>
      </c>
      <c r="D21" s="204">
        <v>10.275150472914881</v>
      </c>
      <c r="E21" s="204">
        <v>11.19948409286328</v>
      </c>
      <c r="F21" s="204">
        <v>10.89853826311264</v>
      </c>
      <c r="G21" s="204">
        <v>11.4359415305245</v>
      </c>
      <c r="H21" s="204">
        <v>11.58641444539983</v>
      </c>
      <c r="I21" s="204">
        <v>11.908684436801369</v>
      </c>
      <c r="J21" s="204">
        <v>11.564746345657779</v>
      </c>
      <c r="K21" s="204">
        <v>15.412811693895099</v>
      </c>
      <c r="L21" s="204">
        <v>12.81160791057609</v>
      </c>
      <c r="M21" s="204">
        <v>7.1581042523493963</v>
      </c>
      <c r="N21" s="204">
        <v>5.9750689041710414</v>
      </c>
      <c r="O21" s="204">
        <v>6.7642460515347498</v>
      </c>
      <c r="P21" s="204">
        <v>8.3518201339333231</v>
      </c>
      <c r="Q21" s="204">
        <v>8.314273184588032</v>
      </c>
      <c r="R21" s="204">
        <v>6.0817861878615878</v>
      </c>
      <c r="S21" s="204">
        <v>4.3942731593997593</v>
      </c>
      <c r="T21" s="204">
        <v>5.3717177819990756</v>
      </c>
      <c r="U21" s="204">
        <v>6.1858872827982117</v>
      </c>
      <c r="V21" s="204">
        <v>5.7570625695105466</v>
      </c>
      <c r="W21" s="204">
        <v>6.5510241439481653</v>
      </c>
      <c r="X21" s="204">
        <v>5.3395432851430424</v>
      </c>
      <c r="Y21" s="204">
        <v>5.7783948201670361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0.57325881341358553</v>
      </c>
      <c r="C23" s="204">
        <f t="shared" si="4"/>
        <v>0.16715391229578669</v>
      </c>
      <c r="D23" s="204">
        <f t="shared" si="4"/>
        <v>0.28658641444539978</v>
      </c>
      <c r="E23" s="204">
        <f t="shared" si="4"/>
        <v>0.19105760963026661</v>
      </c>
      <c r="F23" s="204">
        <f t="shared" si="4"/>
        <v>0.14333619948409279</v>
      </c>
      <c r="G23" s="204">
        <f t="shared" si="4"/>
        <v>0.1194325021496131</v>
      </c>
      <c r="H23" s="204">
        <f t="shared" si="4"/>
        <v>9.5528804815133275E-2</v>
      </c>
      <c r="I23" s="204">
        <f t="shared" si="4"/>
        <v>7.1625107480653469E-2</v>
      </c>
      <c r="J23" s="204">
        <f t="shared" si="4"/>
        <v>4.7807394668959592E-2</v>
      </c>
      <c r="K23" s="204">
        <f t="shared" si="4"/>
        <v>4.7807394668959592E-2</v>
      </c>
      <c r="L23" s="204">
        <f t="shared" si="4"/>
        <v>7.1625107480653469E-2</v>
      </c>
      <c r="M23" s="204">
        <f t="shared" si="4"/>
        <v>0.11953977172626953</v>
      </c>
      <c r="N23" s="204">
        <f t="shared" si="4"/>
        <v>0.14419162893299942</v>
      </c>
      <c r="O23" s="204">
        <f t="shared" si="4"/>
        <v>0.43687174726146621</v>
      </c>
      <c r="P23" s="204">
        <f t="shared" si="4"/>
        <v>0.55961580759720086</v>
      </c>
      <c r="Q23" s="204">
        <f t="shared" si="4"/>
        <v>0.50395553424257866</v>
      </c>
      <c r="R23" s="204">
        <f t="shared" si="4"/>
        <v>0.47702722572396633</v>
      </c>
      <c r="S23" s="204">
        <f t="shared" si="4"/>
        <v>1.1679796350972314</v>
      </c>
      <c r="T23" s="204">
        <f t="shared" si="4"/>
        <v>1.1469408594454626</v>
      </c>
      <c r="U23" s="204">
        <f t="shared" si="4"/>
        <v>1.2690568272619775</v>
      </c>
      <c r="V23" s="204">
        <f t="shared" si="4"/>
        <v>1.9129288320371745</v>
      </c>
      <c r="W23" s="204">
        <f t="shared" si="4"/>
        <v>2.7169036290526947</v>
      </c>
      <c r="X23" s="204">
        <f t="shared" si="4"/>
        <v>3.1294163021312471</v>
      </c>
      <c r="Y23" s="204">
        <f t="shared" si="4"/>
        <v>2.9763773208475812</v>
      </c>
      <c r="DA23" s="71"/>
    </row>
    <row r="24" spans="1:105" ht="12" customHeight="1" x14ac:dyDescent="0.25">
      <c r="A24" s="18" t="s">
        <v>38</v>
      </c>
      <c r="B24" s="204">
        <v>0.57325881341358553</v>
      </c>
      <c r="C24" s="204">
        <v>0.16715391229578669</v>
      </c>
      <c r="D24" s="204">
        <v>0.28658641444539978</v>
      </c>
      <c r="E24" s="204">
        <v>0.19105760963026661</v>
      </c>
      <c r="F24" s="204">
        <v>0.14333619948409279</v>
      </c>
      <c r="G24" s="204">
        <v>0.1194325021496131</v>
      </c>
      <c r="H24" s="204">
        <v>9.5528804815133275E-2</v>
      </c>
      <c r="I24" s="204">
        <v>7.1625107480653469E-2</v>
      </c>
      <c r="J24" s="204">
        <v>4.7807394668959592E-2</v>
      </c>
      <c r="K24" s="204">
        <v>4.7807394668959592E-2</v>
      </c>
      <c r="L24" s="204">
        <v>7.1625107480653469E-2</v>
      </c>
      <c r="M24" s="204">
        <v>0.1194325021496131</v>
      </c>
      <c r="N24" s="204">
        <v>0.14333619948409279</v>
      </c>
      <c r="O24" s="204">
        <v>0.42992261392949271</v>
      </c>
      <c r="P24" s="204">
        <v>0.5493551160791057</v>
      </c>
      <c r="Q24" s="204">
        <v>0.47773000859845233</v>
      </c>
      <c r="R24" s="204">
        <v>0.45382631126397238</v>
      </c>
      <c r="S24" s="204">
        <v>1.146431642304385</v>
      </c>
      <c r="T24" s="204">
        <v>1.1226139294926909</v>
      </c>
      <c r="U24" s="204">
        <v>1.241960447119518</v>
      </c>
      <c r="V24" s="204">
        <v>1.8869303525365431</v>
      </c>
      <c r="W24" s="204">
        <v>2.316852966466036</v>
      </c>
      <c r="X24" s="204">
        <v>2.3407566638005148</v>
      </c>
      <c r="Y24" s="204">
        <v>2.2929492691315558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1.0726957665644219E-4</v>
      </c>
      <c r="N25" s="204">
        <v>8.5542944890663376E-4</v>
      </c>
      <c r="O25" s="204">
        <v>6.9491333319735126E-3</v>
      </c>
      <c r="P25" s="204">
        <v>1.026069151809522E-2</v>
      </c>
      <c r="Q25" s="204">
        <v>2.6225525644126311E-2</v>
      </c>
      <c r="R25" s="204">
        <v>2.3200914459993949E-2</v>
      </c>
      <c r="S25" s="204">
        <v>2.1547992792846409E-2</v>
      </c>
      <c r="T25" s="204">
        <v>2.43269299527718E-2</v>
      </c>
      <c r="U25" s="204">
        <v>2.709638014245944E-2</v>
      </c>
      <c r="V25" s="204">
        <v>2.5998479500631329E-2</v>
      </c>
      <c r="W25" s="204">
        <v>4.0463388296031008E-2</v>
      </c>
      <c r="X25" s="204">
        <v>6.7249492157043456E-2</v>
      </c>
      <c r="Y25" s="204">
        <v>5.9180416290402001E-2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0.3595872742906277</v>
      </c>
      <c r="X26" s="204">
        <v>0.72141014617368859</v>
      </c>
      <c r="Y26" s="204">
        <v>0.62424763542562334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67.665004299226126</v>
      </c>
      <c r="J30" s="204">
        <v>74.734909716251067</v>
      </c>
      <c r="K30" s="204">
        <v>84.694754944110059</v>
      </c>
      <c r="L30" s="204">
        <v>97.783490971625099</v>
      </c>
      <c r="M30" s="204">
        <v>80.085038693035244</v>
      </c>
      <c r="N30" s="204">
        <v>94.009716251074806</v>
      </c>
      <c r="O30" s="204">
        <v>82.330180567497848</v>
      </c>
      <c r="P30" s="204">
        <v>99.527085124677555</v>
      </c>
      <c r="Q30" s="204">
        <v>85.244110060189158</v>
      </c>
      <c r="R30" s="204">
        <v>92.075064488392087</v>
      </c>
      <c r="S30" s="204">
        <v>85.912897678417878</v>
      </c>
      <c r="T30" s="204">
        <v>83.834909716251076</v>
      </c>
      <c r="U30" s="204">
        <v>84.67085124677557</v>
      </c>
      <c r="V30" s="204">
        <v>82.73619948409285</v>
      </c>
      <c r="W30" s="204">
        <v>101.48564058469471</v>
      </c>
      <c r="X30" s="204">
        <v>100.86466036113499</v>
      </c>
      <c r="Y30" s="204">
        <v>95.347291487532232</v>
      </c>
      <c r="DA30" s="71" t="s">
        <v>2543</v>
      </c>
    </row>
    <row r="31" spans="1:105" ht="12" customHeight="1" x14ac:dyDescent="0.25">
      <c r="A31" s="21" t="s">
        <v>40</v>
      </c>
      <c r="B31" s="207">
        <v>167.4118658641444</v>
      </c>
      <c r="C31" s="207">
        <v>173.68873602751501</v>
      </c>
      <c r="D31" s="207">
        <v>178.58985382631121</v>
      </c>
      <c r="E31" s="207">
        <v>186.1564918314703</v>
      </c>
      <c r="F31" s="207">
        <v>189.85382631126399</v>
      </c>
      <c r="G31" s="207">
        <v>180.30954428202921</v>
      </c>
      <c r="H31" s="207">
        <v>184.43680137575231</v>
      </c>
      <c r="I31" s="207">
        <v>193.63714531384349</v>
      </c>
      <c r="J31" s="207">
        <v>217.54084264832329</v>
      </c>
      <c r="K31" s="207">
        <v>206.10490111779879</v>
      </c>
      <c r="L31" s="207">
        <v>210.3181427343078</v>
      </c>
      <c r="M31" s="207">
        <v>204.0412725709372</v>
      </c>
      <c r="N31" s="207">
        <v>184.43680137575231</v>
      </c>
      <c r="O31" s="207">
        <v>188.82201203783319</v>
      </c>
      <c r="P31" s="207">
        <v>185.98452278589849</v>
      </c>
      <c r="Q31" s="207">
        <v>171.45313843508171</v>
      </c>
      <c r="R31" s="207">
        <v>174.46259673258811</v>
      </c>
      <c r="S31" s="207">
        <v>185.55460017196901</v>
      </c>
      <c r="T31" s="207">
        <v>201.0318142734308</v>
      </c>
      <c r="U31" s="207">
        <v>200</v>
      </c>
      <c r="V31" s="207">
        <v>193.3791917454858</v>
      </c>
      <c r="W31" s="207">
        <v>193.4651762682717</v>
      </c>
      <c r="X31" s="207">
        <v>186.5004299226139</v>
      </c>
      <c r="Y31" s="207">
        <v>188.13413585554599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246.62556216095899</v>
      </c>
      <c r="C33" s="203">
        <f>MAE_emi!C5</f>
        <v>209.0542932015868</v>
      </c>
      <c r="D33" s="203">
        <f>MAE_emi!D5</f>
        <v>201.03691392120641</v>
      </c>
      <c r="E33" s="203">
        <f>MAE_emi!E5</f>
        <v>193.11727428206581</v>
      </c>
      <c r="F33" s="203">
        <f>MAE_emi!F5</f>
        <v>173.8737421224225</v>
      </c>
      <c r="G33" s="203">
        <f>MAE_emi!G5</f>
        <v>201.02973648636461</v>
      </c>
      <c r="H33" s="203">
        <f>MAE_emi!H5</f>
        <v>201.64274739524021</v>
      </c>
      <c r="I33" s="203">
        <f>MAE_emi!I5</f>
        <v>180.34318536482209</v>
      </c>
      <c r="J33" s="203">
        <f>MAE_emi!J5</f>
        <v>164.3380157520231</v>
      </c>
      <c r="K33" s="203">
        <f>MAE_emi!K5</f>
        <v>166.0412945232861</v>
      </c>
      <c r="L33" s="203">
        <f>MAE_emi!L5</f>
        <v>164.9166188689662</v>
      </c>
      <c r="M33" s="203">
        <f>MAE_emi!M5</f>
        <v>165.37028540748091</v>
      </c>
      <c r="N33" s="203">
        <f>MAE_emi!N5</f>
        <v>130.0672253380292</v>
      </c>
      <c r="O33" s="203">
        <f>MAE_emi!O5</f>
        <v>125.10630499200541</v>
      </c>
      <c r="P33" s="203">
        <f>MAE_emi!P5</f>
        <v>128.55613278137491</v>
      </c>
      <c r="Q33" s="203">
        <f>MAE_emi!Q5</f>
        <v>122.25622550203229</v>
      </c>
      <c r="R33" s="203">
        <f>MAE_emi!R5</f>
        <v>116.3502670530377</v>
      </c>
      <c r="S33" s="203">
        <f>MAE_emi!S5</f>
        <v>96.807962746961266</v>
      </c>
      <c r="T33" s="203">
        <f>MAE_emi!T5</f>
        <v>101.16046067392681</v>
      </c>
      <c r="U33" s="203">
        <f>MAE_emi!U5</f>
        <v>102.82303964357681</v>
      </c>
      <c r="V33" s="203">
        <f>MAE_emi!V5</f>
        <v>74.947540751958428</v>
      </c>
      <c r="W33" s="203">
        <f>MAE_emi!W5</f>
        <v>81.608325457890174</v>
      </c>
      <c r="X33" s="203">
        <f>MAE_emi!X5</f>
        <v>81.519890484562424</v>
      </c>
      <c r="Y33" s="203">
        <f>MAE_emi!Y5</f>
        <v>67.322840226150703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11.420174889095001</v>
      </c>
      <c r="C35" s="284">
        <f t="shared" si="5"/>
        <v>11.631285098134455</v>
      </c>
      <c r="D35" s="284">
        <f t="shared" si="5"/>
        <v>11.418717680102938</v>
      </c>
      <c r="E35" s="284">
        <f t="shared" si="5"/>
        <v>11.545022017113094</v>
      </c>
      <c r="F35" s="284">
        <f t="shared" si="5"/>
        <v>11.358176001795892</v>
      </c>
      <c r="G35" s="284">
        <f t="shared" si="5"/>
        <v>10.711216032643245</v>
      </c>
      <c r="H35" s="284">
        <f t="shared" si="5"/>
        <v>10.050425458392183</v>
      </c>
      <c r="I35" s="284">
        <f t="shared" si="5"/>
        <v>11.389845280489796</v>
      </c>
      <c r="J35" s="284">
        <f t="shared" si="5"/>
        <v>12.468120515378057</v>
      </c>
      <c r="K35" s="284">
        <f t="shared" si="5"/>
        <v>17.692210313114664</v>
      </c>
      <c r="L35" s="284">
        <f t="shared" si="5"/>
        <v>18.373810774504054</v>
      </c>
      <c r="M35" s="284">
        <f t="shared" si="5"/>
        <v>18.159408741388731</v>
      </c>
      <c r="N35" s="284">
        <f t="shared" si="5"/>
        <v>21.682119888068243</v>
      </c>
      <c r="O35" s="284">
        <f t="shared" si="5"/>
        <v>20.35466067051933</v>
      </c>
      <c r="P35" s="284">
        <f t="shared" si="5"/>
        <v>21.160359480966758</v>
      </c>
      <c r="Q35" s="284">
        <f t="shared" si="5"/>
        <v>19.325701493505331</v>
      </c>
      <c r="R35" s="284">
        <f t="shared" si="5"/>
        <v>19.475670841977458</v>
      </c>
      <c r="S35" s="284">
        <f t="shared" si="5"/>
        <v>18.120581375635609</v>
      </c>
      <c r="T35" s="284">
        <f t="shared" si="5"/>
        <v>20.362686760761829</v>
      </c>
      <c r="U35" s="284">
        <f t="shared" si="5"/>
        <v>19.48433364121847</v>
      </c>
      <c r="V35" s="284">
        <f t="shared" si="5"/>
        <v>17.899638234270441</v>
      </c>
      <c r="W35" s="284">
        <f t="shared" si="5"/>
        <v>18.580446367141185</v>
      </c>
      <c r="X35" s="284">
        <f t="shared" si="5"/>
        <v>18.565505018043527</v>
      </c>
      <c r="Y35" s="284">
        <f t="shared" si="5"/>
        <v>18.299643288424122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25.868121417873962</v>
      </c>
      <c r="C36" s="344">
        <f t="shared" si="6"/>
        <v>27.050993014354056</v>
      </c>
      <c r="D36" s="344">
        <f t="shared" si="6"/>
        <v>27.358143238711232</v>
      </c>
      <c r="E36" s="344">
        <f t="shared" si="6"/>
        <v>30.318407752089229</v>
      </c>
      <c r="F36" s="344">
        <f t="shared" si="6"/>
        <v>29.668429317156541</v>
      </c>
      <c r="G36" s="344">
        <f t="shared" si="6"/>
        <v>29.042527615072661</v>
      </c>
      <c r="H36" s="344">
        <f t="shared" si="6"/>
        <v>27.235529360679944</v>
      </c>
      <c r="I36" s="344">
        <f t="shared" si="6"/>
        <v>25.84724073202467</v>
      </c>
      <c r="J36" s="344">
        <f t="shared" si="6"/>
        <v>27.252915675471098</v>
      </c>
      <c r="K36" s="344">
        <f t="shared" si="6"/>
        <v>28.601577133600905</v>
      </c>
      <c r="L36" s="344">
        <f t="shared" si="6"/>
        <v>28.208621376604416</v>
      </c>
      <c r="M36" s="344">
        <f t="shared" si="6"/>
        <v>26.04568037210819</v>
      </c>
      <c r="N36" s="344">
        <f t="shared" si="6"/>
        <v>25.856605727825048</v>
      </c>
      <c r="O36" s="344">
        <f t="shared" si="6"/>
        <v>26.491190355758487</v>
      </c>
      <c r="P36" s="344">
        <f t="shared" si="6"/>
        <v>24.81819220777188</v>
      </c>
      <c r="Q36" s="344">
        <f t="shared" si="6"/>
        <v>23.987117146307202</v>
      </c>
      <c r="R36" s="344">
        <f t="shared" si="6"/>
        <v>23.737952645081485</v>
      </c>
      <c r="S36" s="344">
        <f t="shared" si="6"/>
        <v>23.500397149372763</v>
      </c>
      <c r="T36" s="344">
        <f t="shared" si="6"/>
        <v>23.003544119985051</v>
      </c>
      <c r="U36" s="344">
        <f t="shared" si="6"/>
        <v>22.716965646440048</v>
      </c>
      <c r="V36" s="344">
        <f t="shared" si="6"/>
        <v>22.967783633906752</v>
      </c>
      <c r="W36" s="344">
        <f t="shared" si="6"/>
        <v>22.928936075544868</v>
      </c>
      <c r="X36" s="344">
        <f t="shared" si="6"/>
        <v>21.73929982877004</v>
      </c>
      <c r="Y36" s="344">
        <f t="shared" si="6"/>
        <v>20.779062437262574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13.328690550459735</v>
      </c>
      <c r="C37" s="344">
        <f>IF(MAE_ued!C$5=0,"",MAE_ued!C$5/C$5*1000)</f>
        <v>14.041893329406538</v>
      </c>
      <c r="D37" s="344">
        <f>IF(MAE_ued!D$5=0,"",MAE_ued!D$5/D$5*1000)</f>
        <v>14.223865464285408</v>
      </c>
      <c r="E37" s="344">
        <f>IF(MAE_ued!E$5=0,"",MAE_ued!E$5/E$5*1000)</f>
        <v>15.817043483102301</v>
      </c>
      <c r="F37" s="344">
        <f>IF(MAE_ued!F$5=0,"",MAE_ued!F$5/F$5*1000)</f>
        <v>15.539780519952213</v>
      </c>
      <c r="G37" s="344">
        <f>IF(MAE_ued!G$5=0,"",MAE_ued!G$5/G$5*1000)</f>
        <v>15.11144685548375</v>
      </c>
      <c r="H37" s="344">
        <f>IF(MAE_ued!H$5=0,"",MAE_ued!H$5/H$5*1000)</f>
        <v>14.183486499299971</v>
      </c>
      <c r="I37" s="344">
        <f>IF(MAE_ued!I$5=0,"",MAE_ued!I$5/I$5*1000)</f>
        <v>14.082314070505976</v>
      </c>
      <c r="J37" s="344">
        <f>IF(MAE_ued!J$5=0,"",MAE_ued!J$5/J$5*1000)</f>
        <v>14.951289233812068</v>
      </c>
      <c r="K37" s="344">
        <f>IF(MAE_ued!K$5=0,"",MAE_ued!K$5/K$5*1000)</f>
        <v>15.774336361352406</v>
      </c>
      <c r="L37" s="344">
        <f>IF(MAE_ued!L$5=0,"",MAE_ued!L$5/L$5*1000)</f>
        <v>15.67257910617154</v>
      </c>
      <c r="M37" s="344">
        <f>IF(MAE_ued!M$5=0,"",MAE_ued!M$5/M$5*1000)</f>
        <v>14.349826256998293</v>
      </c>
      <c r="N37" s="344">
        <f>IF(MAE_ued!N$5=0,"",MAE_ued!N$5/N$5*1000)</f>
        <v>14.504295198544828</v>
      </c>
      <c r="O37" s="344">
        <f>IF(MAE_ued!O$5=0,"",MAE_ued!O$5/O$5*1000)</f>
        <v>14.76080687192978</v>
      </c>
      <c r="P37" s="344">
        <f>IF(MAE_ued!P$5=0,"",MAE_ued!P$5/P$5*1000)</f>
        <v>13.959790500602072</v>
      </c>
      <c r="Q37" s="344">
        <f>IF(MAE_ued!Q$5=0,"",MAE_ued!Q$5/Q$5*1000)</f>
        <v>13.420354419370417</v>
      </c>
      <c r="R37" s="344">
        <f>IF(MAE_ued!R$5=0,"",MAE_ued!R$5/R$5*1000)</f>
        <v>13.366782538245031</v>
      </c>
      <c r="S37" s="344">
        <f>IF(MAE_ued!S$5=0,"",MAE_ued!S$5/S$5*1000)</f>
        <v>13.231936827788072</v>
      </c>
      <c r="T37" s="344">
        <f>IF(MAE_ued!T$5=0,"",MAE_ued!T$5/T$5*1000)</f>
        <v>12.890607992826128</v>
      </c>
      <c r="U37" s="344">
        <f>IF(MAE_ued!U$5=0,"",MAE_ued!U$5/U$5*1000)</f>
        <v>12.729703466174037</v>
      </c>
      <c r="V37" s="344">
        <f>IF(MAE_ued!V$5=0,"",MAE_ued!V$5/V$5*1000)</f>
        <v>12.954744974438826</v>
      </c>
      <c r="W37" s="344">
        <f>IF(MAE_ued!W$5=0,"",MAE_ued!W$5/W$5*1000)</f>
        <v>13.050324775254571</v>
      </c>
      <c r="X37" s="344">
        <f>IF(MAE_ued!X$5=0,"",MAE_ued!X$5/X$5*1000)</f>
        <v>12.384468427828367</v>
      </c>
      <c r="Y37" s="344">
        <f>IF(MAE_ued!Y$5=0,"",MAE_ued!Y$5/Y$5*1000)</f>
        <v>11.839306063620715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0.959888815389769</v>
      </c>
      <c r="C38" s="345">
        <f t="shared" si="7"/>
        <v>0.84144265468874102</v>
      </c>
      <c r="D38" s="345">
        <f t="shared" si="7"/>
        <v>0.80230821061793689</v>
      </c>
      <c r="E38" s="345">
        <f t="shared" si="7"/>
        <v>0.75397815563637938</v>
      </c>
      <c r="F38" s="345">
        <f t="shared" si="7"/>
        <v>0.68709270498980612</v>
      </c>
      <c r="G38" s="345">
        <f t="shared" si="7"/>
        <v>0.79596682211776393</v>
      </c>
      <c r="H38" s="345">
        <f t="shared" si="7"/>
        <v>0.78529785806022512</v>
      </c>
      <c r="I38" s="345">
        <f t="shared" si="7"/>
        <v>0.55541788810903991</v>
      </c>
      <c r="J38" s="345">
        <f t="shared" si="7"/>
        <v>0.46952772925248254</v>
      </c>
      <c r="K38" s="345">
        <f t="shared" si="7"/>
        <v>0.47349939099379224</v>
      </c>
      <c r="L38" s="345">
        <f t="shared" si="7"/>
        <v>0.45082888903761786</v>
      </c>
      <c r="M38" s="345">
        <f t="shared" si="7"/>
        <v>0.48559981237314115</v>
      </c>
      <c r="N38" s="345">
        <f t="shared" si="7"/>
        <v>0.40247726727272148</v>
      </c>
      <c r="O38" s="345">
        <f t="shared" si="7"/>
        <v>0.39733532332121463</v>
      </c>
      <c r="P38" s="345">
        <f t="shared" si="7"/>
        <v>0.38837863335061396</v>
      </c>
      <c r="Q38" s="345">
        <f t="shared" si="7"/>
        <v>0.40761129301826454</v>
      </c>
      <c r="R38" s="345">
        <f t="shared" si="7"/>
        <v>0.37785617791091547</v>
      </c>
      <c r="S38" s="345">
        <f t="shared" si="7"/>
        <v>0.31584403750909185</v>
      </c>
      <c r="T38" s="345">
        <f t="shared" si="7"/>
        <v>0.3140285003849681</v>
      </c>
      <c r="U38" s="345">
        <f t="shared" si="7"/>
        <v>0.31837512977201787</v>
      </c>
      <c r="V38" s="345">
        <f t="shared" si="7"/>
        <v>0.24575458342480858</v>
      </c>
      <c r="W38" s="345">
        <f t="shared" si="7"/>
        <v>0.24932345319640262</v>
      </c>
      <c r="X38" s="345">
        <f t="shared" si="7"/>
        <v>0.25487053225088246</v>
      </c>
      <c r="Y38" s="345">
        <f t="shared" si="7"/>
        <v>0.21644498671695694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FI: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256.9313843508167</v>
      </c>
      <c r="C5" s="223">
        <v>248.44746345657771</v>
      </c>
      <c r="D5" s="223">
        <v>250.57317282889079</v>
      </c>
      <c r="E5" s="223">
        <v>256.13112639724852</v>
      </c>
      <c r="F5" s="223">
        <v>253.05717970765269</v>
      </c>
      <c r="G5" s="223">
        <v>252.5604471195185</v>
      </c>
      <c r="H5" s="223">
        <v>256.77231298366291</v>
      </c>
      <c r="I5" s="223">
        <v>324.69819432502152</v>
      </c>
      <c r="J5" s="223">
        <v>350.00705073086851</v>
      </c>
      <c r="K5" s="223">
        <v>350.66844368013761</v>
      </c>
      <c r="L5" s="223">
        <v>365.80756663800503</v>
      </c>
      <c r="M5" s="223">
        <v>340.54849527085122</v>
      </c>
      <c r="N5" s="223">
        <v>323.16663800515897</v>
      </c>
      <c r="O5" s="223">
        <v>314.86328460877041</v>
      </c>
      <c r="P5" s="223">
        <v>331.00722269991388</v>
      </c>
      <c r="Q5" s="223">
        <v>299.93336199484088</v>
      </c>
      <c r="R5" s="223">
        <v>307.92209802235612</v>
      </c>
      <c r="S5" s="223">
        <v>306.50558899398101</v>
      </c>
      <c r="T5" s="223">
        <v>322.1378331900259</v>
      </c>
      <c r="U5" s="223">
        <v>322.96190885640601</v>
      </c>
      <c r="V5" s="223">
        <v>304.96904557179698</v>
      </c>
      <c r="W5" s="223">
        <v>327.3190885640584</v>
      </c>
      <c r="X5" s="223">
        <v>319.84823731728272</v>
      </c>
      <c r="Y5" s="223">
        <v>311.03903697334482</v>
      </c>
      <c r="DA5" s="89" t="s">
        <v>2528</v>
      </c>
    </row>
    <row r="6" spans="1:105" ht="12" customHeight="1" x14ac:dyDescent="0.25">
      <c r="A6" s="55" t="s">
        <v>91</v>
      </c>
      <c r="B6" s="259">
        <v>6.4708685918447886</v>
      </c>
      <c r="C6" s="259">
        <v>6.4306284470243513</v>
      </c>
      <c r="D6" s="259">
        <v>6.528443205648137</v>
      </c>
      <c r="E6" s="259">
        <v>6.7195594245822852</v>
      </c>
      <c r="F6" s="259">
        <v>6.7206713176373363</v>
      </c>
      <c r="G6" s="259">
        <v>6.5827024831981893</v>
      </c>
      <c r="H6" s="259">
        <v>6.7096207065859694</v>
      </c>
      <c r="I6" s="259">
        <v>7.1065367885876416</v>
      </c>
      <c r="J6" s="259">
        <v>7.7501838645884336</v>
      </c>
      <c r="K6" s="259">
        <v>7.4356955900147739</v>
      </c>
      <c r="L6" s="259">
        <v>7.5605836423275958</v>
      </c>
      <c r="M6" s="259">
        <v>7.3568562865925733</v>
      </c>
      <c r="N6" s="259">
        <v>6.565212697043358</v>
      </c>
      <c r="O6" s="259">
        <v>6.6531557682023168</v>
      </c>
      <c r="P6" s="259">
        <v>6.6049812411176756</v>
      </c>
      <c r="Q6" s="259">
        <v>6.1029233967405014</v>
      </c>
      <c r="R6" s="259">
        <v>6.1849995922393042</v>
      </c>
      <c r="S6" s="259">
        <v>6.3977743767191093</v>
      </c>
      <c r="T6" s="259">
        <v>6.9000159823746134</v>
      </c>
      <c r="U6" s="259">
        <v>6.8789901570539547</v>
      </c>
      <c r="V6" s="259">
        <v>6.4837834006103066</v>
      </c>
      <c r="W6" s="259">
        <v>6.556145967270357</v>
      </c>
      <c r="X6" s="259">
        <v>6.3552852816534502</v>
      </c>
      <c r="Y6" s="259">
        <v>6.2986258700546207</v>
      </c>
      <c r="DA6" s="67" t="s">
        <v>2545</v>
      </c>
    </row>
    <row r="7" spans="1:105" ht="12" customHeight="1" x14ac:dyDescent="0.25">
      <c r="A7" s="173" t="s">
        <v>92</v>
      </c>
      <c r="B7" s="224">
        <v>8.800381284908914</v>
      </c>
      <c r="C7" s="224">
        <v>8.7456546879531185</v>
      </c>
      <c r="D7" s="224">
        <v>8.8786827596814657</v>
      </c>
      <c r="E7" s="224">
        <v>9.1386008174319073</v>
      </c>
      <c r="F7" s="224">
        <v>9.1401129919867774</v>
      </c>
      <c r="G7" s="224">
        <v>8.952475377149538</v>
      </c>
      <c r="H7" s="224">
        <v>9.1250841609569182</v>
      </c>
      <c r="I7" s="224">
        <v>9.664890032479196</v>
      </c>
      <c r="J7" s="224">
        <v>10.54025005584027</v>
      </c>
      <c r="K7" s="224">
        <v>10.1125460024201</v>
      </c>
      <c r="L7" s="224">
        <v>10.282393753565531</v>
      </c>
      <c r="M7" s="224">
        <v>10.0053245497659</v>
      </c>
      <c r="N7" s="224">
        <v>8.9286892679789691</v>
      </c>
      <c r="O7" s="224">
        <v>9.0482918447551537</v>
      </c>
      <c r="P7" s="224">
        <v>8.9827744879200395</v>
      </c>
      <c r="Q7" s="224">
        <v>8.2999758195670825</v>
      </c>
      <c r="R7" s="224">
        <v>8.4115994454454537</v>
      </c>
      <c r="S7" s="224">
        <v>8.7009731523379905</v>
      </c>
      <c r="T7" s="224">
        <v>9.3840217360294726</v>
      </c>
      <c r="U7" s="224">
        <v>9.3554266135933801</v>
      </c>
      <c r="V7" s="224">
        <v>8.8179454248300182</v>
      </c>
      <c r="W7" s="224">
        <v>8.916358515487687</v>
      </c>
      <c r="X7" s="224">
        <v>8.6431879830486942</v>
      </c>
      <c r="Y7" s="224">
        <v>8.5661311832742832</v>
      </c>
      <c r="DA7" s="177" t="s">
        <v>2546</v>
      </c>
    </row>
    <row r="8" spans="1:105" ht="12" customHeight="1" x14ac:dyDescent="0.25">
      <c r="A8" s="173" t="s">
        <v>93</v>
      </c>
      <c r="B8" s="224">
        <v>10.871059234299249</v>
      </c>
      <c r="C8" s="224">
        <v>10.803455791000911</v>
      </c>
      <c r="D8" s="224">
        <v>10.96778458548887</v>
      </c>
      <c r="E8" s="224">
        <v>11.28885983329824</v>
      </c>
      <c r="F8" s="224">
        <v>11.290727813630729</v>
      </c>
      <c r="G8" s="224">
        <v>11.05894017177296</v>
      </c>
      <c r="H8" s="224">
        <v>11.272162787064429</v>
      </c>
      <c r="I8" s="224">
        <v>11.93898180482724</v>
      </c>
      <c r="J8" s="224">
        <v>13.020308892508559</v>
      </c>
      <c r="K8" s="224">
        <v>12.49196859122482</v>
      </c>
      <c r="L8" s="224">
        <v>12.70178051911037</v>
      </c>
      <c r="M8" s="224">
        <v>12.35951856147552</v>
      </c>
      <c r="N8" s="224">
        <v>11.029557331032841</v>
      </c>
      <c r="O8" s="224">
        <v>11.17730169057989</v>
      </c>
      <c r="P8" s="224">
        <v>11.096368485077701</v>
      </c>
      <c r="Q8" s="224">
        <v>10.25291130652405</v>
      </c>
      <c r="R8" s="224">
        <v>10.390799314962029</v>
      </c>
      <c r="S8" s="224">
        <v>10.748260952888099</v>
      </c>
      <c r="T8" s="224">
        <v>11.592026850389351</v>
      </c>
      <c r="U8" s="224">
        <v>11.55670346385064</v>
      </c>
      <c r="V8" s="224">
        <v>10.89275611302531</v>
      </c>
      <c r="W8" s="224">
        <v>11.014325225014201</v>
      </c>
      <c r="X8" s="224">
        <v>10.6768792731778</v>
      </c>
      <c r="Y8" s="224">
        <v>10.58169146169176</v>
      </c>
      <c r="DA8" s="177" t="s">
        <v>2547</v>
      </c>
    </row>
    <row r="9" spans="1:105" ht="12" customHeight="1" x14ac:dyDescent="0.25">
      <c r="A9" s="173" t="s">
        <v>94</v>
      </c>
      <c r="B9" s="224">
        <v>6.7297033355185798</v>
      </c>
      <c r="C9" s="224">
        <v>6.6878535849053229</v>
      </c>
      <c r="D9" s="224">
        <v>6.7895809338740616</v>
      </c>
      <c r="E9" s="224">
        <v>6.9883418015655767</v>
      </c>
      <c r="F9" s="224">
        <v>6.9894981703428298</v>
      </c>
      <c r="G9" s="224">
        <v>6.8460105825261151</v>
      </c>
      <c r="H9" s="224">
        <v>6.9780055348494061</v>
      </c>
      <c r="I9" s="224">
        <v>7.3907982601311479</v>
      </c>
      <c r="J9" s="224">
        <v>8.0601912191719691</v>
      </c>
      <c r="K9" s="224">
        <v>7.7331234136153668</v>
      </c>
      <c r="L9" s="224">
        <v>7.8630069880207012</v>
      </c>
      <c r="M9" s="224">
        <v>7.6511305380562726</v>
      </c>
      <c r="N9" s="224">
        <v>6.8278212049250939</v>
      </c>
      <c r="O9" s="224">
        <v>6.9192819989304084</v>
      </c>
      <c r="P9" s="224">
        <v>6.8691804907623828</v>
      </c>
      <c r="Q9" s="224">
        <v>6.3470403326101206</v>
      </c>
      <c r="R9" s="224">
        <v>6.4323995759288781</v>
      </c>
      <c r="S9" s="224">
        <v>6.6536853517878747</v>
      </c>
      <c r="T9" s="224">
        <v>7.1760166216695946</v>
      </c>
      <c r="U9" s="224">
        <v>7.1541497633361129</v>
      </c>
      <c r="V9" s="224">
        <v>6.7431347366347207</v>
      </c>
      <c r="W9" s="224">
        <v>6.8183918059611708</v>
      </c>
      <c r="X9" s="224">
        <v>6.6094966929195893</v>
      </c>
      <c r="Y9" s="224">
        <v>6.5505709048568042</v>
      </c>
      <c r="DA9" s="177" t="s">
        <v>2548</v>
      </c>
    </row>
    <row r="10" spans="1:105" ht="12" customHeight="1" x14ac:dyDescent="0.25">
      <c r="A10" s="56" t="s">
        <v>95</v>
      </c>
      <c r="B10" s="260">
        <v>6.9509950798449633</v>
      </c>
      <c r="C10" s="260">
        <v>6.8437584143728714</v>
      </c>
      <c r="D10" s="260">
        <v>6.9233938575925569</v>
      </c>
      <c r="E10" s="260">
        <v>7.1026715037882271</v>
      </c>
      <c r="F10" s="260">
        <v>7.0827877081646351</v>
      </c>
      <c r="G10" s="260">
        <v>6.9707007222495001</v>
      </c>
      <c r="H10" s="260">
        <v>7.1002910809511821</v>
      </c>
      <c r="I10" s="260">
        <v>7.8275228427545684</v>
      </c>
      <c r="J10" s="260">
        <v>8.4838491443904314</v>
      </c>
      <c r="K10" s="260">
        <v>8.1223340371870574</v>
      </c>
      <c r="L10" s="260">
        <v>8.3542291970441571</v>
      </c>
      <c r="M10" s="260">
        <v>8.1816657284621357</v>
      </c>
      <c r="N10" s="260">
        <v>7.2869104414155208</v>
      </c>
      <c r="O10" s="260">
        <v>7.3232431285982464</v>
      </c>
      <c r="P10" s="260">
        <v>7.2824439295275667</v>
      </c>
      <c r="Q10" s="260">
        <v>6.7229822358141664</v>
      </c>
      <c r="R10" s="260">
        <v>6.8353002366014222</v>
      </c>
      <c r="S10" s="260">
        <v>7.0199817198298264</v>
      </c>
      <c r="T10" s="260">
        <v>7.4966162454997614</v>
      </c>
      <c r="U10" s="260">
        <v>7.4571112558704291</v>
      </c>
      <c r="V10" s="260">
        <v>7.01028586941512</v>
      </c>
      <c r="W10" s="260">
        <v>7.1088050658761679</v>
      </c>
      <c r="X10" s="260">
        <v>6.9233283560919157</v>
      </c>
      <c r="Y10" s="260">
        <v>6.81479605925899</v>
      </c>
      <c r="DA10" s="68" t="s">
        <v>2549</v>
      </c>
    </row>
    <row r="11" spans="1:105" ht="12" customHeight="1" x14ac:dyDescent="0.25">
      <c r="A11" s="37" t="s">
        <v>159</v>
      </c>
      <c r="B11" s="226">
        <v>0.97638156664514808</v>
      </c>
      <c r="C11" s="226">
        <v>0.88213960049460971</v>
      </c>
      <c r="D11" s="226">
        <v>0.74244426304341149</v>
      </c>
      <c r="E11" s="226">
        <v>0.60751277691159056</v>
      </c>
      <c r="F11" s="226">
        <v>0.48795574888721449</v>
      </c>
      <c r="G11" s="226">
        <v>0.73083779337572807</v>
      </c>
      <c r="H11" s="226">
        <v>0.77972079993340948</v>
      </c>
      <c r="I11" s="226">
        <v>1.482038784185473</v>
      </c>
      <c r="J11" s="226">
        <v>1.413653752074951</v>
      </c>
      <c r="K11" s="226">
        <v>1.2046404947289351</v>
      </c>
      <c r="L11" s="226">
        <v>1.5805800580120459</v>
      </c>
      <c r="M11" s="226">
        <v>1.72201999604776</v>
      </c>
      <c r="N11" s="226">
        <v>1.34256641890515</v>
      </c>
      <c r="O11" s="226">
        <v>1.1919717968094099</v>
      </c>
      <c r="P11" s="226">
        <v>1.207929167908949</v>
      </c>
      <c r="Q11" s="226">
        <v>1.129362327160689</v>
      </c>
      <c r="R11" s="226">
        <v>1.1451841159787921</v>
      </c>
      <c r="S11" s="226">
        <v>0.92499196934060923</v>
      </c>
      <c r="T11" s="226">
        <v>0.70316492831902344</v>
      </c>
      <c r="U11" s="226">
        <v>0.65737816790425074</v>
      </c>
      <c r="V11" s="226">
        <v>0.52853128216432754</v>
      </c>
      <c r="W11" s="226">
        <v>0.62057489780527375</v>
      </c>
      <c r="X11" s="226">
        <v>0.69697382321500034</v>
      </c>
      <c r="Y11" s="226">
        <v>0.51056229462933178</v>
      </c>
      <c r="DA11" s="69" t="s">
        <v>2550</v>
      </c>
    </row>
    <row r="12" spans="1:105" ht="12" customHeight="1" x14ac:dyDescent="0.25">
      <c r="A12" s="37" t="s">
        <v>35</v>
      </c>
      <c r="B12" s="226">
        <v>8.8206525118285237E-2</v>
      </c>
      <c r="C12" s="226">
        <v>8.1497330148982722E-2</v>
      </c>
      <c r="D12" s="226">
        <v>8.7107963933313173E-2</v>
      </c>
      <c r="E12" s="226">
        <v>0.100044519863679</v>
      </c>
      <c r="F12" s="226">
        <v>9.0374148772644505E-2</v>
      </c>
      <c r="G12" s="226">
        <v>0.1081107305093154</v>
      </c>
      <c r="H12" s="226">
        <v>0.10701684516999729</v>
      </c>
      <c r="I12" s="226">
        <v>0.12207951959842531</v>
      </c>
      <c r="J12" s="226">
        <v>9.9401803471523775E-2</v>
      </c>
      <c r="K12" s="226">
        <v>0.21093064950809121</v>
      </c>
      <c r="L12" s="226">
        <v>0.13300009515165609</v>
      </c>
      <c r="M12" s="226">
        <v>3.1479710508418843E-2</v>
      </c>
      <c r="N12" s="226">
        <v>2.4079840243315768E-2</v>
      </c>
      <c r="O12" s="226">
        <v>3.2926025496585402E-2</v>
      </c>
      <c r="P12" s="226">
        <v>5.852580785506295E-2</v>
      </c>
      <c r="Q12" s="226">
        <v>6.5184851009306016E-2</v>
      </c>
      <c r="R12" s="226">
        <v>2.8581021915089499E-2</v>
      </c>
      <c r="S12" s="226">
        <v>1.1053806337918829E-2</v>
      </c>
      <c r="T12" s="226">
        <v>1.7318903360650069E-2</v>
      </c>
      <c r="U12" s="226">
        <v>2.577596743156204E-2</v>
      </c>
      <c r="V12" s="226">
        <v>2.3083393458487401E-2</v>
      </c>
      <c r="W12" s="226">
        <v>3.2517689028331007E-2</v>
      </c>
      <c r="X12" s="226">
        <v>2.0021973000381981E-2</v>
      </c>
      <c r="Y12" s="226">
        <v>2.5030631222172209E-2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5.8864069880815304</v>
      </c>
      <c r="C15" s="226">
        <v>5.8801214837292788</v>
      </c>
      <c r="D15" s="226">
        <v>6.0938416306158318</v>
      </c>
      <c r="E15" s="226">
        <v>6.3951142070129574</v>
      </c>
      <c r="F15" s="226">
        <v>6.5044578105047757</v>
      </c>
      <c r="G15" s="226">
        <v>6.131752198364457</v>
      </c>
      <c r="H15" s="226">
        <v>6.2135534358477758</v>
      </c>
      <c r="I15" s="226">
        <v>6.2234045389706703</v>
      </c>
      <c r="J15" s="226">
        <v>6.9707935888439563</v>
      </c>
      <c r="K15" s="226">
        <v>6.7067628929500316</v>
      </c>
      <c r="L15" s="226">
        <v>6.6406490438804546</v>
      </c>
      <c r="M15" s="226">
        <v>6.4281660219059562</v>
      </c>
      <c r="N15" s="226">
        <v>5.9202641822670552</v>
      </c>
      <c r="O15" s="226">
        <v>6.0983453062922512</v>
      </c>
      <c r="P15" s="226">
        <v>6.0159889537635536</v>
      </c>
      <c r="Q15" s="226">
        <v>5.5284350576441721</v>
      </c>
      <c r="R15" s="226">
        <v>5.6615350987075406</v>
      </c>
      <c r="S15" s="226">
        <v>6.083935944151297</v>
      </c>
      <c r="T15" s="226">
        <v>6.776132413820088</v>
      </c>
      <c r="U15" s="226">
        <v>6.7739571205346163</v>
      </c>
      <c r="V15" s="226">
        <v>6.4586711937923047</v>
      </c>
      <c r="W15" s="226">
        <v>6.4557124790425631</v>
      </c>
      <c r="X15" s="226">
        <v>6.2063325598765333</v>
      </c>
      <c r="Y15" s="226">
        <v>6.2792031334074858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46.511340467201208</v>
      </c>
      <c r="C16" s="261">
        <f t="shared" si="0"/>
        <v>44.817590934567392</v>
      </c>
      <c r="D16" s="261">
        <f t="shared" si="0"/>
        <v>45.171518165682841</v>
      </c>
      <c r="E16" s="261">
        <f t="shared" si="0"/>
        <v>46.153173926457391</v>
      </c>
      <c r="F16" s="261">
        <f t="shared" si="0"/>
        <v>45.720039663386714</v>
      </c>
      <c r="G16" s="261">
        <f t="shared" si="0"/>
        <v>45.45346011447208</v>
      </c>
      <c r="H16" s="261">
        <f t="shared" si="0"/>
        <v>46.223656735099809</v>
      </c>
      <c r="I16" s="261">
        <f t="shared" si="0"/>
        <v>52.142850659859377</v>
      </c>
      <c r="J16" s="261">
        <f t="shared" si="0"/>
        <v>55.991754216726918</v>
      </c>
      <c r="K16" s="261">
        <f t="shared" si="0"/>
        <v>54.144837407955642</v>
      </c>
      <c r="L16" s="261">
        <f t="shared" si="0"/>
        <v>55.218337810194747</v>
      </c>
      <c r="M16" s="261">
        <f t="shared" si="0"/>
        <v>53.980766981154659</v>
      </c>
      <c r="N16" s="261">
        <f t="shared" si="0"/>
        <v>48.247347303299442</v>
      </c>
      <c r="O16" s="261">
        <f t="shared" si="0"/>
        <v>48.377353649710003</v>
      </c>
      <c r="P16" s="261">
        <f t="shared" si="0"/>
        <v>48.332594884568714</v>
      </c>
      <c r="Q16" s="261">
        <f t="shared" si="0"/>
        <v>44.58581361387165</v>
      </c>
      <c r="R16" s="261">
        <f t="shared" si="0"/>
        <v>45.363514863840699</v>
      </c>
      <c r="S16" s="261">
        <f t="shared" si="0"/>
        <v>46.30752143836375</v>
      </c>
      <c r="T16" s="261">
        <f t="shared" si="0"/>
        <v>49.702130378136935</v>
      </c>
      <c r="U16" s="261">
        <f t="shared" si="0"/>
        <v>49.548793314684914</v>
      </c>
      <c r="V16" s="261">
        <f t="shared" si="0"/>
        <v>46.131348395610829</v>
      </c>
      <c r="W16" s="261">
        <f t="shared" si="0"/>
        <v>46.979938359402936</v>
      </c>
      <c r="X16" s="261">
        <f t="shared" si="0"/>
        <v>45.788271624946923</v>
      </c>
      <c r="Y16" s="261">
        <f t="shared" si="0"/>
        <v>44.885609634703449</v>
      </c>
      <c r="DA16" s="70"/>
    </row>
    <row r="17" spans="1:105" ht="12" customHeight="1" x14ac:dyDescent="0.25">
      <c r="A17" s="60" t="s">
        <v>2556</v>
      </c>
      <c r="B17" s="329">
        <v>17.704108212766169</v>
      </c>
      <c r="C17" s="329">
        <v>13.18871316042884</v>
      </c>
      <c r="D17" s="329">
        <v>12.182464276910441</v>
      </c>
      <c r="E17" s="329">
        <v>11.286059335534929</v>
      </c>
      <c r="F17" s="329">
        <v>9.3819956358034933</v>
      </c>
      <c r="G17" s="329">
        <v>12.08805646824543</v>
      </c>
      <c r="H17" s="329">
        <v>11.931980592028371</v>
      </c>
      <c r="I17" s="329">
        <v>16.379530570749338</v>
      </c>
      <c r="J17" s="329">
        <v>14.443766451284571</v>
      </c>
      <c r="K17" s="329">
        <v>15.364646570054489</v>
      </c>
      <c r="L17" s="329">
        <v>15.40373384921533</v>
      </c>
      <c r="M17" s="329">
        <v>15.47622303027971</v>
      </c>
      <c r="N17" s="329">
        <v>12.9934953270782</v>
      </c>
      <c r="O17" s="329">
        <v>11.90356450930431</v>
      </c>
      <c r="P17" s="329">
        <v>12.71257787836015</v>
      </c>
      <c r="Q17" s="329">
        <v>11.82325327020629</v>
      </c>
      <c r="R17" s="329">
        <v>11.894797984107299</v>
      </c>
      <c r="S17" s="329">
        <v>9.6851952334360298</v>
      </c>
      <c r="T17" s="329">
        <v>9.918223496486851</v>
      </c>
      <c r="U17" s="329">
        <v>10.066346065476671</v>
      </c>
      <c r="V17" s="329">
        <v>6.9425756391074351</v>
      </c>
      <c r="W17" s="329">
        <v>8.1761706304541146</v>
      </c>
      <c r="X17" s="329">
        <v>8.579317178993195</v>
      </c>
      <c r="Y17" s="329">
        <v>6.7038257789630276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4.4885119251650472E-2</v>
      </c>
      <c r="H18" s="230">
        <v>4.6891089479896182E-2</v>
      </c>
      <c r="I18" s="230">
        <v>7.6860716283007294E-2</v>
      </c>
      <c r="J18" s="230">
        <v>7.2064467545895197E-2</v>
      </c>
      <c r="K18" s="230">
        <v>7.7360723233182882E-2</v>
      </c>
      <c r="L18" s="230">
        <v>8.1526074247131444E-2</v>
      </c>
      <c r="M18" s="230">
        <v>0.15428364325508659</v>
      </c>
      <c r="N18" s="230">
        <v>7.9031681985100091E-2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10.975349346218611</v>
      </c>
      <c r="C19" s="230">
        <v>6.8294455144691426</v>
      </c>
      <c r="D19" s="230">
        <v>6.1760270943349553</v>
      </c>
      <c r="E19" s="230">
        <v>6.337195554479198</v>
      </c>
      <c r="F19" s="230">
        <v>5.3078766613087476</v>
      </c>
      <c r="G19" s="230">
        <v>6.3485565436757643</v>
      </c>
      <c r="H19" s="230">
        <v>6.0615894749789909</v>
      </c>
      <c r="I19" s="230">
        <v>5.5433935569156079</v>
      </c>
      <c r="J19" s="230">
        <v>4.4446326484600123</v>
      </c>
      <c r="K19" s="230">
        <v>6.1417601548812986</v>
      </c>
      <c r="L19" s="230">
        <v>3.7272838212886081</v>
      </c>
      <c r="M19" s="230">
        <v>3.5572552622808189</v>
      </c>
      <c r="N19" s="230">
        <v>3.42520047627732</v>
      </c>
      <c r="O19" s="230">
        <v>3.2989617103292752</v>
      </c>
      <c r="P19" s="230">
        <v>3.865607105549882</v>
      </c>
      <c r="Q19" s="230">
        <v>3.4194573717597021</v>
      </c>
      <c r="R19" s="230">
        <v>4.6200347729133941</v>
      </c>
      <c r="S19" s="230">
        <v>3.7255795252795529</v>
      </c>
      <c r="T19" s="230">
        <v>5.0576901420571527</v>
      </c>
      <c r="U19" s="230">
        <v>5.450433536967167</v>
      </c>
      <c r="V19" s="230">
        <v>3.2778025104741402</v>
      </c>
      <c r="W19" s="230">
        <v>4.2505848601367804</v>
      </c>
      <c r="X19" s="230">
        <v>4.2806973963869579</v>
      </c>
      <c r="Y19" s="230">
        <v>3.4470600883094842</v>
      </c>
      <c r="DA19" s="71" t="s">
        <v>2559</v>
      </c>
    </row>
    <row r="20" spans="1:105" ht="12" customHeight="1" x14ac:dyDescent="0.25">
      <c r="A20" s="59" t="s">
        <v>159</v>
      </c>
      <c r="B20" s="230">
        <v>4.7782714678488274</v>
      </c>
      <c r="C20" s="230">
        <v>4.7449845519307292</v>
      </c>
      <c r="D20" s="230">
        <v>4.0192271620412674</v>
      </c>
      <c r="E20" s="230">
        <v>3.312250090044877</v>
      </c>
      <c r="F20" s="230">
        <v>2.7260315929699162</v>
      </c>
      <c r="G20" s="230">
        <v>3.9767911662188471</v>
      </c>
      <c r="H20" s="230">
        <v>4.303162985462432</v>
      </c>
      <c r="I20" s="230">
        <v>8.516661112322133</v>
      </c>
      <c r="J20" s="230">
        <v>8.425793713040111</v>
      </c>
      <c r="K20" s="230">
        <v>6.96553449440691</v>
      </c>
      <c r="L20" s="230">
        <v>9.4765087904115948</v>
      </c>
      <c r="M20" s="230">
        <v>10.314854096199401</v>
      </c>
      <c r="N20" s="230">
        <v>7.9946834031658316</v>
      </c>
      <c r="O20" s="230">
        <v>7.1291023703231131</v>
      </c>
      <c r="P20" s="230">
        <v>7.1520173713575534</v>
      </c>
      <c r="Q20" s="230">
        <v>6.6928165037053944</v>
      </c>
      <c r="R20" s="230">
        <v>6.7698675861979121</v>
      </c>
      <c r="S20" s="230">
        <v>5.5680003782248679</v>
      </c>
      <c r="T20" s="230">
        <v>4.1284092934239611</v>
      </c>
      <c r="U20" s="230">
        <v>3.8315711740159801</v>
      </c>
      <c r="V20" s="230">
        <v>3.2069278168780051</v>
      </c>
      <c r="W20" s="230">
        <v>3.7301295977827298</v>
      </c>
      <c r="X20" s="230">
        <v>4.1785816322006868</v>
      </c>
      <c r="Y20" s="230">
        <v>3.104562595644083</v>
      </c>
      <c r="DA20" s="71" t="s">
        <v>2560</v>
      </c>
    </row>
    <row r="21" spans="1:105" ht="12" customHeight="1" x14ac:dyDescent="0.25">
      <c r="A21" s="59" t="s">
        <v>32</v>
      </c>
      <c r="B21" s="230">
        <v>1.518817305111261</v>
      </c>
      <c r="C21" s="230">
        <v>1.175913053319197</v>
      </c>
      <c r="D21" s="230">
        <v>1.515650454250093</v>
      </c>
      <c r="E21" s="230">
        <v>1.0911560767503581</v>
      </c>
      <c r="F21" s="230">
        <v>0.84319982706149232</v>
      </c>
      <c r="G21" s="230">
        <v>1.1295483720565971</v>
      </c>
      <c r="H21" s="230">
        <v>0.92972700964950106</v>
      </c>
      <c r="I21" s="230">
        <v>1.5410749095830369</v>
      </c>
      <c r="J21" s="230">
        <v>0.90881152731723602</v>
      </c>
      <c r="K21" s="230">
        <v>0.96033710031061448</v>
      </c>
      <c r="L21" s="230">
        <v>1.321001223720085</v>
      </c>
      <c r="M21" s="230">
        <v>1.2612673976631239</v>
      </c>
      <c r="N21" s="230">
        <v>1.3511896909144889</v>
      </c>
      <c r="O21" s="230">
        <v>1.2785721061518931</v>
      </c>
      <c r="P21" s="230">
        <v>1.348428451503249</v>
      </c>
      <c r="Q21" s="230">
        <v>1.3246815378581149</v>
      </c>
      <c r="R21" s="230">
        <v>0.33593612656809702</v>
      </c>
      <c r="S21" s="230">
        <v>0.32507680861424848</v>
      </c>
      <c r="T21" s="230">
        <v>0.63044162676240023</v>
      </c>
      <c r="U21" s="230">
        <v>0.63410446100494566</v>
      </c>
      <c r="V21" s="230">
        <v>0.31778401531352751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0.43167009358747183</v>
      </c>
      <c r="C22" s="230">
        <v>0.43837004070976909</v>
      </c>
      <c r="D22" s="230">
        <v>0.47155956628411899</v>
      </c>
      <c r="E22" s="230">
        <v>0.54545761426049932</v>
      </c>
      <c r="F22" s="230">
        <v>0.50488755446333788</v>
      </c>
      <c r="G22" s="230">
        <v>0.58827526704257371</v>
      </c>
      <c r="H22" s="230">
        <v>0.59061003245754806</v>
      </c>
      <c r="I22" s="230">
        <v>0.70154027564555255</v>
      </c>
      <c r="J22" s="230">
        <v>0.59246409492132002</v>
      </c>
      <c r="K22" s="230">
        <v>1.219654097222483</v>
      </c>
      <c r="L22" s="230">
        <v>0.79741393954790851</v>
      </c>
      <c r="M22" s="230">
        <v>0.18856263088127909</v>
      </c>
      <c r="N22" s="230">
        <v>0.1433900747354549</v>
      </c>
      <c r="O22" s="230">
        <v>0.19692832250003209</v>
      </c>
      <c r="P22" s="230">
        <v>0.34652494994946292</v>
      </c>
      <c r="Q22" s="230">
        <v>0.38629785688307872</v>
      </c>
      <c r="R22" s="230">
        <v>0.16895949842790159</v>
      </c>
      <c r="S22" s="230">
        <v>6.6538521317359517E-2</v>
      </c>
      <c r="T22" s="230">
        <v>0.10168243424333601</v>
      </c>
      <c r="U22" s="230">
        <v>0.15023689348857869</v>
      </c>
      <c r="V22" s="230">
        <v>0.14006129644176299</v>
      </c>
      <c r="W22" s="230">
        <v>0.19545617253460471</v>
      </c>
      <c r="X22" s="230">
        <v>0.1200381504055512</v>
      </c>
      <c r="Y22" s="230">
        <v>0.15220309500946139</v>
      </c>
      <c r="DA22" s="71" t="s">
        <v>2562</v>
      </c>
    </row>
    <row r="23" spans="1:105" ht="12" customHeight="1" x14ac:dyDescent="0.25">
      <c r="A23" s="60" t="s">
        <v>2563</v>
      </c>
      <c r="B23" s="329">
        <v>28.807232254435039</v>
      </c>
      <c r="C23" s="329">
        <v>31.628877774138552</v>
      </c>
      <c r="D23" s="329">
        <v>32.989053888772403</v>
      </c>
      <c r="E23" s="329">
        <v>34.867114590922462</v>
      </c>
      <c r="F23" s="329">
        <v>36.338044027583223</v>
      </c>
      <c r="G23" s="329">
        <v>33.365403646226653</v>
      </c>
      <c r="H23" s="329">
        <v>34.291676143071442</v>
      </c>
      <c r="I23" s="329">
        <v>35.763320089110039</v>
      </c>
      <c r="J23" s="329">
        <v>41.547987765442343</v>
      </c>
      <c r="K23" s="329">
        <v>38.780190837901152</v>
      </c>
      <c r="L23" s="329">
        <v>39.814603960979419</v>
      </c>
      <c r="M23" s="329">
        <v>38.504543950874947</v>
      </c>
      <c r="N23" s="329">
        <v>35.253851976221242</v>
      </c>
      <c r="O23" s="329">
        <v>36.473789140405692</v>
      </c>
      <c r="P23" s="329">
        <v>35.620017006208563</v>
      </c>
      <c r="Q23" s="329">
        <v>32.762560343665363</v>
      </c>
      <c r="R23" s="329">
        <v>33.4687168797334</v>
      </c>
      <c r="S23" s="329">
        <v>36.622326204927717</v>
      </c>
      <c r="T23" s="329">
        <v>39.783906881650083</v>
      </c>
      <c r="U23" s="329">
        <v>39.482447249208242</v>
      </c>
      <c r="V23" s="329">
        <v>39.18877275650339</v>
      </c>
      <c r="W23" s="329">
        <v>38.80376772894882</v>
      </c>
      <c r="X23" s="329">
        <v>37.208954445953729</v>
      </c>
      <c r="Y23" s="329">
        <v>38.18178385574042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14.382794801711611</v>
      </c>
      <c r="C24" s="261">
        <f t="shared" si="1"/>
        <v>14.127253803072351</v>
      </c>
      <c r="D24" s="261">
        <f t="shared" si="1"/>
        <v>14.403705526733486</v>
      </c>
      <c r="E24" s="261">
        <f t="shared" si="1"/>
        <v>15.009070317369565</v>
      </c>
      <c r="F24" s="261">
        <f t="shared" si="1"/>
        <v>14.724305397669063</v>
      </c>
      <c r="G24" s="261">
        <f t="shared" si="1"/>
        <v>14.974672917188819</v>
      </c>
      <c r="H24" s="261">
        <f t="shared" si="1"/>
        <v>15.205237028289421</v>
      </c>
      <c r="I24" s="261">
        <f t="shared" si="1"/>
        <v>16.800898107530362</v>
      </c>
      <c r="J24" s="261">
        <f t="shared" si="1"/>
        <v>17.458353682260853</v>
      </c>
      <c r="K24" s="261">
        <f t="shared" si="1"/>
        <v>19.061059862386934</v>
      </c>
      <c r="L24" s="261">
        <f t="shared" si="1"/>
        <v>18.029653170186883</v>
      </c>
      <c r="M24" s="261">
        <f t="shared" si="1"/>
        <v>14.04580150804521</v>
      </c>
      <c r="N24" s="261">
        <f t="shared" si="1"/>
        <v>12.23260847011962</v>
      </c>
      <c r="O24" s="261">
        <f t="shared" si="1"/>
        <v>12.930370752851326</v>
      </c>
      <c r="P24" s="261">
        <f t="shared" si="1"/>
        <v>14.049312846161509</v>
      </c>
      <c r="Q24" s="261">
        <f t="shared" si="1"/>
        <v>13.375933127607084</v>
      </c>
      <c r="R24" s="261">
        <f t="shared" si="1"/>
        <v>11.899798781535329</v>
      </c>
      <c r="S24" s="261">
        <f t="shared" si="1"/>
        <v>10.732992386309441</v>
      </c>
      <c r="T24" s="261">
        <f t="shared" si="1"/>
        <v>12.105483339439427</v>
      </c>
      <c r="U24" s="261">
        <f t="shared" si="1"/>
        <v>12.746545956681295</v>
      </c>
      <c r="V24" s="261">
        <f t="shared" si="1"/>
        <v>11.948155075048344</v>
      </c>
      <c r="W24" s="261">
        <f t="shared" si="1"/>
        <v>12.686878638492688</v>
      </c>
      <c r="X24" s="261">
        <f t="shared" si="1"/>
        <v>11.528050932685549</v>
      </c>
      <c r="Y24" s="261">
        <f t="shared" si="1"/>
        <v>11.797686470209154</v>
      </c>
      <c r="DA24" s="70"/>
    </row>
    <row r="25" spans="1:105" ht="12" customHeight="1" x14ac:dyDescent="0.25">
      <c r="A25" s="60" t="s">
        <v>2566</v>
      </c>
      <c r="B25" s="262">
        <v>7.7825088380299237</v>
      </c>
      <c r="C25" s="262">
        <v>7.568012787107512</v>
      </c>
      <c r="D25" s="262">
        <v>7.7446934569723824</v>
      </c>
      <c r="E25" s="262">
        <v>8.1551197042956325</v>
      </c>
      <c r="F25" s="262">
        <v>7.8692206536789771</v>
      </c>
      <c r="G25" s="262">
        <v>8.2603163843266643</v>
      </c>
      <c r="H25" s="262">
        <v>8.3614239075717318</v>
      </c>
      <c r="I25" s="262">
        <v>9.5522305831709637</v>
      </c>
      <c r="J25" s="262">
        <v>9.553166140380652</v>
      </c>
      <c r="K25" s="262">
        <v>11.47665036057186</v>
      </c>
      <c r="L25" s="262">
        <v>10.317857855012729</v>
      </c>
      <c r="M25" s="262">
        <v>6.5418080957207829</v>
      </c>
      <c r="N25" s="262">
        <v>5.5360915191353932</v>
      </c>
      <c r="O25" s="262">
        <v>6.1441518692849613</v>
      </c>
      <c r="P25" s="262">
        <v>7.312231980221477</v>
      </c>
      <c r="Q25" s="262">
        <v>7.1509512629317724</v>
      </c>
      <c r="R25" s="262">
        <v>5.5910991974512374</v>
      </c>
      <c r="S25" s="262">
        <v>4.207262522055947</v>
      </c>
      <c r="T25" s="262">
        <v>5.0674670374173196</v>
      </c>
      <c r="U25" s="262">
        <v>5.7299759964862611</v>
      </c>
      <c r="V25" s="262">
        <v>5.334696006425828</v>
      </c>
      <c r="W25" s="262">
        <v>5.9996097518769211</v>
      </c>
      <c r="X25" s="262">
        <v>5.0456599453990254</v>
      </c>
      <c r="Y25" s="262">
        <v>5.373088082753438</v>
      </c>
      <c r="DA25" s="72" t="s">
        <v>2567</v>
      </c>
    </row>
    <row r="26" spans="1:105" ht="12" customHeight="1" x14ac:dyDescent="0.25">
      <c r="A26" s="60" t="s">
        <v>2568</v>
      </c>
      <c r="B26" s="262">
        <v>6.6002859636816869</v>
      </c>
      <c r="C26" s="262">
        <v>6.5592410159648393</v>
      </c>
      <c r="D26" s="262">
        <v>6.6590120697611024</v>
      </c>
      <c r="E26" s="262">
        <v>6.8539506130739323</v>
      </c>
      <c r="F26" s="262">
        <v>6.8550847439900853</v>
      </c>
      <c r="G26" s="262">
        <v>6.7143565328621539</v>
      </c>
      <c r="H26" s="262">
        <v>6.84381312071769</v>
      </c>
      <c r="I26" s="262">
        <v>7.2486675243593988</v>
      </c>
      <c r="J26" s="262">
        <v>7.9051875418802009</v>
      </c>
      <c r="K26" s="262">
        <v>7.5844095018150739</v>
      </c>
      <c r="L26" s="262">
        <v>7.7117953151741538</v>
      </c>
      <c r="M26" s="262">
        <v>7.5039934123244274</v>
      </c>
      <c r="N26" s="262">
        <v>6.6965169509842273</v>
      </c>
      <c r="O26" s="262">
        <v>6.7862188835663648</v>
      </c>
      <c r="P26" s="262">
        <v>6.7370808659400332</v>
      </c>
      <c r="Q26" s="262">
        <v>6.2249818646753123</v>
      </c>
      <c r="R26" s="262">
        <v>6.308699584084092</v>
      </c>
      <c r="S26" s="262">
        <v>6.5257298642534929</v>
      </c>
      <c r="T26" s="262">
        <v>7.0380163020221067</v>
      </c>
      <c r="U26" s="262">
        <v>7.0165699601950351</v>
      </c>
      <c r="V26" s="262">
        <v>6.6134590686225154</v>
      </c>
      <c r="W26" s="262">
        <v>6.687268886615767</v>
      </c>
      <c r="X26" s="262">
        <v>6.4823909872865233</v>
      </c>
      <c r="Y26" s="262">
        <v>6.424598387455716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66.444772096001756</v>
      </c>
      <c r="C27" s="261">
        <f t="shared" si="2"/>
        <v>64.025129906524825</v>
      </c>
      <c r="D27" s="261">
        <f t="shared" si="2"/>
        <v>64.53074023668978</v>
      </c>
      <c r="E27" s="261">
        <f t="shared" si="2"/>
        <v>65.933105609224839</v>
      </c>
      <c r="F27" s="261">
        <f t="shared" si="2"/>
        <v>65.314342376266737</v>
      </c>
      <c r="G27" s="261">
        <f t="shared" si="2"/>
        <v>64.933514449245862</v>
      </c>
      <c r="H27" s="261">
        <f t="shared" si="2"/>
        <v>66.033795335856865</v>
      </c>
      <c r="I27" s="261">
        <f t="shared" si="2"/>
        <v>74.489786656941959</v>
      </c>
      <c r="J27" s="261">
        <f t="shared" si="2"/>
        <v>79.988220309609886</v>
      </c>
      <c r="K27" s="261">
        <f t="shared" si="2"/>
        <v>77.349767725650906</v>
      </c>
      <c r="L27" s="261">
        <f t="shared" si="2"/>
        <v>78.883339728849606</v>
      </c>
      <c r="M27" s="261">
        <f t="shared" si="2"/>
        <v>77.115381401649501</v>
      </c>
      <c r="N27" s="261">
        <f t="shared" si="2"/>
        <v>68.924781861856331</v>
      </c>
      <c r="O27" s="261">
        <f t="shared" si="2"/>
        <v>69.11050521387142</v>
      </c>
      <c r="P27" s="261">
        <f t="shared" si="2"/>
        <v>69.046564120812448</v>
      </c>
      <c r="Q27" s="261">
        <f t="shared" si="2"/>
        <v>63.694019448388076</v>
      </c>
      <c r="R27" s="261">
        <f t="shared" si="2"/>
        <v>64.805021234058131</v>
      </c>
      <c r="S27" s="261">
        <f t="shared" si="2"/>
        <v>66.153602054805347</v>
      </c>
      <c r="T27" s="261">
        <f t="shared" si="2"/>
        <v>71.003043397338502</v>
      </c>
      <c r="U27" s="261">
        <f t="shared" si="2"/>
        <v>70.78399044954989</v>
      </c>
      <c r="V27" s="261">
        <f t="shared" si="2"/>
        <v>65.901926279444041</v>
      </c>
      <c r="W27" s="261">
        <f t="shared" si="2"/>
        <v>67.114197656289889</v>
      </c>
      <c r="X27" s="261">
        <f t="shared" si="2"/>
        <v>65.411816607067053</v>
      </c>
      <c r="Y27" s="261">
        <f t="shared" si="2"/>
        <v>64.122299478147795</v>
      </c>
      <c r="DA27" s="70"/>
    </row>
    <row r="28" spans="1:105" ht="12" customHeight="1" x14ac:dyDescent="0.25">
      <c r="A28" s="60" t="s">
        <v>2571</v>
      </c>
      <c r="B28" s="329">
        <v>25.29158316109454</v>
      </c>
      <c r="C28" s="329">
        <v>18.84101880061262</v>
      </c>
      <c r="D28" s="329">
        <v>17.403520395586341</v>
      </c>
      <c r="E28" s="329">
        <v>16.122941907907041</v>
      </c>
      <c r="F28" s="329">
        <v>13.402850908290709</v>
      </c>
      <c r="G28" s="329">
        <v>17.268652097493479</v>
      </c>
      <c r="H28" s="329">
        <v>17.045686560040529</v>
      </c>
      <c r="I28" s="329">
        <v>23.399329386784771</v>
      </c>
      <c r="J28" s="329">
        <v>20.633952073263679</v>
      </c>
      <c r="K28" s="329">
        <v>21.94949510007784</v>
      </c>
      <c r="L28" s="329">
        <v>22.005334070307601</v>
      </c>
      <c r="M28" s="329">
        <v>22.108890043256729</v>
      </c>
      <c r="N28" s="329">
        <v>18.562136181540279</v>
      </c>
      <c r="O28" s="329">
        <v>17.005092156149011</v>
      </c>
      <c r="P28" s="329">
        <v>18.160825540514502</v>
      </c>
      <c r="Q28" s="329">
        <v>16.89036181458042</v>
      </c>
      <c r="R28" s="329">
        <v>16.992568548724719</v>
      </c>
      <c r="S28" s="329">
        <v>13.83599319062289</v>
      </c>
      <c r="T28" s="329">
        <v>14.168890709266931</v>
      </c>
      <c r="U28" s="329">
        <v>14.38049437925239</v>
      </c>
      <c r="V28" s="329">
        <v>9.9179651987249038</v>
      </c>
      <c r="W28" s="329">
        <v>11.68024375779159</v>
      </c>
      <c r="X28" s="329">
        <v>12.256167398561709</v>
      </c>
      <c r="Y28" s="329">
        <v>9.5768939699471858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6.4121598930929266E-2</v>
      </c>
      <c r="H29" s="230">
        <v>6.6987270685565967E-2</v>
      </c>
      <c r="I29" s="230">
        <v>0.10980102326143901</v>
      </c>
      <c r="J29" s="230">
        <v>0.10294923935127891</v>
      </c>
      <c r="K29" s="230">
        <v>0.11051531890454699</v>
      </c>
      <c r="L29" s="230">
        <v>0.1164658203530449</v>
      </c>
      <c r="M29" s="230">
        <v>0.22040520465012359</v>
      </c>
      <c r="N29" s="230">
        <v>0.1129024028358573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15.679070494598021</v>
      </c>
      <c r="C30" s="230">
        <v>9.756350734955916</v>
      </c>
      <c r="D30" s="230">
        <v>8.8228958490499387</v>
      </c>
      <c r="E30" s="230">
        <v>9.053136506398852</v>
      </c>
      <c r="F30" s="230">
        <v>7.5826809447267864</v>
      </c>
      <c r="G30" s="230">
        <v>9.0693664909653808</v>
      </c>
      <c r="H30" s="230">
        <v>8.659413535684271</v>
      </c>
      <c r="I30" s="230">
        <v>7.9191336527365834</v>
      </c>
      <c r="J30" s="230">
        <v>6.349475212085733</v>
      </c>
      <c r="K30" s="230">
        <v>8.7739430784018566</v>
      </c>
      <c r="L30" s="230">
        <v>5.3246911732694384</v>
      </c>
      <c r="M30" s="230">
        <v>5.0817932318297396</v>
      </c>
      <c r="N30" s="230">
        <v>4.8931435375390278</v>
      </c>
      <c r="O30" s="230">
        <v>4.7128024433275346</v>
      </c>
      <c r="P30" s="230">
        <v>5.5222958650712606</v>
      </c>
      <c r="Q30" s="230">
        <v>4.8849391025138607</v>
      </c>
      <c r="R30" s="230">
        <v>6.6000496755905633</v>
      </c>
      <c r="S30" s="230">
        <v>5.3222564646850739</v>
      </c>
      <c r="T30" s="230">
        <v>7.2252716315102186</v>
      </c>
      <c r="U30" s="230">
        <v>7.7863336242388126</v>
      </c>
      <c r="V30" s="230">
        <v>4.6825750149630574</v>
      </c>
      <c r="W30" s="230">
        <v>6.0722640859096861</v>
      </c>
      <c r="X30" s="230">
        <v>6.1152819948385124</v>
      </c>
      <c r="Y30" s="230">
        <v>4.9243715547278351</v>
      </c>
      <c r="DA30" s="71" t="s">
        <v>2574</v>
      </c>
    </row>
    <row r="31" spans="1:105" ht="12" customHeight="1" x14ac:dyDescent="0.25">
      <c r="A31" s="59" t="s">
        <v>159</v>
      </c>
      <c r="B31" s="230">
        <v>6.8261020969268964</v>
      </c>
      <c r="C31" s="230">
        <v>6.7785493599010387</v>
      </c>
      <c r="D31" s="230">
        <v>5.741753088630384</v>
      </c>
      <c r="E31" s="230">
        <v>4.7317858429212523</v>
      </c>
      <c r="F31" s="230">
        <v>3.894330847099881</v>
      </c>
      <c r="G31" s="230">
        <v>5.6811302374554957</v>
      </c>
      <c r="H31" s="230">
        <v>6.1473756935177617</v>
      </c>
      <c r="I31" s="230">
        <v>12.166658731888759</v>
      </c>
      <c r="J31" s="230">
        <v>12.036848161485869</v>
      </c>
      <c r="K31" s="230">
        <v>9.9507635634384446</v>
      </c>
      <c r="L31" s="230">
        <v>13.53786970058799</v>
      </c>
      <c r="M31" s="230">
        <v>14.73550585171343</v>
      </c>
      <c r="N31" s="230">
        <v>11.420976290236901</v>
      </c>
      <c r="O31" s="230">
        <v>10.184431957604451</v>
      </c>
      <c r="P31" s="230">
        <v>10.21716767336793</v>
      </c>
      <c r="Q31" s="230">
        <v>9.5611664338648517</v>
      </c>
      <c r="R31" s="230">
        <v>9.6712394088541611</v>
      </c>
      <c r="S31" s="230">
        <v>7.9542862546069522</v>
      </c>
      <c r="T31" s="230">
        <v>5.8977275620342304</v>
      </c>
      <c r="U31" s="230">
        <v>5.4736731057371166</v>
      </c>
      <c r="V31" s="230">
        <v>4.5813254526828624</v>
      </c>
      <c r="W31" s="230">
        <v>5.328756568261042</v>
      </c>
      <c r="X31" s="230">
        <v>5.9694023317152691</v>
      </c>
      <c r="Y31" s="230">
        <v>4.4350894223486907</v>
      </c>
      <c r="DA31" s="71" t="s">
        <v>2575</v>
      </c>
    </row>
    <row r="32" spans="1:105" ht="12" customHeight="1" x14ac:dyDescent="0.25">
      <c r="A32" s="59" t="s">
        <v>32</v>
      </c>
      <c r="B32" s="230">
        <v>2.1697390073018008</v>
      </c>
      <c r="C32" s="230">
        <v>1.6798757904559951</v>
      </c>
      <c r="D32" s="230">
        <v>2.1652149346429899</v>
      </c>
      <c r="E32" s="230">
        <v>1.558794395357654</v>
      </c>
      <c r="F32" s="230">
        <v>1.204571181516418</v>
      </c>
      <c r="G32" s="230">
        <v>1.6136405315094251</v>
      </c>
      <c r="H32" s="230">
        <v>1.32818144235643</v>
      </c>
      <c r="I32" s="230">
        <v>2.201535585118624</v>
      </c>
      <c r="J32" s="230">
        <v>1.2983021818817659</v>
      </c>
      <c r="K32" s="230">
        <v>1.371910143300878</v>
      </c>
      <c r="L32" s="230">
        <v>1.887144605314407</v>
      </c>
      <c r="M32" s="230">
        <v>1.801810568090177</v>
      </c>
      <c r="N32" s="230">
        <v>1.9302709870206991</v>
      </c>
      <c r="O32" s="230">
        <v>1.8265315802169899</v>
      </c>
      <c r="P32" s="230">
        <v>1.926326359290355</v>
      </c>
      <c r="Q32" s="230">
        <v>1.8924021969401641</v>
      </c>
      <c r="R32" s="230">
        <v>0.47990875224013851</v>
      </c>
      <c r="S32" s="230">
        <v>0.46439544087749779</v>
      </c>
      <c r="T32" s="230">
        <v>0.90063089537485763</v>
      </c>
      <c r="U32" s="230">
        <v>0.90586351572135104</v>
      </c>
      <c r="V32" s="230">
        <v>0.45397716473361049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0.61667156226781694</v>
      </c>
      <c r="C33" s="230">
        <v>0.62624291529967002</v>
      </c>
      <c r="D33" s="230">
        <v>0.67365652326302727</v>
      </c>
      <c r="E33" s="230">
        <v>0.7792251632292847</v>
      </c>
      <c r="F33" s="230">
        <v>0.72126793494762553</v>
      </c>
      <c r="G33" s="230">
        <v>0.84039323863224824</v>
      </c>
      <c r="H33" s="230">
        <v>0.8437286177964971</v>
      </c>
      <c r="I33" s="230">
        <v>1.0022003937793611</v>
      </c>
      <c r="J33" s="230">
        <v>0.84637727845902866</v>
      </c>
      <c r="K33" s="230">
        <v>1.742362996032119</v>
      </c>
      <c r="L33" s="230">
        <v>1.139162770782727</v>
      </c>
      <c r="M33" s="230">
        <v>0.26937518697325591</v>
      </c>
      <c r="N33" s="230">
        <v>0.20484296390779261</v>
      </c>
      <c r="O33" s="230">
        <v>0.28132617500004581</v>
      </c>
      <c r="P33" s="230">
        <v>0.49503564278494699</v>
      </c>
      <c r="Q33" s="230">
        <v>0.55185408126154112</v>
      </c>
      <c r="R33" s="230">
        <v>0.24137071203985941</v>
      </c>
      <c r="S33" s="230">
        <v>9.5055030453370729E-2</v>
      </c>
      <c r="T33" s="230">
        <v>0.14526062034762291</v>
      </c>
      <c r="U33" s="230">
        <v>0.2146241335551124</v>
      </c>
      <c r="V33" s="230">
        <v>0.20008756634537581</v>
      </c>
      <c r="W33" s="230">
        <v>0.27922310362086378</v>
      </c>
      <c r="X33" s="230">
        <v>0.17148307200793031</v>
      </c>
      <c r="Y33" s="230">
        <v>0.21743299287065909</v>
      </c>
      <c r="DA33" s="71" t="s">
        <v>2577</v>
      </c>
    </row>
    <row r="34" spans="1:105" ht="12" customHeight="1" x14ac:dyDescent="0.25">
      <c r="A34" s="60" t="s">
        <v>2578</v>
      </c>
      <c r="B34" s="329">
        <v>41.153188934907213</v>
      </c>
      <c r="C34" s="329">
        <v>45.184111105912208</v>
      </c>
      <c r="D34" s="329">
        <v>47.127219841103432</v>
      </c>
      <c r="E34" s="329">
        <v>49.810163701317791</v>
      </c>
      <c r="F34" s="329">
        <v>51.911491467976028</v>
      </c>
      <c r="G34" s="329">
        <v>47.664862351752383</v>
      </c>
      <c r="H34" s="329">
        <v>48.988108775816329</v>
      </c>
      <c r="I34" s="329">
        <v>51.090457270157188</v>
      </c>
      <c r="J34" s="329">
        <v>59.354268236346201</v>
      </c>
      <c r="K34" s="329">
        <v>55.400272625573059</v>
      </c>
      <c r="L34" s="329">
        <v>56.878005658542008</v>
      </c>
      <c r="M34" s="329">
        <v>55.006491358392779</v>
      </c>
      <c r="N34" s="329">
        <v>50.362645680316056</v>
      </c>
      <c r="O34" s="329">
        <v>52.105413057722402</v>
      </c>
      <c r="P34" s="329">
        <v>50.885738580297946</v>
      </c>
      <c r="Q34" s="329">
        <v>46.80365763380766</v>
      </c>
      <c r="R34" s="329">
        <v>47.812452685333419</v>
      </c>
      <c r="S34" s="329">
        <v>52.317608864182453</v>
      </c>
      <c r="T34" s="329">
        <v>56.834152688071569</v>
      </c>
      <c r="U34" s="329">
        <v>56.403496070297493</v>
      </c>
      <c r="V34" s="329">
        <v>55.983961080719133</v>
      </c>
      <c r="W34" s="329">
        <v>55.433953898498302</v>
      </c>
      <c r="X34" s="329">
        <v>53.155649208505338</v>
      </c>
      <c r="Y34" s="329">
        <v>54.545405508200602</v>
      </c>
      <c r="DA34" s="72" t="s">
        <v>2579</v>
      </c>
    </row>
    <row r="35" spans="1:105" ht="12" customHeight="1" x14ac:dyDescent="0.25">
      <c r="A35" s="57" t="s">
        <v>2580</v>
      </c>
      <c r="B35" s="261">
        <v>37.676730183436213</v>
      </c>
      <c r="C35" s="261">
        <v>34.197345750939917</v>
      </c>
      <c r="D35" s="261">
        <v>33.82308864663581</v>
      </c>
      <c r="E35" s="261">
        <v>33.702956322110097</v>
      </c>
      <c r="F35" s="261">
        <v>31.97095630193186</v>
      </c>
      <c r="G35" s="261">
        <v>33.794929364179467</v>
      </c>
      <c r="H35" s="261">
        <v>34.109682903836287</v>
      </c>
      <c r="I35" s="261">
        <v>80.125840166222247</v>
      </c>
      <c r="J35" s="261">
        <v>86.322267861626401</v>
      </c>
      <c r="K35" s="261">
        <v>94.357179386894018</v>
      </c>
      <c r="L35" s="261">
        <v>106.0489179754433</v>
      </c>
      <c r="M35" s="261">
        <v>90.626801823608105</v>
      </c>
      <c r="N35" s="261">
        <v>100.2714673421038</v>
      </c>
      <c r="O35" s="261">
        <v>89.763566213432384</v>
      </c>
      <c r="P35" s="261">
        <v>105.5706095385263</v>
      </c>
      <c r="Q35" s="261">
        <v>91.421110033060202</v>
      </c>
      <c r="R35" s="261">
        <v>97.807270421061361</v>
      </c>
      <c r="S35" s="261">
        <v>92.286492099776808</v>
      </c>
      <c r="T35" s="261">
        <v>91.230953841099264</v>
      </c>
      <c r="U35" s="261">
        <v>92.101938279118755</v>
      </c>
      <c r="V35" s="261">
        <v>88.84300230569437</v>
      </c>
      <c r="W35" s="261">
        <v>107.3447955681176</v>
      </c>
      <c r="X35" s="261">
        <v>106.7496670748193</v>
      </c>
      <c r="Y35" s="261">
        <v>100.715500359525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0.12504315284110831</v>
      </c>
      <c r="H36" s="229">
        <v>0.13367108093569369</v>
      </c>
      <c r="I36" s="229">
        <v>5.8136196826955817E-2</v>
      </c>
      <c r="J36" s="229">
        <v>5.7574427238631411E-2</v>
      </c>
      <c r="K36" s="229">
        <v>4.8409426478010602E-2</v>
      </c>
      <c r="L36" s="229">
        <v>4.3366660860036599E-2</v>
      </c>
      <c r="M36" s="229">
        <v>0.1039010059207008</v>
      </c>
      <c r="N36" s="229">
        <v>3.7214668403644298E-2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23.001642068012838</v>
      </c>
      <c r="C38" s="229">
        <v>17.62168440407509</v>
      </c>
      <c r="D38" s="229">
        <v>17.00167894830507</v>
      </c>
      <c r="E38" s="229">
        <v>18.817148592707539</v>
      </c>
      <c r="F38" s="229">
        <v>18.006518920354068</v>
      </c>
      <c r="G38" s="229">
        <v>17.686118237996581</v>
      </c>
      <c r="H38" s="229">
        <v>17.279598881067841</v>
      </c>
      <c r="I38" s="229">
        <v>4.1929328075410321</v>
      </c>
      <c r="J38" s="229">
        <v>3.5509480293909781</v>
      </c>
      <c r="K38" s="229">
        <v>3.8432821493552161</v>
      </c>
      <c r="L38" s="229">
        <v>1.982676768133623</v>
      </c>
      <c r="M38" s="229">
        <v>2.3956032685629358</v>
      </c>
      <c r="N38" s="229">
        <v>1.61286836796282</v>
      </c>
      <c r="O38" s="229">
        <v>1.940944358815496</v>
      </c>
      <c r="P38" s="229">
        <v>1.670652489413462</v>
      </c>
      <c r="Q38" s="229">
        <v>1.6483120382125069</v>
      </c>
      <c r="R38" s="229">
        <v>2.0501649066295862</v>
      </c>
      <c r="S38" s="229">
        <v>2.0107194700586399</v>
      </c>
      <c r="T38" s="229">
        <v>3.199067461174161</v>
      </c>
      <c r="U38" s="229">
        <v>3.3511090210915131</v>
      </c>
      <c r="V38" s="229">
        <v>1.992330987039977</v>
      </c>
      <c r="W38" s="229">
        <v>1.841553461542569</v>
      </c>
      <c r="X38" s="229">
        <v>1.768423016364099</v>
      </c>
      <c r="Y38" s="229">
        <v>1.5812768694494139</v>
      </c>
      <c r="DA38" s="73" t="s">
        <v>2584</v>
      </c>
    </row>
    <row r="39" spans="1:105" ht="12" customHeight="1" x14ac:dyDescent="0.25">
      <c r="A39" s="46" t="s">
        <v>159</v>
      </c>
      <c r="B39" s="229">
        <v>10.014085797198261</v>
      </c>
      <c r="C39" s="229">
        <v>12.24325168114828</v>
      </c>
      <c r="D39" s="229">
        <v>11.06433129025824</v>
      </c>
      <c r="E39" s="229">
        <v>9.8351236891419482</v>
      </c>
      <c r="F39" s="229">
        <v>9.2478297045042233</v>
      </c>
      <c r="G39" s="229">
        <v>11.078738653376471</v>
      </c>
      <c r="H39" s="229">
        <v>12.266903031882901</v>
      </c>
      <c r="I39" s="229">
        <v>6.4418640715153579</v>
      </c>
      <c r="J39" s="229">
        <v>6.7316149494922346</v>
      </c>
      <c r="K39" s="229">
        <v>4.3587691000593134</v>
      </c>
      <c r="L39" s="229">
        <v>5.0408969970168229</v>
      </c>
      <c r="M39" s="229">
        <v>6.9464506665067063</v>
      </c>
      <c r="N39" s="229">
        <v>3.7645597862516298</v>
      </c>
      <c r="O39" s="229">
        <v>4.1944078907529088</v>
      </c>
      <c r="P39" s="229">
        <v>3.0909855294482012</v>
      </c>
      <c r="Q39" s="229">
        <v>3.2261990173393471</v>
      </c>
      <c r="R39" s="229">
        <v>3.0041646069689181</v>
      </c>
      <c r="S39" s="229">
        <v>3.0050859722154319</v>
      </c>
      <c r="T39" s="229">
        <v>2.6112829109831148</v>
      </c>
      <c r="U39" s="229">
        <v>2.3557782402285432</v>
      </c>
      <c r="V39" s="229">
        <v>1.9492515617856121</v>
      </c>
      <c r="W39" s="229">
        <v>1.616067740988032</v>
      </c>
      <c r="X39" s="229">
        <v>1.726237397760684</v>
      </c>
      <c r="Y39" s="229">
        <v>1.424162299606849</v>
      </c>
      <c r="DA39" s="73" t="s">
        <v>2585</v>
      </c>
    </row>
    <row r="40" spans="1:105" ht="12" customHeight="1" x14ac:dyDescent="0.25">
      <c r="A40" s="46" t="s">
        <v>32</v>
      </c>
      <c r="B40" s="229">
        <v>3.1830687950638659</v>
      </c>
      <c r="C40" s="229">
        <v>3.0341509670619158</v>
      </c>
      <c r="D40" s="229">
        <v>4.1723590307188632</v>
      </c>
      <c r="E40" s="229">
        <v>3.239989338743813</v>
      </c>
      <c r="F40" s="229">
        <v>2.8604835056356399</v>
      </c>
      <c r="G40" s="229">
        <v>3.146750907279912</v>
      </c>
      <c r="H40" s="229">
        <v>2.650346062192499</v>
      </c>
      <c r="I40" s="229">
        <v>1.165644019484763</v>
      </c>
      <c r="J40" s="229">
        <v>0.72607631659572458</v>
      </c>
      <c r="K40" s="229">
        <v>0.60094278218499853</v>
      </c>
      <c r="L40" s="229">
        <v>0.7026882208397025</v>
      </c>
      <c r="M40" s="229">
        <v>0.84938979004738224</v>
      </c>
      <c r="N40" s="229">
        <v>0.63625213376181822</v>
      </c>
      <c r="O40" s="229">
        <v>0.75224799033107503</v>
      </c>
      <c r="P40" s="229">
        <v>0.58276883495623333</v>
      </c>
      <c r="Q40" s="229">
        <v>0.63854825145129168</v>
      </c>
      <c r="R40" s="229">
        <v>0.1490734358963878</v>
      </c>
      <c r="S40" s="229">
        <v>0.17544606521213621</v>
      </c>
      <c r="T40" s="229">
        <v>0.39876410726992068</v>
      </c>
      <c r="U40" s="229">
        <v>0.3898686526816087</v>
      </c>
      <c r="V40" s="229">
        <v>0.1931571346571285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0.90467470974721698</v>
      </c>
      <c r="C42" s="229">
        <v>1.1311047863582759</v>
      </c>
      <c r="D42" s="229">
        <v>1.298132962907264</v>
      </c>
      <c r="E42" s="229">
        <v>1.6196370918850529</v>
      </c>
      <c r="F42" s="229">
        <v>1.712787971952193</v>
      </c>
      <c r="G42" s="229">
        <v>1.638845910535115</v>
      </c>
      <c r="H42" s="229">
        <v>1.6836350429416469</v>
      </c>
      <c r="I42" s="229">
        <v>0.5306336646251576</v>
      </c>
      <c r="J42" s="229">
        <v>0.4733370284436676</v>
      </c>
      <c r="K42" s="229">
        <v>0.76321359057267102</v>
      </c>
      <c r="L42" s="229">
        <v>0.42417325010172008</v>
      </c>
      <c r="M42" s="229">
        <v>0.1269858982732622</v>
      </c>
      <c r="N42" s="229">
        <v>6.7519935671617973E-2</v>
      </c>
      <c r="O42" s="229">
        <v>0.115862792663115</v>
      </c>
      <c r="P42" s="229">
        <v>0.14976244467415789</v>
      </c>
      <c r="Q42" s="229">
        <v>0.18621065818650501</v>
      </c>
      <c r="R42" s="229">
        <v>7.4976672545731482E-2</v>
      </c>
      <c r="S42" s="229">
        <v>3.5911272169579463E-2</v>
      </c>
      <c r="T42" s="229">
        <v>6.4315716784605251E-2</v>
      </c>
      <c r="U42" s="229">
        <v>9.2370672104458984E-2</v>
      </c>
      <c r="V42" s="229">
        <v>8.5132786400103119E-2</v>
      </c>
      <c r="W42" s="229">
        <v>8.4680815218303881E-2</v>
      </c>
      <c r="X42" s="229">
        <v>4.958963653869148E-2</v>
      </c>
      <c r="Y42" s="229">
        <v>6.982043464032138E-2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0.57325881341402263</v>
      </c>
      <c r="C44" s="229">
        <v>0.1671539122963544</v>
      </c>
      <c r="D44" s="229">
        <v>0.28658641444636879</v>
      </c>
      <c r="E44" s="229">
        <v>0.19105760963174581</v>
      </c>
      <c r="F44" s="229">
        <v>0.14333619948572909</v>
      </c>
      <c r="G44" s="229">
        <v>0.1194325021502813</v>
      </c>
      <c r="H44" s="229">
        <v>9.5528804815703888E-2</v>
      </c>
      <c r="I44" s="229">
        <v>7.1625107480148262E-2</v>
      </c>
      <c r="J44" s="229">
        <v>4.7807394668668797E-2</v>
      </c>
      <c r="K44" s="229">
        <v>4.7807394668657639E-2</v>
      </c>
      <c r="L44" s="229">
        <v>7.1625107480203815E-2</v>
      </c>
      <c r="M44" s="229">
        <v>0.11943250214829119</v>
      </c>
      <c r="N44" s="229">
        <v>0.1433361994833216</v>
      </c>
      <c r="O44" s="229">
        <v>0.42992261392659642</v>
      </c>
      <c r="P44" s="229">
        <v>0.54935511607513998</v>
      </c>
      <c r="Q44" s="229">
        <v>0.4777300085933413</v>
      </c>
      <c r="R44" s="229">
        <v>0.45382631126085621</v>
      </c>
      <c r="S44" s="229">
        <v>1.146431642296468</v>
      </c>
      <c r="T44" s="229">
        <v>1.1226139294813759</v>
      </c>
      <c r="U44" s="229">
        <v>1.2419604471067609</v>
      </c>
      <c r="V44" s="229">
        <v>1.8869303525183081</v>
      </c>
      <c r="W44" s="229">
        <v>2.3168529664483581</v>
      </c>
      <c r="X44" s="229">
        <v>2.3407566637828312</v>
      </c>
      <c r="Y44" s="229">
        <v>2.2929492691119382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67.66500429874884</v>
      </c>
      <c r="J45" s="229">
        <v>74.734909715796491</v>
      </c>
      <c r="K45" s="229">
        <v>84.694754943575148</v>
      </c>
      <c r="L45" s="229">
        <v>97.783490971011204</v>
      </c>
      <c r="M45" s="229">
        <v>80.085038692148828</v>
      </c>
      <c r="N45" s="229">
        <v>94.009716250568928</v>
      </c>
      <c r="O45" s="229">
        <v>82.330180566943199</v>
      </c>
      <c r="P45" s="229">
        <v>99.527085123959068</v>
      </c>
      <c r="Q45" s="229">
        <v>85.244110059277205</v>
      </c>
      <c r="R45" s="229">
        <v>92.075064487759889</v>
      </c>
      <c r="S45" s="229">
        <v>85.912897677824546</v>
      </c>
      <c r="T45" s="229">
        <v>83.834909715406084</v>
      </c>
      <c r="U45" s="229">
        <v>84.670851245905865</v>
      </c>
      <c r="V45" s="229">
        <v>82.736199483293248</v>
      </c>
      <c r="W45" s="229">
        <v>101.4856405839203</v>
      </c>
      <c r="X45" s="229">
        <v>100.86466036037299</v>
      </c>
      <c r="Y45" s="229">
        <v>95.347291486716458</v>
      </c>
      <c r="DA45" s="73" t="s">
        <v>2591</v>
      </c>
    </row>
    <row r="46" spans="1:105" ht="12" customHeight="1" x14ac:dyDescent="0.25">
      <c r="A46" s="57" t="s">
        <v>2592</v>
      </c>
      <c r="B46" s="261">
        <v>31.060169240854989</v>
      </c>
      <c r="C46" s="261">
        <v>30.867016545716879</v>
      </c>
      <c r="D46" s="261">
        <v>31.336527387111062</v>
      </c>
      <c r="E46" s="261">
        <v>32.253885237994957</v>
      </c>
      <c r="F46" s="261">
        <v>32.259222324659213</v>
      </c>
      <c r="G46" s="261">
        <v>31.596971919351301</v>
      </c>
      <c r="H46" s="261">
        <v>32.206179391612643</v>
      </c>
      <c r="I46" s="261">
        <v>34.11137658522069</v>
      </c>
      <c r="J46" s="261">
        <v>37.200882550024467</v>
      </c>
      <c r="K46" s="261">
        <v>35.691338832070933</v>
      </c>
      <c r="L46" s="261">
        <v>36.290801483172459</v>
      </c>
      <c r="M46" s="261">
        <v>35.312910175644348</v>
      </c>
      <c r="N46" s="261">
        <v>31.513020945808119</v>
      </c>
      <c r="O46" s="261">
        <v>31.935147687371121</v>
      </c>
      <c r="P46" s="261">
        <v>31.70390995736485</v>
      </c>
      <c r="Q46" s="261">
        <v>29.294032304354399</v>
      </c>
      <c r="R46" s="261">
        <v>29.68799804274866</v>
      </c>
      <c r="S46" s="261">
        <v>30.70931700825172</v>
      </c>
      <c r="T46" s="261">
        <v>33.120076715398127</v>
      </c>
      <c r="U46" s="261">
        <v>33.019152753858982</v>
      </c>
      <c r="V46" s="261">
        <v>31.12216032292946</v>
      </c>
      <c r="W46" s="261">
        <v>31.46950064289771</v>
      </c>
      <c r="X46" s="261">
        <v>30.505369351936569</v>
      </c>
      <c r="Y46" s="261">
        <v>30.23340417626218</v>
      </c>
      <c r="DA46" s="70" t="s">
        <v>2593</v>
      </c>
    </row>
    <row r="47" spans="1:105" ht="12" customHeight="1" x14ac:dyDescent="0.25">
      <c r="A47" s="41" t="s">
        <v>2594</v>
      </c>
      <c r="B47" s="350">
        <v>21.03257003519446</v>
      </c>
      <c r="C47" s="350">
        <v>20.901775590499831</v>
      </c>
      <c r="D47" s="350">
        <v>21.2197075237527</v>
      </c>
      <c r="E47" s="350">
        <v>21.840901603425401</v>
      </c>
      <c r="F47" s="350">
        <v>21.844515641976809</v>
      </c>
      <c r="G47" s="350">
        <v>21.39606901818464</v>
      </c>
      <c r="H47" s="350">
        <v>21.80859731855999</v>
      </c>
      <c r="I47" s="350">
        <v>23.098712420467081</v>
      </c>
      <c r="J47" s="350">
        <v>25.190788934120292</v>
      </c>
      <c r="K47" s="350">
        <v>24.168592830717088</v>
      </c>
      <c r="L47" s="350">
        <v>24.574522370089731</v>
      </c>
      <c r="M47" s="350">
        <v>23.912337716397001</v>
      </c>
      <c r="N47" s="350">
        <v>21.33922113957594</v>
      </c>
      <c r="O47" s="350">
        <v>21.62506666046815</v>
      </c>
      <c r="P47" s="350">
        <v>21.468482718074849</v>
      </c>
      <c r="Q47" s="350">
        <v>19.836620376303621</v>
      </c>
      <c r="R47" s="350">
        <v>20.103396513934751</v>
      </c>
      <c r="S47" s="350">
        <v>20.79498845291106</v>
      </c>
      <c r="T47" s="350">
        <v>22.427448082650869</v>
      </c>
      <c r="U47" s="350">
        <v>22.359106848807571</v>
      </c>
      <c r="V47" s="350">
        <v>21.074547648554471</v>
      </c>
      <c r="W47" s="350">
        <v>21.309751119248041</v>
      </c>
      <c r="X47" s="350">
        <v>20.656884138935851</v>
      </c>
      <c r="Y47" s="350">
        <v>20.47272137536077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1.0000000000000004</v>
      </c>
      <c r="D51" s="232">
        <f t="shared" si="3"/>
        <v>0.99999999999999989</v>
      </c>
      <c r="E51" s="232">
        <f t="shared" si="3"/>
        <v>0.99999999999999967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1</v>
      </c>
      <c r="L51" s="232">
        <f t="shared" si="3"/>
        <v>1.0000000000000002</v>
      </c>
      <c r="M51" s="232">
        <f t="shared" si="3"/>
        <v>1</v>
      </c>
      <c r="N51" s="232">
        <f t="shared" si="3"/>
        <v>1.0000000000000002</v>
      </c>
      <c r="O51" s="232">
        <f t="shared" si="3"/>
        <v>1</v>
      </c>
      <c r="P51" s="232">
        <f t="shared" si="3"/>
        <v>1.0000000000000004</v>
      </c>
      <c r="Q51" s="232">
        <f t="shared" si="3"/>
        <v>1.0000000000000002</v>
      </c>
      <c r="R51" s="232">
        <f t="shared" si="3"/>
        <v>0.99999999999999967</v>
      </c>
      <c r="S51" s="232">
        <f t="shared" si="3"/>
        <v>1</v>
      </c>
      <c r="T51" s="232">
        <f t="shared" si="3"/>
        <v>1</v>
      </c>
      <c r="U51" s="232">
        <f t="shared" si="3"/>
        <v>0.99999999999999956</v>
      </c>
      <c r="V51" s="232">
        <f t="shared" si="3"/>
        <v>1</v>
      </c>
      <c r="W51" s="232">
        <f t="shared" si="3"/>
        <v>1.0000000000000002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2.5185201131401679E-2</v>
      </c>
      <c r="C52" s="299">
        <f t="shared" si="4"/>
        <v>2.5883252570007668E-2</v>
      </c>
      <c r="D52" s="299">
        <f t="shared" si="4"/>
        <v>2.6054038953747947E-2</v>
      </c>
      <c r="E52" s="299">
        <f t="shared" si="4"/>
        <v>2.623484118896402E-2</v>
      </c>
      <c r="F52" s="299">
        <f t="shared" si="4"/>
        <v>2.6557915983263038E-2</v>
      </c>
      <c r="G52" s="299">
        <f t="shared" si="4"/>
        <v>2.6063869296537454E-2</v>
      </c>
      <c r="H52" s="299">
        <f t="shared" si="4"/>
        <v>2.6130623775675019E-2</v>
      </c>
      <c r="I52" s="299">
        <f t="shared" si="4"/>
        <v>2.1886591649702948E-2</v>
      </c>
      <c r="J52" s="299">
        <f t="shared" si="4"/>
        <v>2.2142936402009213E-2</v>
      </c>
      <c r="K52" s="299">
        <f t="shared" si="4"/>
        <v>2.1204347650960138E-2</v>
      </c>
      <c r="L52" s="299">
        <f t="shared" si="4"/>
        <v>2.0668199162237069E-2</v>
      </c>
      <c r="M52" s="299">
        <f t="shared" si="4"/>
        <v>2.1602962246952184E-2</v>
      </c>
      <c r="N52" s="299">
        <f t="shared" si="4"/>
        <v>2.0315255119058892E-2</v>
      </c>
      <c r="O52" s="299">
        <f t="shared" si="4"/>
        <v>2.1130300334855221E-2</v>
      </c>
      <c r="P52" s="299">
        <f t="shared" si="4"/>
        <v>1.995419068878038E-2</v>
      </c>
      <c r="Q52" s="299">
        <f t="shared" si="4"/>
        <v>2.0347597733544151E-2</v>
      </c>
      <c r="R52" s="299">
        <f t="shared" si="4"/>
        <v>2.0086247891797145E-2</v>
      </c>
      <c r="S52" s="299">
        <f t="shared" si="4"/>
        <v>2.0873271504503448E-2</v>
      </c>
      <c r="T52" s="299">
        <f t="shared" si="4"/>
        <v>2.1419452394169307E-2</v>
      </c>
      <c r="U52" s="299">
        <f t="shared" si="4"/>
        <v>2.1299695005557027E-2</v>
      </c>
      <c r="V52" s="299">
        <f t="shared" si="4"/>
        <v>2.126046395447655E-2</v>
      </c>
      <c r="W52" s="299">
        <f t="shared" si="4"/>
        <v>2.002983081748157E-2</v>
      </c>
      <c r="X52" s="299">
        <f t="shared" si="4"/>
        <v>1.9869689872166283E-2</v>
      </c>
      <c r="Y52" s="299">
        <f t="shared" si="4"/>
        <v>2.0250274471478626E-2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3.425187353870629E-2</v>
      </c>
      <c r="C53" s="233">
        <f t="shared" si="5"/>
        <v>3.5201223495210432E-2</v>
      </c>
      <c r="D53" s="233">
        <f t="shared" si="5"/>
        <v>3.5433492977097206E-2</v>
      </c>
      <c r="E53" s="233">
        <f t="shared" si="5"/>
        <v>3.5679384016991063E-2</v>
      </c>
      <c r="F53" s="233">
        <f t="shared" si="5"/>
        <v>3.6118765737237733E-2</v>
      </c>
      <c r="G53" s="233">
        <f t="shared" si="5"/>
        <v>3.5446862243290939E-2</v>
      </c>
      <c r="H53" s="233">
        <f t="shared" si="5"/>
        <v>3.5537648334918022E-2</v>
      </c>
      <c r="I53" s="233">
        <f t="shared" si="5"/>
        <v>2.976576464359602E-2</v>
      </c>
      <c r="J53" s="233">
        <f t="shared" si="5"/>
        <v>3.0114393506732531E-2</v>
      </c>
      <c r="K53" s="233">
        <f t="shared" si="5"/>
        <v>2.8837912805305808E-2</v>
      </c>
      <c r="L53" s="233">
        <f t="shared" si="5"/>
        <v>2.8108750860642413E-2</v>
      </c>
      <c r="M53" s="233">
        <f t="shared" si="5"/>
        <v>2.9380028655854974E-2</v>
      </c>
      <c r="N53" s="233">
        <f t="shared" si="5"/>
        <v>2.7628746961920102E-2</v>
      </c>
      <c r="O53" s="233">
        <f t="shared" si="5"/>
        <v>2.8737208455403111E-2</v>
      </c>
      <c r="P53" s="233">
        <f t="shared" si="5"/>
        <v>2.713769933674132E-2</v>
      </c>
      <c r="Q53" s="233">
        <f t="shared" si="5"/>
        <v>2.7672732917620048E-2</v>
      </c>
      <c r="R53" s="233">
        <f t="shared" si="5"/>
        <v>2.7317297132844115E-2</v>
      </c>
      <c r="S53" s="233">
        <f t="shared" si="5"/>
        <v>2.8387649246124694E-2</v>
      </c>
      <c r="T53" s="233">
        <f t="shared" si="5"/>
        <v>2.9130455256070255E-2</v>
      </c>
      <c r="U53" s="233">
        <f t="shared" si="5"/>
        <v>2.8967585207557562E-2</v>
      </c>
      <c r="V53" s="233">
        <f t="shared" si="5"/>
        <v>2.8914230978088113E-2</v>
      </c>
      <c r="W53" s="233">
        <f t="shared" si="5"/>
        <v>2.7240569911774943E-2</v>
      </c>
      <c r="X53" s="233">
        <f t="shared" si="5"/>
        <v>2.7022778226146151E-2</v>
      </c>
      <c r="Y53" s="233">
        <f t="shared" si="5"/>
        <v>2.7540373281210926E-2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4.2311137900754837E-2</v>
      </c>
      <c r="C54" s="233">
        <f t="shared" si="6"/>
        <v>4.3483864317612884E-2</v>
      </c>
      <c r="D54" s="233">
        <f t="shared" si="6"/>
        <v>4.3770785442296546E-2</v>
      </c>
      <c r="E54" s="233">
        <f t="shared" si="6"/>
        <v>4.4074533197459555E-2</v>
      </c>
      <c r="F54" s="233">
        <f t="shared" si="6"/>
        <v>4.4617298851881919E-2</v>
      </c>
      <c r="G54" s="233">
        <f t="shared" si="6"/>
        <v>4.3787300418182927E-2</v>
      </c>
      <c r="H54" s="233">
        <f t="shared" si="6"/>
        <v>4.3899447943134037E-2</v>
      </c>
      <c r="I54" s="233">
        <f t="shared" si="6"/>
        <v>3.676947397150096E-2</v>
      </c>
      <c r="J54" s="233">
        <f t="shared" si="6"/>
        <v>3.7200133155375452E-2</v>
      </c>
      <c r="K54" s="233">
        <f t="shared" si="6"/>
        <v>3.5623304053613032E-2</v>
      </c>
      <c r="L54" s="233">
        <f t="shared" si="6"/>
        <v>3.47225745925583E-2</v>
      </c>
      <c r="M54" s="233">
        <f t="shared" si="6"/>
        <v>3.6292976574879662E-2</v>
      </c>
      <c r="N54" s="233">
        <f t="shared" si="6"/>
        <v>3.4129628600018939E-2</v>
      </c>
      <c r="O54" s="233">
        <f t="shared" si="6"/>
        <v>3.549890456255677E-2</v>
      </c>
      <c r="P54" s="233">
        <f t="shared" si="6"/>
        <v>3.3523040357151056E-2</v>
      </c>
      <c r="Q54" s="233">
        <f t="shared" si="6"/>
        <v>3.4183964192354199E-2</v>
      </c>
      <c r="R54" s="233">
        <f t="shared" si="6"/>
        <v>3.3744896458219195E-2</v>
      </c>
      <c r="S54" s="233">
        <f t="shared" si="6"/>
        <v>3.5067096127565776E-2</v>
      </c>
      <c r="T54" s="233">
        <f t="shared" si="6"/>
        <v>3.5984680022204438E-2</v>
      </c>
      <c r="U54" s="233">
        <f t="shared" si="6"/>
        <v>3.5783487609335793E-2</v>
      </c>
      <c r="V54" s="233">
        <f t="shared" si="6"/>
        <v>3.5717579443520595E-2</v>
      </c>
      <c r="W54" s="233">
        <f t="shared" si="6"/>
        <v>3.3650115773369044E-2</v>
      </c>
      <c r="X54" s="233">
        <f t="shared" si="6"/>
        <v>3.3381078985239364E-2</v>
      </c>
      <c r="Y54" s="233">
        <f t="shared" si="6"/>
        <v>3.402046111208408E-2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2.6192609176657746E-2</v>
      </c>
      <c r="C55" s="233">
        <f t="shared" si="7"/>
        <v>2.6918582672807966E-2</v>
      </c>
      <c r="D55" s="233">
        <f t="shared" si="7"/>
        <v>2.7096200511897862E-2</v>
      </c>
      <c r="E55" s="233">
        <f t="shared" si="7"/>
        <v>2.7284234836522581E-2</v>
      </c>
      <c r="F55" s="233">
        <f t="shared" si="7"/>
        <v>2.7620232622593558E-2</v>
      </c>
      <c r="G55" s="233">
        <f t="shared" si="7"/>
        <v>2.7106424068398943E-2</v>
      </c>
      <c r="H55" s="233">
        <f t="shared" si="7"/>
        <v>2.717584872670201E-2</v>
      </c>
      <c r="I55" s="233">
        <f t="shared" si="7"/>
        <v>2.276205531569107E-2</v>
      </c>
      <c r="J55" s="233">
        <f t="shared" si="7"/>
        <v>2.3028653858089575E-2</v>
      </c>
      <c r="K55" s="233">
        <f t="shared" si="7"/>
        <v>2.205252155699855E-2</v>
      </c>
      <c r="L55" s="233">
        <f t="shared" si="7"/>
        <v>2.1494927128726554E-2</v>
      </c>
      <c r="M55" s="233">
        <f t="shared" si="7"/>
        <v>2.246708073683026E-2</v>
      </c>
      <c r="N55" s="233">
        <f t="shared" si="7"/>
        <v>2.1127865323821254E-2</v>
      </c>
      <c r="O55" s="233">
        <f t="shared" si="7"/>
        <v>2.1975512348249428E-2</v>
      </c>
      <c r="P55" s="233">
        <f t="shared" si="7"/>
        <v>2.0752358316331598E-2</v>
      </c>
      <c r="Q55" s="233">
        <f t="shared" si="7"/>
        <v>2.1161501642885914E-2</v>
      </c>
      <c r="R55" s="233">
        <f t="shared" si="7"/>
        <v>2.0889697807469035E-2</v>
      </c>
      <c r="S55" s="233">
        <f t="shared" si="7"/>
        <v>2.1708202364683588E-2</v>
      </c>
      <c r="T55" s="233">
        <f t="shared" si="7"/>
        <v>2.2276230489936068E-2</v>
      </c>
      <c r="U55" s="233">
        <f t="shared" si="7"/>
        <v>2.2151682805779307E-2</v>
      </c>
      <c r="V55" s="233">
        <f t="shared" si="7"/>
        <v>2.2110882512655621E-2</v>
      </c>
      <c r="W55" s="233">
        <f t="shared" si="7"/>
        <v>2.0831024050180832E-2</v>
      </c>
      <c r="X55" s="233">
        <f t="shared" si="7"/>
        <v>2.0664477467052939E-2</v>
      </c>
      <c r="Y55" s="233">
        <f t="shared" si="7"/>
        <v>2.1060285450337765E-2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2.7053896500063242E-2</v>
      </c>
      <c r="C56" s="300">
        <f t="shared" si="8"/>
        <v>2.754609895853892E-2</v>
      </c>
      <c r="D56" s="300">
        <f t="shared" si="8"/>
        <v>2.763022784693852E-2</v>
      </c>
      <c r="E56" s="300">
        <f t="shared" si="8"/>
        <v>2.7730606598638404E-2</v>
      </c>
      <c r="F56" s="300">
        <f t="shared" si="8"/>
        <v>2.7988882656272033E-2</v>
      </c>
      <c r="G56" s="300">
        <f t="shared" si="8"/>
        <v>2.7600128213863883E-2</v>
      </c>
      <c r="H56" s="300">
        <f t="shared" si="8"/>
        <v>2.7652089894142664E-2</v>
      </c>
      <c r="I56" s="300">
        <f t="shared" si="8"/>
        <v>2.4107072289164783E-2</v>
      </c>
      <c r="J56" s="300">
        <f t="shared" si="8"/>
        <v>2.4239080689017124E-2</v>
      </c>
      <c r="K56" s="300">
        <f t="shared" si="8"/>
        <v>2.3162432159409954E-2</v>
      </c>
      <c r="L56" s="300">
        <f t="shared" si="8"/>
        <v>2.2837770344185677E-2</v>
      </c>
      <c r="M56" s="300">
        <f t="shared" si="8"/>
        <v>2.4024965143231495E-2</v>
      </c>
      <c r="N56" s="300">
        <f t="shared" si="8"/>
        <v>2.2548461333744461E-2</v>
      </c>
      <c r="O56" s="300">
        <f t="shared" si="8"/>
        <v>2.3258485465200093E-2</v>
      </c>
      <c r="P56" s="300">
        <f t="shared" si="8"/>
        <v>2.2000861099425978E-2</v>
      </c>
      <c r="Q56" s="300">
        <f t="shared" si="8"/>
        <v>2.2414919737837657E-2</v>
      </c>
      <c r="R56" s="300">
        <f t="shared" si="8"/>
        <v>2.2198147779913989E-2</v>
      </c>
      <c r="S56" s="300">
        <f t="shared" si="8"/>
        <v>2.2903274758776685E-2</v>
      </c>
      <c r="T56" s="300">
        <f t="shared" si="8"/>
        <v>2.327145548619116E-2</v>
      </c>
      <c r="U56" s="300">
        <f t="shared" si="8"/>
        <v>2.3089754709079265E-2</v>
      </c>
      <c r="V56" s="300">
        <f t="shared" si="8"/>
        <v>2.2986876770628616E-2</v>
      </c>
      <c r="W56" s="300">
        <f t="shared" si="8"/>
        <v>2.1718272212788867E-2</v>
      </c>
      <c r="X56" s="300">
        <f t="shared" si="8"/>
        <v>2.1645666751710497E-2</v>
      </c>
      <c r="Y56" s="300">
        <f t="shared" si="8"/>
        <v>2.1909777388627264E-2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0.18102631013614964</v>
      </c>
      <c r="C57" s="301">
        <f t="shared" si="9"/>
        <v>0.18039061583094151</v>
      </c>
      <c r="D57" s="301">
        <f t="shared" si="9"/>
        <v>0.18027276286487848</v>
      </c>
      <c r="E57" s="301">
        <f t="shared" si="9"/>
        <v>0.18019353826944007</v>
      </c>
      <c r="F57" s="301">
        <f t="shared" si="9"/>
        <v>0.18067078640568637</v>
      </c>
      <c r="G57" s="301">
        <f t="shared" si="9"/>
        <v>0.17997061944130255</v>
      </c>
      <c r="H57" s="301">
        <f t="shared" si="9"/>
        <v>0.18001807203427256</v>
      </c>
      <c r="I57" s="301">
        <f t="shared" si="9"/>
        <v>0.16058866840406449</v>
      </c>
      <c r="J57" s="301">
        <f t="shared" si="9"/>
        <v>0.15997321796748817</v>
      </c>
      <c r="K57" s="301">
        <f t="shared" si="9"/>
        <v>0.15440464742058135</v>
      </c>
      <c r="L57" s="301">
        <f t="shared" si="9"/>
        <v>0.15094914060330955</v>
      </c>
      <c r="M57" s="301">
        <f t="shared" si="9"/>
        <v>0.15851124797430596</v>
      </c>
      <c r="N57" s="301">
        <f t="shared" si="9"/>
        <v>0.14929556962042978</v>
      </c>
      <c r="O57" s="301">
        <f t="shared" si="9"/>
        <v>0.15364558528893169</v>
      </c>
      <c r="P57" s="301">
        <f t="shared" si="9"/>
        <v>0.1460167379138621</v>
      </c>
      <c r="Q57" s="301">
        <f t="shared" si="9"/>
        <v>0.14865239837720542</v>
      </c>
      <c r="R57" s="301">
        <f t="shared" si="9"/>
        <v>0.14732140094910356</v>
      </c>
      <c r="S57" s="301">
        <f t="shared" si="9"/>
        <v>0.15108214369061021</v>
      </c>
      <c r="T57" s="301">
        <f t="shared" si="9"/>
        <v>0.15428839849685755</v>
      </c>
      <c r="U57" s="301">
        <f t="shared" si="9"/>
        <v>0.1534199295828261</v>
      </c>
      <c r="V57" s="301">
        <f t="shared" si="9"/>
        <v>0.15126567455105999</v>
      </c>
      <c r="W57" s="301">
        <f t="shared" si="9"/>
        <v>0.14352947933926763</v>
      </c>
      <c r="X57" s="301">
        <f t="shared" si="9"/>
        <v>0.14315624187581788</v>
      </c>
      <c r="Y57" s="301">
        <f t="shared" si="9"/>
        <v>0.1443086053489486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6.8905977592028239E-2</v>
      </c>
      <c r="C58" s="302">
        <f t="shared" si="10"/>
        <v>5.3084515240920907E-2</v>
      </c>
      <c r="D58" s="302">
        <f t="shared" si="10"/>
        <v>4.8618390146775589E-2</v>
      </c>
      <c r="E58" s="302">
        <f t="shared" si="10"/>
        <v>4.4063599353523046E-2</v>
      </c>
      <c r="F58" s="302">
        <f t="shared" si="10"/>
        <v>3.7074607591225647E-2</v>
      </c>
      <c r="G58" s="302">
        <f t="shared" si="10"/>
        <v>4.7862033054308903E-2</v>
      </c>
      <c r="H58" s="302">
        <f t="shared" si="10"/>
        <v>4.6469108968097896E-2</v>
      </c>
      <c r="I58" s="302">
        <f t="shared" si="10"/>
        <v>5.0445400858476895E-2</v>
      </c>
      <c r="J58" s="302">
        <f t="shared" si="10"/>
        <v>4.126707282360103E-2</v>
      </c>
      <c r="K58" s="302">
        <f t="shared" si="10"/>
        <v>4.3815310008531477E-2</v>
      </c>
      <c r="L58" s="302">
        <f t="shared" si="10"/>
        <v>4.2108844250503215E-2</v>
      </c>
      <c r="M58" s="302">
        <f t="shared" si="10"/>
        <v>4.5444990200208868E-2</v>
      </c>
      <c r="N58" s="302">
        <f t="shared" si="10"/>
        <v>4.020679673893434E-2</v>
      </c>
      <c r="O58" s="302">
        <f t="shared" si="10"/>
        <v>3.7805501915204057E-2</v>
      </c>
      <c r="P58" s="302">
        <f t="shared" si="10"/>
        <v>3.8405741647169978E-2</v>
      </c>
      <c r="Q58" s="302">
        <f t="shared" si="10"/>
        <v>3.9419600379132419E-2</v>
      </c>
      <c r="R58" s="302">
        <f t="shared" si="10"/>
        <v>3.8629244411174733E-2</v>
      </c>
      <c r="S58" s="302">
        <f t="shared" si="10"/>
        <v>3.1598755720001641E-2</v>
      </c>
      <c r="T58" s="302">
        <f t="shared" si="10"/>
        <v>3.0788757092794466E-2</v>
      </c>
      <c r="U58" s="302">
        <f t="shared" si="10"/>
        <v>3.1168833814245036E-2</v>
      </c>
      <c r="V58" s="302">
        <f t="shared" si="10"/>
        <v>2.2764853482393797E-2</v>
      </c>
      <c r="W58" s="302">
        <f t="shared" si="10"/>
        <v>2.497920505132406E-2</v>
      </c>
      <c r="X58" s="302">
        <f t="shared" si="10"/>
        <v>2.6823087258357133E-2</v>
      </c>
      <c r="Y58" s="302">
        <f t="shared" si="10"/>
        <v>2.1553004549514237E-2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0.1121203325441214</v>
      </c>
      <c r="C59" s="302">
        <f t="shared" si="11"/>
        <v>0.12730610059002062</v>
      </c>
      <c r="D59" s="302">
        <f t="shared" si="11"/>
        <v>0.1316543727181029</v>
      </c>
      <c r="E59" s="302">
        <f t="shared" si="11"/>
        <v>0.13612993891591701</v>
      </c>
      <c r="F59" s="302">
        <f t="shared" si="11"/>
        <v>0.14359617881446074</v>
      </c>
      <c r="G59" s="302">
        <f t="shared" si="11"/>
        <v>0.13210858638699366</v>
      </c>
      <c r="H59" s="302">
        <f t="shared" si="11"/>
        <v>0.13354896306617467</v>
      </c>
      <c r="I59" s="302">
        <f t="shared" si="11"/>
        <v>0.11014326754558761</v>
      </c>
      <c r="J59" s="302">
        <f t="shared" si="11"/>
        <v>0.11870614514388712</v>
      </c>
      <c r="K59" s="302">
        <f t="shared" si="11"/>
        <v>0.11058933741204989</v>
      </c>
      <c r="L59" s="302">
        <f t="shared" si="11"/>
        <v>0.10884029635280633</v>
      </c>
      <c r="M59" s="302">
        <f t="shared" si="11"/>
        <v>0.11306625777409708</v>
      </c>
      <c r="N59" s="302">
        <f t="shared" si="11"/>
        <v>0.10908877288149545</v>
      </c>
      <c r="O59" s="302">
        <f t="shared" si="11"/>
        <v>0.11584008337372761</v>
      </c>
      <c r="P59" s="302">
        <f t="shared" si="11"/>
        <v>0.10761099626669213</v>
      </c>
      <c r="Q59" s="302">
        <f t="shared" si="11"/>
        <v>0.10923279799807302</v>
      </c>
      <c r="R59" s="302">
        <f t="shared" si="11"/>
        <v>0.10869215653792884</v>
      </c>
      <c r="S59" s="302">
        <f t="shared" si="11"/>
        <v>0.11948338797060855</v>
      </c>
      <c r="T59" s="302">
        <f t="shared" si="11"/>
        <v>0.12349964140406307</v>
      </c>
      <c r="U59" s="302">
        <f t="shared" si="11"/>
        <v>0.12225109576858106</v>
      </c>
      <c r="V59" s="302">
        <f t="shared" si="11"/>
        <v>0.1285008210686662</v>
      </c>
      <c r="W59" s="302">
        <f t="shared" si="11"/>
        <v>0.11855027428794358</v>
      </c>
      <c r="X59" s="302">
        <f t="shared" si="11"/>
        <v>0.11633315461746074</v>
      </c>
      <c r="Y59" s="302">
        <f t="shared" si="11"/>
        <v>0.12275560079943436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5.5979127805084329E-2</v>
      </c>
      <c r="C60" s="301">
        <f t="shared" si="12"/>
        <v>5.686213739727488E-2</v>
      </c>
      <c r="D60" s="301">
        <f t="shared" si="12"/>
        <v>5.7483031260371041E-2</v>
      </c>
      <c r="E60" s="301">
        <f t="shared" si="12"/>
        <v>5.8599165702692191E-2</v>
      </c>
      <c r="F60" s="301">
        <f t="shared" si="12"/>
        <v>5.8185685206321718E-2</v>
      </c>
      <c r="G60" s="301">
        <f t="shared" si="12"/>
        <v>5.9291441268720886E-2</v>
      </c>
      <c r="H60" s="301">
        <f t="shared" si="12"/>
        <v>5.921680905392962E-2</v>
      </c>
      <c r="I60" s="301">
        <f t="shared" si="12"/>
        <v>5.1743121462242359E-2</v>
      </c>
      <c r="J60" s="301">
        <f t="shared" si="12"/>
        <v>4.9880005690757165E-2</v>
      </c>
      <c r="K60" s="301">
        <f t="shared" si="12"/>
        <v>5.4356359136134555E-2</v>
      </c>
      <c r="L60" s="301">
        <f t="shared" si="12"/>
        <v>4.9287261430621593E-2</v>
      </c>
      <c r="M60" s="301">
        <f t="shared" si="12"/>
        <v>4.1244644164039099E-2</v>
      </c>
      <c r="N60" s="301">
        <f t="shared" si="12"/>
        <v>3.7852324564283585E-2</v>
      </c>
      <c r="O60" s="301">
        <f t="shared" si="12"/>
        <v>4.1066619656584612E-2</v>
      </c>
      <c r="P60" s="301">
        <f t="shared" si="12"/>
        <v>4.2444127749134961E-2</v>
      </c>
      <c r="Q60" s="301">
        <f t="shared" si="12"/>
        <v>4.4596349797983333E-2</v>
      </c>
      <c r="R60" s="301">
        <f t="shared" si="12"/>
        <v>3.8645484874136465E-2</v>
      </c>
      <c r="S60" s="301">
        <f t="shared" si="12"/>
        <v>3.5017281158028768E-2</v>
      </c>
      <c r="T60" s="301">
        <f t="shared" si="12"/>
        <v>3.7578583116310099E-2</v>
      </c>
      <c r="U60" s="301">
        <f t="shared" si="12"/>
        <v>3.9467644967223089E-2</v>
      </c>
      <c r="V60" s="301">
        <f t="shared" si="12"/>
        <v>3.9178255132898278E-2</v>
      </c>
      <c r="W60" s="301">
        <f t="shared" si="12"/>
        <v>3.8759971788231914E-2</v>
      </c>
      <c r="X60" s="301">
        <f t="shared" si="12"/>
        <v>3.6042252505052781E-2</v>
      </c>
      <c r="Y60" s="301">
        <f t="shared" si="12"/>
        <v>3.7929922189220845E-2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3.0290222651054601E-2</v>
      </c>
      <c r="C61" s="302">
        <f t="shared" si="13"/>
        <v>3.0461219775867052E-2</v>
      </c>
      <c r="D61" s="302">
        <f t="shared" si="13"/>
        <v>3.0907911527548126E-2</v>
      </c>
      <c r="E61" s="302">
        <f t="shared" si="13"/>
        <v>3.1839627689948885E-2</v>
      </c>
      <c r="F61" s="302">
        <f t="shared" si="13"/>
        <v>3.1096610903393405E-2</v>
      </c>
      <c r="G61" s="302">
        <f t="shared" si="13"/>
        <v>3.2706294586252682E-2</v>
      </c>
      <c r="H61" s="302">
        <f t="shared" si="13"/>
        <v>3.2563572802741102E-2</v>
      </c>
      <c r="I61" s="302">
        <f t="shared" si="13"/>
        <v>2.9418797979545341E-2</v>
      </c>
      <c r="J61" s="302">
        <f t="shared" si="13"/>
        <v>2.7294210560707771E-2</v>
      </c>
      <c r="K61" s="302">
        <f t="shared" si="13"/>
        <v>3.27279245321552E-2</v>
      </c>
      <c r="L61" s="302">
        <f t="shared" si="13"/>
        <v>2.8205698285139767E-2</v>
      </c>
      <c r="M61" s="302">
        <f t="shared" si="13"/>
        <v>1.9209622672147864E-2</v>
      </c>
      <c r="N61" s="302">
        <f t="shared" si="13"/>
        <v>1.713076434284351E-2</v>
      </c>
      <c r="O61" s="302">
        <f t="shared" si="13"/>
        <v>1.951371331503228E-2</v>
      </c>
      <c r="P61" s="302">
        <f t="shared" si="13"/>
        <v>2.2090853246578959E-2</v>
      </c>
      <c r="Q61" s="302">
        <f t="shared" si="13"/>
        <v>2.3841800109768298E-2</v>
      </c>
      <c r="R61" s="302">
        <f t="shared" si="13"/>
        <v>1.8157512024503372E-2</v>
      </c>
      <c r="S61" s="302">
        <f t="shared" si="13"/>
        <v>1.3726544223435243E-2</v>
      </c>
      <c r="T61" s="302">
        <f t="shared" si="13"/>
        <v>1.5730741674257403E-2</v>
      </c>
      <c r="U61" s="302">
        <f t="shared" si="13"/>
        <v>1.7741956061554924E-2</v>
      </c>
      <c r="V61" s="302">
        <f t="shared" si="13"/>
        <v>1.7492581899332185E-2</v>
      </c>
      <c r="W61" s="302">
        <f t="shared" si="13"/>
        <v>1.8329544354400706E-2</v>
      </c>
      <c r="X61" s="302">
        <f t="shared" si="13"/>
        <v>1.5775168835443158E-2</v>
      </c>
      <c r="Y61" s="302">
        <f t="shared" si="13"/>
        <v>1.7274642228312636E-2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2.5688905154029724E-2</v>
      </c>
      <c r="C62" s="302">
        <f t="shared" si="14"/>
        <v>2.6400917621407827E-2</v>
      </c>
      <c r="D62" s="302">
        <f t="shared" si="14"/>
        <v>2.6575119732822915E-2</v>
      </c>
      <c r="E62" s="302">
        <f t="shared" si="14"/>
        <v>2.6759538012743306E-2</v>
      </c>
      <c r="F62" s="302">
        <f t="shared" si="14"/>
        <v>2.7089074302928309E-2</v>
      </c>
      <c r="G62" s="302">
        <f t="shared" si="14"/>
        <v>2.6585146682468207E-2</v>
      </c>
      <c r="H62" s="302">
        <f t="shared" si="14"/>
        <v>2.6653236251188525E-2</v>
      </c>
      <c r="I62" s="302">
        <f t="shared" si="14"/>
        <v>2.2324323482697021E-2</v>
      </c>
      <c r="J62" s="302">
        <f t="shared" si="14"/>
        <v>2.2585795130049394E-2</v>
      </c>
      <c r="K62" s="302">
        <f t="shared" si="14"/>
        <v>2.1628434603979355E-2</v>
      </c>
      <c r="L62" s="302">
        <f t="shared" si="14"/>
        <v>2.1081563145481826E-2</v>
      </c>
      <c r="M62" s="302">
        <f t="shared" si="14"/>
        <v>2.2035021491891234E-2</v>
      </c>
      <c r="N62" s="302">
        <f t="shared" si="14"/>
        <v>2.0721560221440078E-2</v>
      </c>
      <c r="O62" s="302">
        <f t="shared" si="14"/>
        <v>2.1552906341552332E-2</v>
      </c>
      <c r="P62" s="302">
        <f t="shared" si="14"/>
        <v>2.0353274502556001E-2</v>
      </c>
      <c r="Q62" s="302">
        <f t="shared" si="14"/>
        <v>2.0754549688215038E-2</v>
      </c>
      <c r="R62" s="302">
        <f t="shared" si="14"/>
        <v>2.0487972849633093E-2</v>
      </c>
      <c r="S62" s="302">
        <f t="shared" si="14"/>
        <v>2.1290736934593522E-2</v>
      </c>
      <c r="T62" s="302">
        <f t="shared" si="14"/>
        <v>2.1847841442052696E-2</v>
      </c>
      <c r="U62" s="302">
        <f t="shared" si="14"/>
        <v>2.1725688905668172E-2</v>
      </c>
      <c r="V62" s="302">
        <f t="shared" si="14"/>
        <v>2.1685673233566093E-2</v>
      </c>
      <c r="W62" s="302">
        <f t="shared" si="14"/>
        <v>2.0430427433831212E-2</v>
      </c>
      <c r="X62" s="302">
        <f t="shared" si="14"/>
        <v>2.0267083669609619E-2</v>
      </c>
      <c r="Y62" s="302">
        <f t="shared" si="14"/>
        <v>2.0655279960908206E-2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0.25860901448021389</v>
      </c>
      <c r="C63" s="301">
        <f t="shared" si="15"/>
        <v>0.25770087975848782</v>
      </c>
      <c r="D63" s="301">
        <f t="shared" si="15"/>
        <v>0.25753251837839786</v>
      </c>
      <c r="E63" s="301">
        <f t="shared" si="15"/>
        <v>0.25741934038491437</v>
      </c>
      <c r="F63" s="301">
        <f t="shared" si="15"/>
        <v>0.25810112343669483</v>
      </c>
      <c r="G63" s="301">
        <f t="shared" si="15"/>
        <v>0.25710088491614663</v>
      </c>
      <c r="H63" s="301">
        <f t="shared" si="15"/>
        <v>0.25716867433467505</v>
      </c>
      <c r="I63" s="301">
        <f t="shared" si="15"/>
        <v>0.22941238343437784</v>
      </c>
      <c r="J63" s="301">
        <f t="shared" si="15"/>
        <v>0.22853316852498312</v>
      </c>
      <c r="K63" s="301">
        <f t="shared" si="15"/>
        <v>0.22057806774368763</v>
      </c>
      <c r="L63" s="301">
        <f t="shared" si="15"/>
        <v>0.21564162943329926</v>
      </c>
      <c r="M63" s="301">
        <f t="shared" si="15"/>
        <v>0.2264446399632942</v>
      </c>
      <c r="N63" s="301">
        <f t="shared" si="15"/>
        <v>0.21327938517204251</v>
      </c>
      <c r="O63" s="301">
        <f t="shared" si="15"/>
        <v>0.21949369326990234</v>
      </c>
      <c r="P63" s="301">
        <f t="shared" si="15"/>
        <v>0.20859533987694587</v>
      </c>
      <c r="Q63" s="301">
        <f t="shared" si="15"/>
        <v>0.21236056911029347</v>
      </c>
      <c r="R63" s="301">
        <f t="shared" si="15"/>
        <v>0.21045914421300507</v>
      </c>
      <c r="S63" s="301">
        <f t="shared" si="15"/>
        <v>0.21583163384372883</v>
      </c>
      <c r="T63" s="301">
        <f t="shared" si="15"/>
        <v>0.2204119978526537</v>
      </c>
      <c r="U63" s="301">
        <f t="shared" si="15"/>
        <v>0.2191713279754659</v>
      </c>
      <c r="V63" s="301">
        <f t="shared" si="15"/>
        <v>0.21609382078722858</v>
      </c>
      <c r="W63" s="301">
        <f t="shared" si="15"/>
        <v>0.20504211334181086</v>
      </c>
      <c r="X63" s="301">
        <f t="shared" si="15"/>
        <v>0.20450891696545417</v>
      </c>
      <c r="Y63" s="301">
        <f t="shared" si="15"/>
        <v>0.20615515049849803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9.8437110845754669E-2</v>
      </c>
      <c r="C64" s="302">
        <f t="shared" si="16"/>
        <v>7.5835021772744121E-2</v>
      </c>
      <c r="D64" s="302">
        <f t="shared" si="16"/>
        <v>6.9454843066822258E-2</v>
      </c>
      <c r="E64" s="302">
        <f t="shared" si="16"/>
        <v>6.2947999076461494E-2</v>
      </c>
      <c r="F64" s="302">
        <f t="shared" si="16"/>
        <v>5.2963725130322374E-2</v>
      </c>
      <c r="G64" s="302">
        <f t="shared" si="16"/>
        <v>6.8374332934727028E-2</v>
      </c>
      <c r="H64" s="302">
        <f t="shared" si="16"/>
        <v>6.6384441382996998E-2</v>
      </c>
      <c r="I64" s="302">
        <f t="shared" si="16"/>
        <v>7.2064858369252721E-2</v>
      </c>
      <c r="J64" s="302">
        <f t="shared" si="16"/>
        <v>5.8952961176572914E-2</v>
      </c>
      <c r="K64" s="302">
        <f t="shared" si="16"/>
        <v>6.2593300012187811E-2</v>
      </c>
      <c r="L64" s="302">
        <f t="shared" si="16"/>
        <v>6.0155491786433132E-2</v>
      </c>
      <c r="M64" s="302">
        <f t="shared" si="16"/>
        <v>6.4921414571726954E-2</v>
      </c>
      <c r="N64" s="302">
        <f t="shared" si="16"/>
        <v>5.743828105562046E-2</v>
      </c>
      <c r="O64" s="302">
        <f t="shared" si="16"/>
        <v>5.4007859878862932E-2</v>
      </c>
      <c r="P64" s="302">
        <f t="shared" si="16"/>
        <v>5.4865345210242826E-2</v>
      </c>
      <c r="Q64" s="302">
        <f t="shared" si="16"/>
        <v>5.6313714827332044E-2</v>
      </c>
      <c r="R64" s="302">
        <f t="shared" si="16"/>
        <v>5.5184634873106785E-2</v>
      </c>
      <c r="S64" s="302">
        <f t="shared" si="16"/>
        <v>4.5141079600002312E-2</v>
      </c>
      <c r="T64" s="302">
        <f t="shared" si="16"/>
        <v>4.3983938703992101E-2</v>
      </c>
      <c r="U64" s="302">
        <f t="shared" si="16"/>
        <v>4.4526905448921489E-2</v>
      </c>
      <c r="V64" s="302">
        <f t="shared" si="16"/>
        <v>3.2521219260562555E-2</v>
      </c>
      <c r="W64" s="302">
        <f t="shared" si="16"/>
        <v>3.5684578644748652E-2</v>
      </c>
      <c r="X64" s="302">
        <f t="shared" si="16"/>
        <v>3.831869608336734E-2</v>
      </c>
      <c r="Y64" s="302">
        <f t="shared" si="16"/>
        <v>3.0790006499306063E-2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0.16017190363445921</v>
      </c>
      <c r="C65" s="302">
        <f t="shared" si="17"/>
        <v>0.1818658579857437</v>
      </c>
      <c r="D65" s="302">
        <f t="shared" si="17"/>
        <v>0.18807767531157557</v>
      </c>
      <c r="E65" s="302">
        <f t="shared" si="17"/>
        <v>0.19447134130845284</v>
      </c>
      <c r="F65" s="302">
        <f t="shared" si="17"/>
        <v>0.20513739830637248</v>
      </c>
      <c r="G65" s="302">
        <f t="shared" si="17"/>
        <v>0.1887265519814196</v>
      </c>
      <c r="H65" s="302">
        <f t="shared" si="17"/>
        <v>0.19078423295167804</v>
      </c>
      <c r="I65" s="302">
        <f t="shared" si="17"/>
        <v>0.15734752506512512</v>
      </c>
      <c r="J65" s="302">
        <f t="shared" si="17"/>
        <v>0.16958020734841017</v>
      </c>
      <c r="K65" s="302">
        <f t="shared" si="17"/>
        <v>0.1579847677314998</v>
      </c>
      <c r="L65" s="302">
        <f t="shared" si="17"/>
        <v>0.15548613764686614</v>
      </c>
      <c r="M65" s="302">
        <f t="shared" si="17"/>
        <v>0.16152322539156727</v>
      </c>
      <c r="N65" s="302">
        <f t="shared" si="17"/>
        <v>0.15584110411642205</v>
      </c>
      <c r="O65" s="302">
        <f t="shared" si="17"/>
        <v>0.16548583339103939</v>
      </c>
      <c r="P65" s="302">
        <f t="shared" si="17"/>
        <v>0.15372999466670303</v>
      </c>
      <c r="Q65" s="302">
        <f t="shared" si="17"/>
        <v>0.15604685428296144</v>
      </c>
      <c r="R65" s="302">
        <f t="shared" si="17"/>
        <v>0.15527450933989831</v>
      </c>
      <c r="S65" s="302">
        <f t="shared" si="17"/>
        <v>0.17069055424372651</v>
      </c>
      <c r="T65" s="302">
        <f t="shared" si="17"/>
        <v>0.17642805914866158</v>
      </c>
      <c r="U65" s="302">
        <f t="shared" si="17"/>
        <v>0.17464442252654439</v>
      </c>
      <c r="V65" s="302">
        <f t="shared" si="17"/>
        <v>0.18357260152666602</v>
      </c>
      <c r="W65" s="302">
        <f t="shared" si="17"/>
        <v>0.16935753469706222</v>
      </c>
      <c r="X65" s="302">
        <f t="shared" si="17"/>
        <v>0.16619022088208682</v>
      </c>
      <c r="Y65" s="302">
        <f t="shared" si="17"/>
        <v>0.17536514399919195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0.14664121426284002</v>
      </c>
      <c r="C66" s="301">
        <f t="shared" si="18"/>
        <v>0.13764417344078356</v>
      </c>
      <c r="D66" s="301">
        <f t="shared" si="18"/>
        <v>0.13498288050865134</v>
      </c>
      <c r="E66" s="301">
        <f t="shared" si="18"/>
        <v>0.13158477376872282</v>
      </c>
      <c r="F66" s="301">
        <f t="shared" si="18"/>
        <v>0.12633886277744297</v>
      </c>
      <c r="G66" s="301">
        <f t="shared" si="18"/>
        <v>0.13380927120463476</v>
      </c>
      <c r="H66" s="301">
        <f t="shared" si="18"/>
        <v>0.13284019023502158</v>
      </c>
      <c r="I66" s="301">
        <f t="shared" si="18"/>
        <v>0.24677020558363999</v>
      </c>
      <c r="J66" s="301">
        <f t="shared" si="18"/>
        <v>0.24663008268368378</v>
      </c>
      <c r="K66" s="301">
        <f t="shared" si="18"/>
        <v>0.26907804533721308</v>
      </c>
      <c r="L66" s="301">
        <f t="shared" si="18"/>
        <v>0.28990356582860666</v>
      </c>
      <c r="M66" s="301">
        <f t="shared" si="18"/>
        <v>0.26612010648154283</v>
      </c>
      <c r="N66" s="301">
        <f t="shared" si="18"/>
        <v>0.31027790480186601</v>
      </c>
      <c r="O66" s="301">
        <f t="shared" si="18"/>
        <v>0.28508743509096979</v>
      </c>
      <c r="P66" s="301">
        <f t="shared" si="18"/>
        <v>0.31893748020790169</v>
      </c>
      <c r="Q66" s="301">
        <f t="shared" si="18"/>
        <v>0.30480473870936947</v>
      </c>
      <c r="R66" s="301">
        <f t="shared" si="18"/>
        <v>0.31763641209654347</v>
      </c>
      <c r="S66" s="301">
        <f t="shared" si="18"/>
        <v>0.30109236312029886</v>
      </c>
      <c r="T66" s="301">
        <f t="shared" si="18"/>
        <v>0.2832047168681458</v>
      </c>
      <c r="U66" s="301">
        <f t="shared" si="18"/>
        <v>0.28517895068569443</v>
      </c>
      <c r="V66" s="301">
        <f t="shared" si="18"/>
        <v>0.2913180980027647</v>
      </c>
      <c r="W66" s="301">
        <f t="shared" si="18"/>
        <v>0.32795152900809066</v>
      </c>
      <c r="X66" s="301">
        <f t="shared" si="18"/>
        <v>0.33375099381562601</v>
      </c>
      <c r="Y66" s="301">
        <f t="shared" si="18"/>
        <v>0.32380340853536027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0.12088896543072808</v>
      </c>
      <c r="C67" s="301">
        <f t="shared" si="19"/>
        <v>0.12423961233603678</v>
      </c>
      <c r="D67" s="301">
        <f t="shared" si="19"/>
        <v>0.12505938697799016</v>
      </c>
      <c r="E67" s="301">
        <f t="shared" si="19"/>
        <v>0.12592723770702724</v>
      </c>
      <c r="F67" s="301">
        <f t="shared" si="19"/>
        <v>0.12747799671966256</v>
      </c>
      <c r="G67" s="301">
        <f t="shared" si="19"/>
        <v>0.12510657262337974</v>
      </c>
      <c r="H67" s="301">
        <f t="shared" si="19"/>
        <v>0.12542699412324004</v>
      </c>
      <c r="I67" s="301">
        <f t="shared" si="19"/>
        <v>0.1050556399185742</v>
      </c>
      <c r="J67" s="301">
        <f t="shared" si="19"/>
        <v>0.10628609472964418</v>
      </c>
      <c r="K67" s="301">
        <f t="shared" si="19"/>
        <v>0.10178086872460872</v>
      </c>
      <c r="L67" s="301">
        <f t="shared" si="19"/>
        <v>9.9207355978737921E-2</v>
      </c>
      <c r="M67" s="301">
        <f t="shared" si="19"/>
        <v>0.10369421878537047</v>
      </c>
      <c r="N67" s="301">
        <f t="shared" si="19"/>
        <v>9.751322457148269E-2</v>
      </c>
      <c r="O67" s="301">
        <f t="shared" si="19"/>
        <v>0.10142544160730507</v>
      </c>
      <c r="P67" s="301">
        <f t="shared" si="19"/>
        <v>9.5780115306145858E-2</v>
      </c>
      <c r="Q67" s="301">
        <f t="shared" si="19"/>
        <v>9.7668469121011889E-2</v>
      </c>
      <c r="R67" s="301">
        <f t="shared" si="19"/>
        <v>9.6413989880626286E-2</v>
      </c>
      <c r="S67" s="301">
        <f t="shared" si="19"/>
        <v>0.10019170322161654</v>
      </c>
      <c r="T67" s="301">
        <f t="shared" si="19"/>
        <v>0.10281337149201263</v>
      </c>
      <c r="U67" s="301">
        <f t="shared" si="19"/>
        <v>0.10223853602667372</v>
      </c>
      <c r="V67" s="301">
        <f t="shared" si="19"/>
        <v>0.10205022698148741</v>
      </c>
      <c r="W67" s="301">
        <f t="shared" si="19"/>
        <v>9.6143187923911536E-2</v>
      </c>
      <c r="X67" s="301">
        <f t="shared" si="19"/>
        <v>9.5374511386398186E-2</v>
      </c>
      <c r="Y67" s="301">
        <f t="shared" si="19"/>
        <v>9.7201317463097403E-2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8.1860649637400376E-2</v>
      </c>
      <c r="C68" s="235">
        <f t="shared" si="20"/>
        <v>8.4129559222297839E-2</v>
      </c>
      <c r="D68" s="235">
        <f t="shared" si="20"/>
        <v>8.4684674277732949E-2</v>
      </c>
      <c r="E68" s="235">
        <f t="shared" si="20"/>
        <v>8.5272344328627556E-2</v>
      </c>
      <c r="F68" s="235">
        <f t="shared" si="20"/>
        <v>8.6322449602943274E-2</v>
      </c>
      <c r="G68" s="235">
        <f t="shared" si="20"/>
        <v>8.4716626305541165E-2</v>
      </c>
      <c r="H68" s="235">
        <f t="shared" si="20"/>
        <v>8.4933601544289389E-2</v>
      </c>
      <c r="I68" s="235">
        <f t="shared" si="20"/>
        <v>7.113902332744533E-2</v>
      </c>
      <c r="J68" s="235">
        <f t="shared" si="20"/>
        <v>7.197223279221962E-2</v>
      </c>
      <c r="K68" s="235">
        <f t="shared" si="20"/>
        <v>6.8921493411487234E-2</v>
      </c>
      <c r="L68" s="235">
        <f t="shared" si="20"/>
        <v>6.7178824637075182E-2</v>
      </c>
      <c r="M68" s="235">
        <f t="shared" si="20"/>
        <v>7.0217129273698914E-2</v>
      </c>
      <c r="N68" s="235">
        <f t="shared" si="20"/>
        <v>6.6031633931332004E-2</v>
      </c>
      <c r="O68" s="235">
        <f t="shared" si="20"/>
        <v>6.8680813920041883E-2</v>
      </c>
      <c r="P68" s="235">
        <f t="shared" si="20"/>
        <v>6.485804914757963E-2</v>
      </c>
      <c r="Q68" s="235">
        <f t="shared" si="20"/>
        <v>6.6136758659894684E-2</v>
      </c>
      <c r="R68" s="235">
        <f t="shared" si="20"/>
        <v>6.5287280916341311E-2</v>
      </c>
      <c r="S68" s="235">
        <f t="shared" si="20"/>
        <v>6.7845380964062688E-2</v>
      </c>
      <c r="T68" s="235">
        <f t="shared" si="20"/>
        <v>6.9620658525449075E-2</v>
      </c>
      <c r="U68" s="235">
        <f t="shared" si="20"/>
        <v>6.9231405424807491E-2</v>
      </c>
      <c r="V68" s="235">
        <f t="shared" si="20"/>
        <v>6.910389088519156E-2</v>
      </c>
      <c r="W68" s="235">
        <f t="shared" si="20"/>
        <v>6.5103905833092252E-2</v>
      </c>
      <c r="X68" s="235">
        <f t="shared" si="20"/>
        <v>6.4583392149335672E-2</v>
      </c>
      <c r="Y68" s="235">
        <f t="shared" si="20"/>
        <v>6.5820424261136157E-2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25.868121417873951</v>
      </c>
      <c r="C72" s="322">
        <f t="shared" si="21"/>
        <v>27.050993014354056</v>
      </c>
      <c r="D72" s="322">
        <f t="shared" si="21"/>
        <v>27.358143238711229</v>
      </c>
      <c r="E72" s="322">
        <f t="shared" si="21"/>
        <v>30.318407752089225</v>
      </c>
      <c r="F72" s="322">
        <f t="shared" si="21"/>
        <v>29.668429317156548</v>
      </c>
      <c r="G72" s="322">
        <f t="shared" si="21"/>
        <v>29.042527615072672</v>
      </c>
      <c r="H72" s="322">
        <f t="shared" si="21"/>
        <v>27.235529360679944</v>
      </c>
      <c r="I72" s="322">
        <f t="shared" si="21"/>
        <v>25.847240732024666</v>
      </c>
      <c r="J72" s="322">
        <f t="shared" si="21"/>
        <v>27.252915675471108</v>
      </c>
      <c r="K72" s="322">
        <f t="shared" si="21"/>
        <v>28.601577133600909</v>
      </c>
      <c r="L72" s="322">
        <f t="shared" si="21"/>
        <v>28.208621376604416</v>
      </c>
      <c r="M72" s="322">
        <f t="shared" si="21"/>
        <v>26.04568037210819</v>
      </c>
      <c r="N72" s="322">
        <f t="shared" si="21"/>
        <v>25.856605727825055</v>
      </c>
      <c r="O72" s="322">
        <f t="shared" si="21"/>
        <v>26.491190355758487</v>
      </c>
      <c r="P72" s="322">
        <f t="shared" si="21"/>
        <v>24.818192207771883</v>
      </c>
      <c r="Q72" s="322">
        <f t="shared" si="21"/>
        <v>23.987117146307209</v>
      </c>
      <c r="R72" s="322">
        <f t="shared" si="21"/>
        <v>23.737952645081482</v>
      </c>
      <c r="S72" s="322">
        <f t="shared" si="21"/>
        <v>23.500397149372755</v>
      </c>
      <c r="T72" s="322">
        <f t="shared" si="21"/>
        <v>23.003544119985058</v>
      </c>
      <c r="U72" s="322">
        <f t="shared" si="21"/>
        <v>22.716965646440059</v>
      </c>
      <c r="V72" s="322">
        <f t="shared" si="21"/>
        <v>22.967783633906752</v>
      </c>
      <c r="W72" s="322">
        <f t="shared" si="21"/>
        <v>22.928936075544875</v>
      </c>
      <c r="X72" s="322">
        <f t="shared" si="21"/>
        <v>21.739299828770033</v>
      </c>
      <c r="Y72" s="322">
        <f t="shared" si="21"/>
        <v>20.779062437262571</v>
      </c>
      <c r="DA72" s="95"/>
    </row>
    <row r="73" spans="1:105" ht="12" customHeight="1" x14ac:dyDescent="0.25">
      <c r="A73" s="55" t="s">
        <v>91</v>
      </c>
      <c r="B73" s="334">
        <f>IF(B$6=0,0,B$6/MAE!B$5*1000)</f>
        <v>0.65149384080067507</v>
      </c>
      <c r="C73" s="334">
        <f>IF(C$6=0,0,C$6/MAE!C$5*1000)</f>
        <v>0.70016768446003885</v>
      </c>
      <c r="D73" s="334">
        <f>IF(D$6=0,0,D$6/MAE!D$5*1000)</f>
        <v>0.71279012964359845</v>
      </c>
      <c r="E73" s="334">
        <f>IF(E$6=0,0,E$6/MAE!E$5*1000)</f>
        <v>0.79539861247831656</v>
      </c>
      <c r="F73" s="334">
        <f>IF(F$6=0,0,F$6/MAE!F$5*1000)</f>
        <v>0.78793165316042169</v>
      </c>
      <c r="G73" s="334">
        <f>IF(G$6=0,0,G$6/MAE!G$5*1000)</f>
        <v>0.75696064380033379</v>
      </c>
      <c r="H73" s="334">
        <f>IF(H$6=0,0,H$6/MAE!H$5*1000)</f>
        <v>0.7116813710552784</v>
      </c>
      <c r="I73" s="334">
        <f>IF(I$6=0,0,I$6/MAE!I$5*1000)</f>
        <v>0.56570800317339309</v>
      </c>
      <c r="J73" s="334">
        <f>IF(J$6=0,0,J$6/MAE!J$5*1000)</f>
        <v>0.60345957857127674</v>
      </c>
      <c r="K73" s="334">
        <f>IF(K$6=0,0,K$6/MAE!K$5*1000)</f>
        <v>0.60647778490662563</v>
      </c>
      <c r="L73" s="334">
        <f>IF(L$6=0,0,L$6/MAE!L$5*1000)</f>
        <v>0.58302140470379804</v>
      </c>
      <c r="M73" s="334">
        <f>IF(M$6=0,0,M$6/MAE!M$5*1000)</f>
        <v>0.56266384977483674</v>
      </c>
      <c r="N73" s="334">
        <f>IF(N$6=0,0,N$6/MAE!N$5*1000)</f>
        <v>0.52528354187368531</v>
      </c>
      <c r="O73" s="334">
        <f>IF(O$6=0,0,O$6/MAE!O$5*1000)</f>
        <v>0.55976680844499704</v>
      </c>
      <c r="P73" s="334">
        <f>IF(P$6=0,0,P$6/MAE!P$5*1000)</f>
        <v>0.49522693986468336</v>
      </c>
      <c r="Q73" s="334">
        <f>IF(Q$6=0,0,Q$6/MAE!Q$5*1000)</f>
        <v>0.48808021048045841</v>
      </c>
      <c r="R73" s="334">
        <f>IF(R$6=0,0,R$6/MAE!R$5*1000)</f>
        <v>0.47680640127284857</v>
      </c>
      <c r="S73" s="334">
        <f>IF(S$6=0,0,S$6/MAE!S$5*1000)</f>
        <v>0.49053017016251632</v>
      </c>
      <c r="T73" s="334">
        <f>IF(T$6=0,0,T$6/MAE!T$5*1000)</f>
        <v>0.49272331817519327</v>
      </c>
      <c r="U73" s="334">
        <f>IF(U$6=0,0,U$6/MAE!U$5*1000)</f>
        <v>0.48386443972088999</v>
      </c>
      <c r="V73" s="334">
        <f>IF(V$6=0,0,V$6/MAE!V$5*1000)</f>
        <v>0.48830573606289096</v>
      </c>
      <c r="W73" s="334">
        <f>IF(W$6=0,0,W$6/MAE!W$5*1000)</f>
        <v>0.45926271041801364</v>
      </c>
      <c r="X73" s="334">
        <f>IF(X$6=0,0,X$6/MAE!X$5*1000)</f>
        <v>0.43195314563569814</v>
      </c>
      <c r="Y73" s="334">
        <f>IF(Y$6=0,0,Y$6/MAE!Y$5*1000)</f>
        <v>0.42078171761455879</v>
      </c>
      <c r="DA73" s="67"/>
    </row>
    <row r="74" spans="1:105" ht="12" customHeight="1" x14ac:dyDescent="0.25">
      <c r="A74" s="173" t="s">
        <v>92</v>
      </c>
      <c r="B74" s="335">
        <f>IF(B$7=0,0,B$7/MAE!B$5*1000)</f>
        <v>0.88603162348891829</v>
      </c>
      <c r="C74" s="335">
        <f>IF(C$7=0,0,C$7/MAE!C$5*1000)</f>
        <v>0.95222805086565288</v>
      </c>
      <c r="D74" s="335">
        <f>IF(D$7=0,0,D$7/MAE!D$5*1000)</f>
        <v>0.9693945763152938</v>
      </c>
      <c r="E74" s="335">
        <f>IF(E$7=0,0,E$7/MAE!E$5*1000)</f>
        <v>1.0817421129705105</v>
      </c>
      <c r="F74" s="335">
        <f>IF(F$7=0,0,F$7/MAE!F$5*1000)</f>
        <v>1.0715870482981733</v>
      </c>
      <c r="G74" s="335">
        <f>IF(G$7=0,0,G$7/MAE!G$5*1000)</f>
        <v>1.0294664755684539</v>
      </c>
      <c r="H74" s="335">
        <f>IF(H$7=0,0,H$7/MAE!H$5*1000)</f>
        <v>0.9678866646351787</v>
      </c>
      <c r="I74" s="335">
        <f>IF(I$7=0,0,I$7/MAE!I$5*1000)</f>
        <v>0.7693628843158149</v>
      </c>
      <c r="J74" s="335">
        <f>IF(J$7=0,0,J$7/MAE!J$5*1000)</f>
        <v>0.82070502685693625</v>
      </c>
      <c r="K74" s="335">
        <f>IF(K$7=0,0,K$7/MAE!K$5*1000)</f>
        <v>0.82480978747301137</v>
      </c>
      <c r="L74" s="335">
        <f>IF(L$7=0,0,L$7/MAE!L$5*1000)</f>
        <v>0.79290911039716527</v>
      </c>
      <c r="M74" s="335">
        <f>IF(M$7=0,0,M$7/MAE!M$5*1000)</f>
        <v>0.76522283569377803</v>
      </c>
      <c r="N74" s="335">
        <f>IF(N$7=0,0,N$7/MAE!N$5*1000)</f>
        <v>0.71438561694821223</v>
      </c>
      <c r="O74" s="335">
        <f>IF(O$7=0,0,O$7/MAE!O$5*1000)</f>
        <v>0.76128285948519614</v>
      </c>
      <c r="P74" s="335">
        <f>IF(P$7=0,0,P$7/MAE!P$5*1000)</f>
        <v>0.67350863821596929</v>
      </c>
      <c r="Q74" s="335">
        <f>IF(Q$7=0,0,Q$7/MAE!Q$5*1000)</f>
        <v>0.66378908625342348</v>
      </c>
      <c r="R74" s="335">
        <f>IF(R$7=0,0,R$7/MAE!R$5*1000)</f>
        <v>0.64845670573107406</v>
      </c>
      <c r="S74" s="335">
        <f>IF(S$7=0,0,S$7/MAE!S$5*1000)</f>
        <v>0.66712103142102241</v>
      </c>
      <c r="T74" s="335">
        <f>IF(T$7=0,0,T$7/MAE!T$5*1000)</f>
        <v>0.67010371271826263</v>
      </c>
      <c r="U74" s="335">
        <f>IF(U$7=0,0,U$7/MAE!U$5*1000)</f>
        <v>0.65805563802041056</v>
      </c>
      <c r="V74" s="335">
        <f>IF(V$7=0,0,V$7/MAE!V$5*1000)</f>
        <v>0.66409580104553179</v>
      </c>
      <c r="W74" s="335">
        <f>IF(W$7=0,0,W$7/MAE!W$5*1000)</f>
        <v>0.62459728616849863</v>
      </c>
      <c r="X74" s="335">
        <f>IF(X$7=0,0,X$7/MAE!X$5*1000)</f>
        <v>0.5874562780645497</v>
      </c>
      <c r="Y74" s="335">
        <f>IF(Y$7=0,0,Y$7/MAE!Y$5*1000)</f>
        <v>0.57226313595579981</v>
      </c>
      <c r="DA74" s="177"/>
    </row>
    <row r="75" spans="1:105" ht="12" customHeight="1" x14ac:dyDescent="0.25">
      <c r="A75" s="173" t="s">
        <v>93</v>
      </c>
      <c r="B75" s="335">
        <f>IF(B$8=0,0,B$8/MAE!B$5*1000)</f>
        <v>1.0945096525451345</v>
      </c>
      <c r="C75" s="335">
        <f>IF(C$8=0,0,C$8/MAE!C$5*1000)</f>
        <v>1.1762817098928653</v>
      </c>
      <c r="D75" s="335">
        <f>IF(D$8=0,0,D$8/MAE!D$5*1000)</f>
        <v>1.1974874178012453</v>
      </c>
      <c r="E75" s="335">
        <f>IF(E$8=0,0,E$8/MAE!E$5*1000)</f>
        <v>1.336269668963572</v>
      </c>
      <c r="F75" s="335">
        <f>IF(F$8=0,0,F$8/MAE!F$5*1000)</f>
        <v>1.3237251773095089</v>
      </c>
      <c r="G75" s="335">
        <f>IF(G$8=0,0,G$8/MAE!G$5*1000)</f>
        <v>1.2716938815845609</v>
      </c>
      <c r="H75" s="335">
        <f>IF(H$8=0,0,H$8/MAE!H$5*1000)</f>
        <v>1.195624703372868</v>
      </c>
      <c r="I75" s="335">
        <f>IF(I$8=0,0,I$8/MAE!I$5*1000)</f>
        <v>0.95038944533130054</v>
      </c>
      <c r="J75" s="335">
        <f>IF(J$8=0,0,J$8/MAE!J$5*1000)</f>
        <v>1.0138120919997442</v>
      </c>
      <c r="K75" s="335">
        <f>IF(K$8=0,0,K$8/MAE!K$5*1000)</f>
        <v>1.0188826786431309</v>
      </c>
      <c r="L75" s="335">
        <f>IF(L$8=0,0,L$8/MAE!L$5*1000)</f>
        <v>0.97947595990238134</v>
      </c>
      <c r="M75" s="335">
        <f>IF(M$8=0,0,M$8/MAE!M$5*1000)</f>
        <v>0.94527526762172553</v>
      </c>
      <c r="N75" s="335">
        <f>IF(N$8=0,0,N$8/MAE!N$5*1000)</f>
        <v>0.88247635034779126</v>
      </c>
      <c r="O75" s="335">
        <f>IF(O$8=0,0,O$8/MAE!O$5*1000)</f>
        <v>0.94040823818759478</v>
      </c>
      <c r="P75" s="335">
        <f>IF(P$8=0,0,P$8/MAE!P$5*1000)</f>
        <v>0.83198125897266839</v>
      </c>
      <c r="Q75" s="335">
        <f>IF(Q$8=0,0,Q$8/MAE!Q$5*1000)</f>
        <v>0.81997475360717087</v>
      </c>
      <c r="R75" s="335">
        <f>IF(R$8=0,0,R$8/MAE!R$5*1000)</f>
        <v>0.80103475413838543</v>
      </c>
      <c r="S75" s="335">
        <f>IF(S$8=0,0,S$8/MAE!S$5*1000)</f>
        <v>0.82409068587302714</v>
      </c>
      <c r="T75" s="335">
        <f>IF(T$8=0,0,T$8/MAE!T$5*1000)</f>
        <v>0.8277751745343247</v>
      </c>
      <c r="U75" s="335">
        <f>IF(U$8=0,0,U$8/MAE!U$5*1000)</f>
        <v>0.81289225873109494</v>
      </c>
      <c r="V75" s="335">
        <f>IF(V$8=0,0,V$8/MAE!V$5*1000)</f>
        <v>0.82035363658565652</v>
      </c>
      <c r="W75" s="335">
        <f>IF(W$8=0,0,W$8/MAE!W$5*1000)</f>
        <v>0.77156135350226296</v>
      </c>
      <c r="X75" s="335">
        <f>IF(X$8=0,0,X$8/MAE!X$5*1000)</f>
        <v>0.72568128466797321</v>
      </c>
      <c r="Y75" s="335">
        <f>IF(Y$8=0,0,Y$8/MAE!Y$5*1000)</f>
        <v>0.70691328559245847</v>
      </c>
      <c r="DA75" s="177"/>
    </row>
    <row r="76" spans="1:105" ht="12" customHeight="1" x14ac:dyDescent="0.25">
      <c r="A76" s="173" t="s">
        <v>94</v>
      </c>
      <c r="B76" s="335">
        <f>IF(B$9=0,0,B$9/MAE!B$5*1000)</f>
        <v>0.67755359443270202</v>
      </c>
      <c r="C76" s="335">
        <f>IF(C$9=0,0,C$9/MAE!C$5*1000)</f>
        <v>0.72817439183844013</v>
      </c>
      <c r="D76" s="335">
        <f>IF(D$9=0,0,D$9/MAE!D$5*1000)</f>
        <v>0.74130173482934236</v>
      </c>
      <c r="E76" s="335">
        <f>IF(E$9=0,0,E$9/MAE!E$5*1000)</f>
        <v>0.82721455697744928</v>
      </c>
      <c r="F76" s="335">
        <f>IF(F$9=0,0,F$9/MAE!F$5*1000)</f>
        <v>0.8194489192868385</v>
      </c>
      <c r="G76" s="335">
        <f>IF(G$9=0,0,G$9/MAE!G$5*1000)</f>
        <v>0.78723906955234701</v>
      </c>
      <c r="H76" s="335">
        <f>IF(H$9=0,0,H$9/MAE!H$5*1000)</f>
        <v>0.74014862589748942</v>
      </c>
      <c r="I76" s="335">
        <f>IF(I$9=0,0,I$9/MAE!I$5*1000)</f>
        <v>0.58833632330032881</v>
      </c>
      <c r="J76" s="335">
        <f>IF(J$9=0,0,J$9/MAE!J$5*1000)</f>
        <v>0.62759796171412763</v>
      </c>
      <c r="K76" s="335">
        <f>IF(K$9=0,0,K$9/MAE!K$5*1000)</f>
        <v>0.63073689630289076</v>
      </c>
      <c r="L76" s="335">
        <f>IF(L$9=0,0,L$9/MAE!L$5*1000)</f>
        <v>0.60634226089194998</v>
      </c>
      <c r="M76" s="335">
        <f>IF(M$9=0,0,M$9/MAE!M$5*1000)</f>
        <v>0.58517040376582996</v>
      </c>
      <c r="N76" s="335">
        <f>IF(N$9=0,0,N$9/MAE!N$5*1000)</f>
        <v>0.54629488354863276</v>
      </c>
      <c r="O76" s="335">
        <f>IF(O$9=0,0,O$9/MAE!O$5*1000)</f>
        <v>0.58215748078279672</v>
      </c>
      <c r="P76" s="335">
        <f>IF(P$9=0,0,P$9/MAE!P$5*1000)</f>
        <v>0.51503601745927063</v>
      </c>
      <c r="Q76" s="335">
        <f>IF(Q$9=0,0,Q$9/MAE!Q$5*1000)</f>
        <v>0.50760341889967664</v>
      </c>
      <c r="R76" s="335">
        <f>IF(R$9=0,0,R$9/MAE!R$5*1000)</f>
        <v>0.49587865732376263</v>
      </c>
      <c r="S76" s="335">
        <f>IF(S$9=0,0,S$9/MAE!S$5*1000)</f>
        <v>0.51015137696901713</v>
      </c>
      <c r="T76" s="335">
        <f>IF(T$9=0,0,T$9/MAE!T$5*1000)</f>
        <v>0.51243225090220079</v>
      </c>
      <c r="U76" s="335">
        <f>IF(U$9=0,0,U$9/MAE!U$5*1000)</f>
        <v>0.50321901730972562</v>
      </c>
      <c r="V76" s="335">
        <f>IF(V$9=0,0,V$9/MAE!V$5*1000)</f>
        <v>0.50783796550540672</v>
      </c>
      <c r="W76" s="335">
        <f>IF(W$9=0,0,W$9/MAE!W$5*1000)</f>
        <v>0.47763321883473414</v>
      </c>
      <c r="X76" s="335">
        <f>IF(X$9=0,0,X$9/MAE!X$5*1000)</f>
        <v>0.44923127146112618</v>
      </c>
      <c r="Y76" s="335">
        <f>IF(Y$9=0,0,Y$9/MAE!Y$5*1000)</f>
        <v>0.43761298631914103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0.699833479490231</v>
      </c>
      <c r="C77" s="336">
        <f>IF(C$10=0,0,C$10/MAE!C$5*1000)</f>
        <v>0.74514933050014154</v>
      </c>
      <c r="D77" s="336">
        <f>IF(D$10=0,0,D$10/MAE!D$5*1000)</f>
        <v>0.75591173115477184</v>
      </c>
      <c r="E77" s="336">
        <f>IF(E$10=0,0,E$10/MAE!E$5*1000)</f>
        <v>0.84074783807029529</v>
      </c>
      <c r="F77" s="336">
        <f>IF(F$10=0,0,F$10/MAE!F$5*1000)</f>
        <v>0.83038618675379561</v>
      </c>
      <c r="G77" s="336">
        <f>IF(G$10=0,0,G$10/MAE!G$5*1000)</f>
        <v>0.80157748583068833</v>
      </c>
      <c r="H77" s="336">
        <f>IF(H$10=0,0,H$10/MAE!H$5*1000)</f>
        <v>0.75311930619608369</v>
      </c>
      <c r="I77" s="336">
        <f>IF(I$10=0,0,I$10/MAE!I$5*1000)</f>
        <v>0.62310130080236314</v>
      </c>
      <c r="J77" s="336">
        <f>IF(J$10=0,0,J$10/MAE!J$5*1000)</f>
        <v>0.66058562206872373</v>
      </c>
      <c r="K77" s="336">
        <f>IF(K$10=0,0,K$10/MAE!K$5*1000)</f>
        <v>0.66248209000916192</v>
      </c>
      <c r="L77" s="336">
        <f>IF(L$10=0,0,L$10/MAE!L$5*1000)</f>
        <v>0.64422201672497847</v>
      </c>
      <c r="M77" s="336">
        <f>IF(M$10=0,0,M$10/MAE!M$5*1000)</f>
        <v>0.625746563071648</v>
      </c>
      <c r="N77" s="336">
        <f>IF(N$10=0,0,N$10/MAE!N$5*1000)</f>
        <v>0.58302667447573875</v>
      </c>
      <c r="O77" s="336">
        <f>IF(O$10=0,0,O$10/MAE!O$5*1000)</f>
        <v>0.61614496584525758</v>
      </c>
      <c r="P77" s="336">
        <f>IF(P$10=0,0,P$10/MAE!P$5*1000)</f>
        <v>0.5460215995020451</v>
      </c>
      <c r="Q77" s="336">
        <f>IF(Q$10=0,0,Q$10/MAE!Q$5*1000)</f>
        <v>0.53766930557658543</v>
      </c>
      <c r="R77" s="336">
        <f>IF(R$10=0,0,R$10/MAE!R$5*1000)</f>
        <v>0.52693858080811917</v>
      </c>
      <c r="S77" s="336">
        <f>IF(S$10=0,0,S$10/MAE!S$5*1000)</f>
        <v>0.53823605285245657</v>
      </c>
      <c r="T77" s="336">
        <f>IF(T$10=0,0,T$10/MAE!T$5*1000)</f>
        <v>0.53532595301286667</v>
      </c>
      <c r="U77" s="336">
        <f>IF(U$10=0,0,U$10/MAE!U$5*1000)</f>
        <v>0.52452916451088138</v>
      </c>
      <c r="V77" s="336">
        <f>IF(V$10=0,0,V$10/MAE!V$5*1000)</f>
        <v>0.52795761208707515</v>
      </c>
      <c r="W77" s="336">
        <f>IF(W$10=0,0,W$10/MAE!W$5*1000)</f>
        <v>0.49797687523831835</v>
      </c>
      <c r="X77" s="336">
        <f>IF(X$10=0,0,X$10/MAE!X$5*1000)</f>
        <v>0.47056163950907326</v>
      </c>
      <c r="Y77" s="336">
        <f>IF(Y$10=0,0,Y$10/MAE!Y$5*1000)</f>
        <v>0.45526463234480974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4.6828105704316245</v>
      </c>
      <c r="C78" s="349">
        <f>IF(C$16=0,0,C$16/MAE!C$5*1000)</f>
        <v>4.8797452886978228</v>
      </c>
      <c r="D78" s="349">
        <f>IF(D$16=0,0,D$16/MAE!D$5*1000)</f>
        <v>4.9319280684955693</v>
      </c>
      <c r="E78" s="349">
        <f>IF(E$16=0,0,E$16/MAE!E$5*1000)</f>
        <v>5.4631811675445787</v>
      </c>
      <c r="F78" s="349">
        <f>IF(F$16=0,0,F$16/MAE!F$5*1000)</f>
        <v>5.3602184561521948</v>
      </c>
      <c r="G78" s="349">
        <f>IF(G$16=0,0,G$16/MAE!G$5*1000)</f>
        <v>5.2268016850257641</v>
      </c>
      <c r="H78" s="349">
        <f>IF(H$16=0,0,H$16/MAE!H$5*1000)</f>
        <v>4.9028874863424283</v>
      </c>
      <c r="I78" s="349">
        <f>IF(I$16=0,0,I$16/MAE!I$5*1000)</f>
        <v>4.1507739710751386</v>
      </c>
      <c r="J78" s="349">
        <f>IF(J$16=0,0,J$16/MAE!J$5*1000)</f>
        <v>4.3597366196017147</v>
      </c>
      <c r="K78" s="349">
        <f>IF(K$16=0,0,K$16/MAE!K$5*1000)</f>
        <v>4.4162164329862099</v>
      </c>
      <c r="L78" s="349">
        <f>IF(L$16=0,0,L$16/MAE!L$5*1000)</f>
        <v>4.2580671544025828</v>
      </c>
      <c r="M78" s="349">
        <f>IF(M$16=0,0,M$16/MAE!M$5*1000)</f>
        <v>4.1285333001227551</v>
      </c>
      <c r="N78" s="349">
        <f>IF(N$16=0,0,N$16/MAE!N$5*1000)</f>
        <v>3.8602766805865083</v>
      </c>
      <c r="O78" s="349">
        <f>IF(O$16=0,0,O$16/MAE!O$5*1000)</f>
        <v>4.0702544472110143</v>
      </c>
      <c r="P78" s="349">
        <f>IF(P$16=0,0,P$16/MAE!P$5*1000)</f>
        <v>3.6238714670980801</v>
      </c>
      <c r="Q78" s="349">
        <f>IF(Q$16=0,0,Q$16/MAE!Q$5*1000)</f>
        <v>3.5657424939535529</v>
      </c>
      <c r="R78" s="349">
        <f>IF(R$16=0,0,R$16/MAE!R$5*1000)</f>
        <v>3.4971084393368841</v>
      </c>
      <c r="S78" s="349">
        <f>IF(S$16=0,0,S$16/MAE!S$5*1000)</f>
        <v>3.5504903789079405</v>
      </c>
      <c r="T78" s="349">
        <f>IF(T$16=0,0,T$16/MAE!T$5*1000)</f>
        <v>3.5491799820242989</v>
      </c>
      <c r="U78" s="349">
        <f>IF(U$16=0,0,U$16/MAE!U$5*1000)</f>
        <v>3.4852352698123146</v>
      </c>
      <c r="V78" s="349">
        <f>IF(V$16=0,0,V$16/MAE!V$5*1000)</f>
        <v>3.4742372843257008</v>
      </c>
      <c r="W78" s="349">
        <f>IF(W$16=0,0,W$16/MAE!W$5*1000)</f>
        <v>3.290978256726306</v>
      </c>
      <c r="X78" s="349">
        <f>IF(X$16=0,0,X$16/MAE!X$5*1000)</f>
        <v>3.112116464498329</v>
      </c>
      <c r="Y78" s="349">
        <f>IF(Y$16=0,0,Y$16/MAE!Y$5*1000)</f>
        <v>2.9985975207800868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1.4480748749286052</v>
      </c>
      <c r="C79" s="349">
        <f>IF(C$24=0,0,C$24/MAE!C$5*1000)</f>
        <v>1.5381772815149226</v>
      </c>
      <c r="D79" s="349">
        <f>IF(D$24=0,0,D$24/MAE!D$5*1000)</f>
        <v>1.5726290030165466</v>
      </c>
      <c r="E79" s="349">
        <f>IF(E$24=0,0,E$24/MAE!E$5*1000)</f>
        <v>1.7766333997064645</v>
      </c>
      <c r="F79" s="349">
        <f>IF(F$24=0,0,F$24/MAE!F$5*1000)</f>
        <v>1.7262778888140773</v>
      </c>
      <c r="G79" s="349">
        <f>IF(G$24=0,0,G$24/MAE!G$5*1000)</f>
        <v>1.721973320384286</v>
      </c>
      <c r="H79" s="349">
        <f>IF(H$24=0,0,H$24/MAE!H$5*1000)</f>
        <v>1.6128011416340782</v>
      </c>
      <c r="I79" s="349">
        <f>IF(I$24=0,0,I$24/MAE!I$5*1000)</f>
        <v>1.3374169166609706</v>
      </c>
      <c r="J79" s="349">
        <f>IF(J$24=0,0,J$24/MAE!J$5*1000)</f>
        <v>1.3593755889822241</v>
      </c>
      <c r="K79" s="349">
        <f>IF(K$24=0,0,K$24/MAE!K$5*1000)</f>
        <v>1.5546775985338646</v>
      </c>
      <c r="L79" s="349">
        <f>IF(L$24=0,0,L$24/MAE!L$5*1000)</f>
        <v>1.3903256963861226</v>
      </c>
      <c r="M79" s="349">
        <f>IF(M$24=0,0,M$24/MAE!M$5*1000)</f>
        <v>1.0742448189578997</v>
      </c>
      <c r="N79" s="349">
        <f>IF(N$24=0,0,N$24/MAE!N$5*1000)</f>
        <v>0.97873263214034778</v>
      </c>
      <c r="O79" s="349">
        <f>IF(O$24=0,0,O$24/MAE!O$5*1000)</f>
        <v>1.0879036385901162</v>
      </c>
      <c r="P79" s="349">
        <f>IF(P$24=0,0,P$24/MAE!P$5*1000)</f>
        <v>1.0533865205692552</v>
      </c>
      <c r="Q79" s="349">
        <f>IF(Q$24=0,0,Q$24/MAE!Q$5*1000)</f>
        <v>1.0697378669019197</v>
      </c>
      <c r="R79" s="349">
        <f>IF(R$24=0,0,R$24/MAE!R$5*1000)</f>
        <v>0.91736468988846454</v>
      </c>
      <c r="S79" s="349">
        <f>IF(S$24=0,0,S$24/MAE!S$5*1000)</f>
        <v>0.82292001430492345</v>
      </c>
      <c r="T79" s="349">
        <f>IF(T$24=0,0,T$24/MAE!T$5*1000)</f>
        <v>0.86444059468256496</v>
      </c>
      <c r="U79" s="349">
        <f>IF(U$24=0,0,U$24/MAE!U$5*1000)</f>
        <v>0.89658513486630009</v>
      </c>
      <c r="V79" s="349">
        <f>IF(V$24=0,0,V$24/MAE!V$5*1000)</f>
        <v>0.89983768704640421</v>
      </c>
      <c r="W79" s="349">
        <f>IF(W$24=0,0,W$24/MAE!W$5*1000)</f>
        <v>0.88872491542229226</v>
      </c>
      <c r="X79" s="349">
        <f>IF(X$24=0,0,X$24/MAE!X$5*1000)</f>
        <v>0.78353333371158018</v>
      </c>
      <c r="Y79" s="349">
        <f>IF(Y$24=0,0,Y$24/MAE!Y$5*1000)</f>
        <v>0.78814822141033103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6.6897293863308951</v>
      </c>
      <c r="C80" s="349">
        <f>IF(C$27=0,0,C$27/MAE!C$5*1000)</f>
        <v>6.9710646981397453</v>
      </c>
      <c r="D80" s="349">
        <f>IF(D$27=0,0,D$27/MAE!D$5*1000)</f>
        <v>7.0456115264222419</v>
      </c>
      <c r="E80" s="349">
        <f>IF(E$27=0,0,E$27/MAE!E$5*1000)</f>
        <v>7.8045445250636831</v>
      </c>
      <c r="F80" s="349">
        <f>IF(F$27=0,0,F$27/MAE!F$5*1000)</f>
        <v>7.6574549373602778</v>
      </c>
      <c r="G80" s="349">
        <f>IF(G$27=0,0,G$27/MAE!G$5*1000)</f>
        <v>7.4668595500368093</v>
      </c>
      <c r="H80" s="349">
        <f>IF(H$27=0,0,H$27/MAE!H$5*1000)</f>
        <v>7.0041249804891814</v>
      </c>
      <c r="I80" s="349">
        <f>IF(I$27=0,0,I$27/MAE!I$5*1000)</f>
        <v>5.929677101535912</v>
      </c>
      <c r="J80" s="349">
        <f>IF(J$27=0,0,J$27/MAE!J$5*1000)</f>
        <v>6.2281951708595926</v>
      </c>
      <c r="K80" s="349">
        <f>IF(K$27=0,0,K$27/MAE!K$5*1000)</f>
        <v>6.3088806185517274</v>
      </c>
      <c r="L80" s="349">
        <f>IF(L$27=0,0,L$27/MAE!L$5*1000)</f>
        <v>6.0829530777179732</v>
      </c>
      <c r="M80" s="349">
        <f>IF(M$27=0,0,M$27/MAE!M$5*1000)</f>
        <v>5.8979047144610774</v>
      </c>
      <c r="N80" s="349">
        <f>IF(N$27=0,0,N$27/MAE!N$5*1000)</f>
        <v>5.5146809722664392</v>
      </c>
      <c r="O80" s="349">
        <f>IF(O$27=0,0,O$27/MAE!O$5*1000)</f>
        <v>5.8146492103014484</v>
      </c>
      <c r="P80" s="349">
        <f>IF(P$27=0,0,P$27/MAE!P$5*1000)</f>
        <v>5.1769592387115431</v>
      </c>
      <c r="Q80" s="349">
        <f>IF(Q$27=0,0,Q$27/MAE!Q$5*1000)</f>
        <v>5.0939178485050762</v>
      </c>
      <c r="R80" s="349">
        <f>IF(R$27=0,0,R$27/MAE!R$5*1000)</f>
        <v>4.9958691990526907</v>
      </c>
      <c r="S80" s="349">
        <f>IF(S$27=0,0,S$27/MAE!S$5*1000)</f>
        <v>5.0721291127256292</v>
      </c>
      <c r="T80" s="349">
        <f>IF(T$27=0,0,T$27/MAE!T$5*1000)</f>
        <v>5.0702571171775705</v>
      </c>
      <c r="U80" s="349">
        <f>IF(U$27=0,0,U$27/MAE!U$5*1000)</f>
        <v>4.9789075283033073</v>
      </c>
      <c r="V80" s="349">
        <f>IF(V$27=0,0,V$27/MAE!V$5*1000)</f>
        <v>4.9631961204652866</v>
      </c>
      <c r="W80" s="349">
        <f>IF(W$27=0,0,W$27/MAE!W$5*1000)</f>
        <v>4.7013975096090075</v>
      </c>
      <c r="X80" s="349">
        <f>IF(X$27=0,0,X$27/MAE!X$5*1000)</f>
        <v>4.4458806635690431</v>
      </c>
      <c r="Y80" s="349">
        <f>IF(Y$27=0,0,Y$27/MAE!Y$5*1000)</f>
        <v>4.2837107439715529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3.793332735415615</v>
      </c>
      <c r="C81" s="349">
        <f>IF(C$35=0,0,C$35/MAE!C$5*1000)</f>
        <v>3.7234115742131726</v>
      </c>
      <c r="D81" s="349">
        <f>IF(D$35=0,0,D$35/MAE!D$5*1000)</f>
        <v>3.6928809797295266</v>
      </c>
      <c r="E81" s="349">
        <f>IF(E$35=0,0,E$35/MAE!E$5*1000)</f>
        <v>3.9894408250865534</v>
      </c>
      <c r="F81" s="349">
        <f>IF(F$35=0,0,F$35/MAE!F$5*1000)</f>
        <v>3.7482756203225076</v>
      </c>
      <c r="G81" s="349">
        <f>IF(G$35=0,0,G$35/MAE!G$5*1000)</f>
        <v>3.8861594541133537</v>
      </c>
      <c r="H81" s="349">
        <f>IF(H$35=0,0,H$35/MAE!H$5*1000)</f>
        <v>3.6179729014242401</v>
      </c>
      <c r="I81" s="349">
        <f>IF(I$35=0,0,I$35/MAE!I$5*1000)</f>
        <v>6.3783289092115609</v>
      </c>
      <c r="J81" s="349">
        <f>IF(J$35=0,0,J$35/MAE!J$5*1000)</f>
        <v>6.7213888464129008</v>
      </c>
      <c r="K81" s="349">
        <f>IF(K$35=0,0,K$35/MAE!K$5*1000)</f>
        <v>7.6960564686708608</v>
      </c>
      <c r="L81" s="349">
        <f>IF(L$35=0,0,L$35/MAE!L$5*1000)</f>
        <v>8.1777799241866784</v>
      </c>
      <c r="M81" s="349">
        <f>IF(M$35=0,0,M$35/MAE!M$5*1000)</f>
        <v>6.9312792340096614</v>
      </c>
      <c r="N81" s="349">
        <f>IF(N$35=0,0,N$35/MAE!N$5*1000)</f>
        <v>8.0227334505174834</v>
      </c>
      <c r="O81" s="349">
        <f>IF(O$35=0,0,O$35/MAE!O$5*1000)</f>
        <v>7.5523055110298225</v>
      </c>
      <c r="P81" s="349">
        <f>IF(P$35=0,0,P$35/MAE!P$5*1000)</f>
        <v>7.9154516860621413</v>
      </c>
      <c r="Q81" s="349">
        <f>IF(Q$35=0,0,Q$35/MAE!Q$5*1000)</f>
        <v>7.3113869741712021</v>
      </c>
      <c r="R81" s="349">
        <f>IF(R$35=0,0,R$35/MAE!R$5*1000)</f>
        <v>7.5400381087013395</v>
      </c>
      <c r="S81" s="349">
        <f>IF(S$35=0,0,S$35/MAE!S$5*1000)</f>
        <v>7.0757901119701776</v>
      </c>
      <c r="T81" s="349">
        <f>IF(T$35=0,0,T$35/MAE!T$5*1000)</f>
        <v>6.5147121994642676</v>
      </c>
      <c r="U81" s="349">
        <f>IF(U$35=0,0,U$35/MAE!U$5*1000)</f>
        <v>6.4784004258147458</v>
      </c>
      <c r="V81" s="349">
        <f>IF(V$35=0,0,V$35/MAE!V$5*1000)</f>
        <v>6.6909310435687424</v>
      </c>
      <c r="W81" s="349">
        <f>IF(W$35=0,0,W$35/MAE!W$5*1000)</f>
        <v>7.5195796445037111</v>
      </c>
      <c r="X81" s="349">
        <f>IF(X$35=0,0,X$35/MAE!X$5*1000)</f>
        <v>7.255512922707867</v>
      </c>
      <c r="Y81" s="349">
        <f>IF(Y$35=0,0,Y$35/MAE!Y$5*1000)</f>
        <v>6.7283312433546918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3.1271704358432406</v>
      </c>
      <c r="C82" s="349">
        <f>IF(C$46=0,0,C$46/MAE!C$5*1000)</f>
        <v>3.3608048854081858</v>
      </c>
      <c r="D82" s="349">
        <f>IF(D$46=0,0,D$46/MAE!D$5*1000)</f>
        <v>3.421392622289273</v>
      </c>
      <c r="E82" s="349">
        <f>IF(E$46=0,0,E$46/MAE!E$5*1000)</f>
        <v>3.8179133398959184</v>
      </c>
      <c r="F82" s="349">
        <f>IF(F$46=0,0,F$46/MAE!F$5*1000)</f>
        <v>3.7820719351700234</v>
      </c>
      <c r="G82" s="349">
        <f>IF(G$46=0,0,G$46/MAE!G$5*1000)</f>
        <v>3.633411090241601</v>
      </c>
      <c r="H82" s="349">
        <f>IF(H$46=0,0,H$46/MAE!H$5*1000)</f>
        <v>3.4160705810653353</v>
      </c>
      <c r="I82" s="349">
        <f>IF(I$46=0,0,I$46/MAE!I$5*1000)</f>
        <v>2.7153984152322876</v>
      </c>
      <c r="J82" s="349">
        <f>IF(J$46=0,0,J$46/MAE!J$5*1000)</f>
        <v>2.8966059771421269</v>
      </c>
      <c r="K82" s="349">
        <f>IF(K$46=0,0,K$46/MAE!K$5*1000)</f>
        <v>2.9110933675518043</v>
      </c>
      <c r="L82" s="349">
        <f>IF(L$46=0,0,L$46/MAE!L$5*1000)</f>
        <v>2.7985027425782301</v>
      </c>
      <c r="M82" s="349">
        <f>IF(M$46=0,0,M$46/MAE!M$5*1000)</f>
        <v>2.7007864789192162</v>
      </c>
      <c r="N82" s="349">
        <f>IF(N$46=0,0,N$46/MAE!N$5*1000)</f>
        <v>2.5213610009936898</v>
      </c>
      <c r="O82" s="349">
        <f>IF(O$46=0,0,O$46/MAE!O$5*1000)</f>
        <v>2.6868806805359857</v>
      </c>
      <c r="P82" s="349">
        <f>IF(P$46=0,0,P$46/MAE!P$5*1000)</f>
        <v>2.3770893113504803</v>
      </c>
      <c r="Q82" s="349">
        <f>IF(Q$46=0,0,Q$46/MAE!Q$5*1000)</f>
        <v>2.3427850103062</v>
      </c>
      <c r="R82" s="349">
        <f>IF(R$46=0,0,R$46/MAE!R$5*1000)</f>
        <v>2.2886707261096735</v>
      </c>
      <c r="S82" s="349">
        <f>IF(S$46=0,0,S$46/MAE!S$5*1000)</f>
        <v>2.354544816780078</v>
      </c>
      <c r="T82" s="349">
        <f>IF(T$46=0,0,T$46/MAE!T$5*1000)</f>
        <v>2.3650719272409262</v>
      </c>
      <c r="U82" s="349">
        <f>IF(U$46=0,0,U$46/MAE!U$5*1000)</f>
        <v>2.3225493106602721</v>
      </c>
      <c r="V82" s="349">
        <f>IF(V$46=0,0,V$46/MAE!V$5*1000)</f>
        <v>2.3438675331018755</v>
      </c>
      <c r="W82" s="349">
        <f>IF(W$46=0,0,W$46/MAE!W$5*1000)</f>
        <v>2.2044610100064652</v>
      </c>
      <c r="X82" s="349">
        <f>IF(X$46=0,0,X$46/MAE!X$5*1000)</f>
        <v>2.0733750990513515</v>
      </c>
      <c r="Y82" s="349">
        <f>IF(Y$46=0,0,Y$46/MAE!Y$5*1000)</f>
        <v>2.0197522445498821</v>
      </c>
      <c r="DA82" s="178"/>
    </row>
    <row r="83" spans="1:105" ht="12" customHeight="1" x14ac:dyDescent="0.25">
      <c r="A83" s="41" t="s">
        <v>2594</v>
      </c>
      <c r="B83" s="337">
        <f>IF(B$47=0,0,B$47/MAE!B$5*1000)</f>
        <v>2.1175812241663121</v>
      </c>
      <c r="C83" s="337">
        <f>IF(C$47=0,0,C$47/MAE!C$5*1000)</f>
        <v>2.2757881188230638</v>
      </c>
      <c r="D83" s="337">
        <f>IF(D$47=0,0,D$47/MAE!D$5*1000)</f>
        <v>2.3168154490138226</v>
      </c>
      <c r="E83" s="337">
        <f>IF(E$47=0,0,E$47/MAE!E$5*1000)</f>
        <v>2.5853217053318835</v>
      </c>
      <c r="F83" s="337">
        <f>IF(F$47=0,0,F$47/MAE!F$5*1000)</f>
        <v>2.5610514945287308</v>
      </c>
      <c r="G83" s="337">
        <f>IF(G$47=0,0,G$47/MAE!G$5*1000)</f>
        <v>2.4603849589344717</v>
      </c>
      <c r="H83" s="337">
        <f>IF(H$47=0,0,H$47/MAE!H$5*1000)</f>
        <v>2.313211598567785</v>
      </c>
      <c r="I83" s="337">
        <f>IF(I$47=0,0,I$47/MAE!I$5*1000)</f>
        <v>1.8387474613855979</v>
      </c>
      <c r="J83" s="337">
        <f>IF(J$47=0,0,J$47/MAE!J$5*1000)</f>
        <v>1.9614531912617379</v>
      </c>
      <c r="K83" s="337">
        <f>IF(K$47=0,0,K$47/MAE!K$5*1000)</f>
        <v>1.9712634099716186</v>
      </c>
      <c r="L83" s="337">
        <f>IF(L$47=0,0,L$47/MAE!L$5*1000)</f>
        <v>1.8950220287125581</v>
      </c>
      <c r="M83" s="337">
        <f>IF(M$47=0,0,M$47/MAE!M$5*1000)</f>
        <v>1.8288529057097631</v>
      </c>
      <c r="N83" s="337">
        <f>IF(N$47=0,0,N$47/MAE!N$5*1000)</f>
        <v>1.7073539241265256</v>
      </c>
      <c r="O83" s="337">
        <f>IF(O$47=0,0,O$47/MAE!O$5*1000)</f>
        <v>1.8194365153442569</v>
      </c>
      <c r="P83" s="337">
        <f>IF(P$47=0,0,P$47/MAE!P$5*1000)</f>
        <v>1.6096595299657459</v>
      </c>
      <c r="Q83" s="337">
        <f>IF(Q$47=0,0,Q$47/MAE!Q$5*1000)</f>
        <v>1.5864301776519412</v>
      </c>
      <c r="R83" s="337">
        <f>IF(R$47=0,0,R$47/MAE!R$5*1000)</f>
        <v>1.5497863827182428</v>
      </c>
      <c r="S83" s="337">
        <f>IF(S$47=0,0,S$47/MAE!S$5*1000)</f>
        <v>1.5943933974059672</v>
      </c>
      <c r="T83" s="337">
        <f>IF(T$47=0,0,T$47/MAE!T$5*1000)</f>
        <v>1.6015218900525816</v>
      </c>
      <c r="U83" s="337">
        <f>IF(U$47=0,0,U$47/MAE!U$5*1000)</f>
        <v>1.5727274586901161</v>
      </c>
      <c r="V83" s="337">
        <f>IF(V$47=0,0,V$47/MAE!V$5*1000)</f>
        <v>1.5871632141121805</v>
      </c>
      <c r="W83" s="337">
        <f>IF(W$47=0,0,W$47/MAE!W$5*1000)</f>
        <v>1.4927632951152652</v>
      </c>
      <c r="X83" s="337">
        <f>IF(X$47=0,0,X$47/MAE!X$5*1000)</f>
        <v>1.4039977258934411</v>
      </c>
      <c r="Y83" s="337">
        <f>IF(Y$47=0,0,Y$47/MAE!Y$5*1000)</f>
        <v>1.3676867053692605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FI: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132.3852961486032</v>
      </c>
      <c r="C5" s="223">
        <v>128.96653287247909</v>
      </c>
      <c r="D5" s="223">
        <v>130.27635202355839</v>
      </c>
      <c r="E5" s="223">
        <v>133.62301862049739</v>
      </c>
      <c r="F5" s="223">
        <v>132.54672128466819</v>
      </c>
      <c r="G5" s="223">
        <v>131.41259001379339</v>
      </c>
      <c r="H5" s="223">
        <v>133.71969335964789</v>
      </c>
      <c r="I5" s="223">
        <v>176.9048386254172</v>
      </c>
      <c r="J5" s="223">
        <v>192.0182306974495</v>
      </c>
      <c r="K5" s="223">
        <v>193.40059312407701</v>
      </c>
      <c r="L5" s="223">
        <v>203.2409861236676</v>
      </c>
      <c r="M5" s="223">
        <v>187.62465289453951</v>
      </c>
      <c r="N5" s="223">
        <v>181.2807282320106</v>
      </c>
      <c r="O5" s="223">
        <v>175.44081910842661</v>
      </c>
      <c r="P5" s="223">
        <v>186.18565947079421</v>
      </c>
      <c r="Q5" s="223">
        <v>167.80724401405479</v>
      </c>
      <c r="R5" s="223">
        <v>173.390173302828</v>
      </c>
      <c r="S5" s="223">
        <v>172.578470276643</v>
      </c>
      <c r="T5" s="223">
        <v>180.51794565444271</v>
      </c>
      <c r="U5" s="223">
        <v>180.97528493009079</v>
      </c>
      <c r="V5" s="223">
        <v>172.01469124988549</v>
      </c>
      <c r="W5" s="223">
        <v>186.2982389077016</v>
      </c>
      <c r="X5" s="223">
        <v>182.2114984361277</v>
      </c>
      <c r="Y5" s="223">
        <v>177.22100636540549</v>
      </c>
      <c r="DA5" s="89" t="s">
        <v>2596</v>
      </c>
    </row>
    <row r="6" spans="1:105" ht="12" customHeight="1" x14ac:dyDescent="0.25">
      <c r="A6" s="55" t="s">
        <v>91</v>
      </c>
      <c r="B6" s="259">
        <v>2.876915250908878</v>
      </c>
      <c r="C6" s="259">
        <v>2.8590246872713161</v>
      </c>
      <c r="D6" s="259">
        <v>2.9025126312551262</v>
      </c>
      <c r="E6" s="259">
        <v>2.987481929757128</v>
      </c>
      <c r="F6" s="259">
        <v>2.9879762717518781</v>
      </c>
      <c r="G6" s="259">
        <v>2.926636029972228</v>
      </c>
      <c r="H6" s="259">
        <v>2.983063226306077</v>
      </c>
      <c r="I6" s="259">
        <v>3.159530096778572</v>
      </c>
      <c r="J6" s="259">
        <v>3.445692311768271</v>
      </c>
      <c r="K6" s="259">
        <v>3.3058724250697158</v>
      </c>
      <c r="L6" s="259">
        <v>3.3613970176735402</v>
      </c>
      <c r="M6" s="259">
        <v>3.2708208719177612</v>
      </c>
      <c r="N6" s="259">
        <v>2.918860160039189</v>
      </c>
      <c r="O6" s="259">
        <v>2.957959202005183</v>
      </c>
      <c r="P6" s="259">
        <v>2.936541052384622</v>
      </c>
      <c r="Q6" s="259">
        <v>2.7133286893415098</v>
      </c>
      <c r="R6" s="259">
        <v>2.7498193482407909</v>
      </c>
      <c r="S6" s="259">
        <v>2.8444179347814411</v>
      </c>
      <c r="T6" s="259">
        <v>3.0677119971538849</v>
      </c>
      <c r="U6" s="259">
        <v>3.0583640221997679</v>
      </c>
      <c r="V6" s="259">
        <v>2.8826571091729929</v>
      </c>
      <c r="W6" s="259">
        <v>2.9148291381153801</v>
      </c>
      <c r="X6" s="259">
        <v>2.8255274993079462</v>
      </c>
      <c r="Y6" s="259">
        <v>2.8003370132051022</v>
      </c>
      <c r="DA6" s="67" t="s">
        <v>2597</v>
      </c>
    </row>
    <row r="7" spans="1:105" ht="12" customHeight="1" x14ac:dyDescent="0.25">
      <c r="A7" s="173" t="s">
        <v>92</v>
      </c>
      <c r="B7" s="224">
        <v>1.0159453966825041</v>
      </c>
      <c r="C7" s="224">
        <v>1.0096275756184689</v>
      </c>
      <c r="D7" s="224">
        <v>1.0249847803493279</v>
      </c>
      <c r="E7" s="224">
        <v>1.054990588704364</v>
      </c>
      <c r="F7" s="224">
        <v>1.055165159183558</v>
      </c>
      <c r="G7" s="224">
        <v>1.0335036464755489</v>
      </c>
      <c r="H7" s="224">
        <v>1.0534301807538751</v>
      </c>
      <c r="I7" s="224">
        <v>1.1157471727705359</v>
      </c>
      <c r="J7" s="224">
        <v>1.2168016563641719</v>
      </c>
      <c r="K7" s="224">
        <v>1.1674260724948911</v>
      </c>
      <c r="L7" s="224">
        <v>1.187033863944676</v>
      </c>
      <c r="M7" s="224">
        <v>1.1550480700285159</v>
      </c>
      <c r="N7" s="224">
        <v>1.0307576986200551</v>
      </c>
      <c r="O7" s="224">
        <v>1.0445650193909739</v>
      </c>
      <c r="P7" s="224">
        <v>1.037001476980195</v>
      </c>
      <c r="Q7" s="224">
        <v>0.95817691909840386</v>
      </c>
      <c r="R7" s="224">
        <v>0.97106312313897292</v>
      </c>
      <c r="S7" s="224">
        <v>1.0044693899722701</v>
      </c>
      <c r="T7" s="224">
        <v>1.0833227989151131</v>
      </c>
      <c r="U7" s="224">
        <v>1.080021682512766</v>
      </c>
      <c r="V7" s="224">
        <v>1.0179730596350329</v>
      </c>
      <c r="W7" s="224">
        <v>1.029334195384731</v>
      </c>
      <c r="X7" s="224">
        <v>0.99779847710663683</v>
      </c>
      <c r="Y7" s="224">
        <v>0.98890278287709887</v>
      </c>
      <c r="DA7" s="177" t="s">
        <v>2598</v>
      </c>
    </row>
    <row r="8" spans="1:105" ht="12" customHeight="1" x14ac:dyDescent="0.25">
      <c r="A8" s="173" t="s">
        <v>93</v>
      </c>
      <c r="B8" s="224">
        <v>6.7249382143286054</v>
      </c>
      <c r="C8" s="224">
        <v>6.6831180963935646</v>
      </c>
      <c r="D8" s="224">
        <v>6.7847734149737411</v>
      </c>
      <c r="E8" s="224">
        <v>6.9833935454625653</v>
      </c>
      <c r="F8" s="224">
        <v>6.984549095446317</v>
      </c>
      <c r="G8" s="224">
        <v>6.8411631073155208</v>
      </c>
      <c r="H8" s="224">
        <v>6.9730645975777179</v>
      </c>
      <c r="I8" s="224">
        <v>7.385565035478538</v>
      </c>
      <c r="J8" s="224">
        <v>8.0544840154426414</v>
      </c>
      <c r="K8" s="224">
        <v>7.7276477977663838</v>
      </c>
      <c r="L8" s="224">
        <v>7.8574394051203109</v>
      </c>
      <c r="M8" s="224">
        <v>7.6457129791481799</v>
      </c>
      <c r="N8" s="224">
        <v>6.8229866091215543</v>
      </c>
      <c r="O8" s="224">
        <v>6.9143826422086203</v>
      </c>
      <c r="P8" s="224">
        <v>6.8643166095654893</v>
      </c>
      <c r="Q8" s="224">
        <v>6.3425461647583363</v>
      </c>
      <c r="R8" s="224">
        <v>6.4278449675021001</v>
      </c>
      <c r="S8" s="224">
        <v>6.6489740568792408</v>
      </c>
      <c r="T8" s="224">
        <v>7.1709354780948011</v>
      </c>
      <c r="U8" s="224">
        <v>7.1490841030931698</v>
      </c>
      <c r="V8" s="224">
        <v>6.7383601050323394</v>
      </c>
      <c r="W8" s="224">
        <v>6.8135638868603881</v>
      </c>
      <c r="X8" s="224">
        <v>6.604816686806946</v>
      </c>
      <c r="Y8" s="224">
        <v>6.5459326225033436</v>
      </c>
      <c r="DA8" s="177" t="s">
        <v>2599</v>
      </c>
    </row>
    <row r="9" spans="1:105" ht="12" customHeight="1" x14ac:dyDescent="0.25">
      <c r="A9" s="173" t="s">
        <v>94</v>
      </c>
      <c r="B9" s="224">
        <v>2.949349913791782</v>
      </c>
      <c r="C9" s="224">
        <v>2.9310089034664131</v>
      </c>
      <c r="D9" s="224">
        <v>2.975591782228348</v>
      </c>
      <c r="E9" s="224">
        <v>3.0627004285927688</v>
      </c>
      <c r="F9" s="224">
        <v>3.0632072170771139</v>
      </c>
      <c r="G9" s="224">
        <v>3.0003225572847811</v>
      </c>
      <c r="H9" s="224">
        <v>3.0581704715012918</v>
      </c>
      <c r="I9" s="224">
        <v>3.239080405866142</v>
      </c>
      <c r="J9" s="224">
        <v>3.5324475823388228</v>
      </c>
      <c r="K9" s="224">
        <v>3.389107325565365</v>
      </c>
      <c r="L9" s="224">
        <v>3.4460299103921779</v>
      </c>
      <c r="M9" s="224">
        <v>3.353173248176629</v>
      </c>
      <c r="N9" s="224">
        <v>2.9923509073345729</v>
      </c>
      <c r="O9" s="224">
        <v>3.0324343807755492</v>
      </c>
      <c r="P9" s="224">
        <v>3.0104769672865608</v>
      </c>
      <c r="Q9" s="224">
        <v>2.781644587364879</v>
      </c>
      <c r="R9" s="224">
        <v>2.8190540041507242</v>
      </c>
      <c r="S9" s="224">
        <v>2.9160343837327591</v>
      </c>
      <c r="T9" s="224">
        <v>3.1449505200007022</v>
      </c>
      <c r="U9" s="224">
        <v>3.1353671827382161</v>
      </c>
      <c r="V9" s="224">
        <v>2.9552363399459498</v>
      </c>
      <c r="W9" s="224">
        <v>2.9882183927741508</v>
      </c>
      <c r="X9" s="224">
        <v>2.89666832690587</v>
      </c>
      <c r="Y9" s="224">
        <v>2.87084359745222</v>
      </c>
      <c r="DA9" s="177" t="s">
        <v>2600</v>
      </c>
    </row>
    <row r="10" spans="1:105" ht="12" customHeight="1" x14ac:dyDescent="0.25">
      <c r="A10" s="56" t="s">
        <v>95</v>
      </c>
      <c r="B10" s="260">
        <v>5.2200147638992256</v>
      </c>
      <c r="C10" s="260">
        <v>5.1574661700404167</v>
      </c>
      <c r="D10" s="260">
        <v>5.2492511009250551</v>
      </c>
      <c r="E10" s="260">
        <v>5.4169276507146753</v>
      </c>
      <c r="F10" s="260">
        <v>5.4287520062994004</v>
      </c>
      <c r="G10" s="260">
        <v>5.2855763442755226</v>
      </c>
      <c r="H10" s="260">
        <v>5.3766712577964872</v>
      </c>
      <c r="I10" s="260">
        <v>5.7918595771165116</v>
      </c>
      <c r="J10" s="260">
        <v>6.3243321510598953</v>
      </c>
      <c r="K10" s="260">
        <v>6.0691693251663814</v>
      </c>
      <c r="L10" s="260">
        <v>6.1814260853139604</v>
      </c>
      <c r="M10" s="260">
        <v>6.0313001524346204</v>
      </c>
      <c r="N10" s="260">
        <v>5.4137366244578686</v>
      </c>
      <c r="O10" s="260">
        <v>5.4734605540552259</v>
      </c>
      <c r="P10" s="260">
        <v>5.4340825488601876</v>
      </c>
      <c r="Q10" s="260">
        <v>5.011809439727565</v>
      </c>
      <c r="R10" s="260">
        <v>5.1020294960982042</v>
      </c>
      <c r="S10" s="260">
        <v>5.2971249352088137</v>
      </c>
      <c r="T10" s="260">
        <v>5.7176025494921916</v>
      </c>
      <c r="U10" s="260">
        <v>5.6952682646897914</v>
      </c>
      <c r="V10" s="260">
        <v>5.3735721411459041</v>
      </c>
      <c r="W10" s="260">
        <v>5.4293465541313717</v>
      </c>
      <c r="X10" s="260">
        <v>5.269428210932328</v>
      </c>
      <c r="Y10" s="260">
        <v>5.2240231449847192</v>
      </c>
      <c r="DA10" s="68" t="s">
        <v>2601</v>
      </c>
    </row>
    <row r="11" spans="1:105" ht="12" customHeight="1" x14ac:dyDescent="0.25">
      <c r="A11" s="37" t="s">
        <v>159</v>
      </c>
      <c r="B11" s="226">
        <v>0.55331221318577728</v>
      </c>
      <c r="C11" s="226">
        <v>0.49990560182900562</v>
      </c>
      <c r="D11" s="226">
        <v>0.42074071488583742</v>
      </c>
      <c r="E11" s="226">
        <v>0.34427548677161418</v>
      </c>
      <c r="F11" s="226">
        <v>0.27652291335364049</v>
      </c>
      <c r="G11" s="226">
        <v>0.4141633668095463</v>
      </c>
      <c r="H11" s="226">
        <v>0.44186520538331331</v>
      </c>
      <c r="I11" s="226">
        <v>0.83986649043616279</v>
      </c>
      <c r="J11" s="226">
        <v>0.80111291830977949</v>
      </c>
      <c r="K11" s="226">
        <v>0.68266579481003442</v>
      </c>
      <c r="L11" s="226">
        <v>0.89570950527151216</v>
      </c>
      <c r="M11" s="226">
        <v>0.97586305161129339</v>
      </c>
      <c r="N11" s="226">
        <v>0.76082796108674722</v>
      </c>
      <c r="O11" s="226">
        <v>0.67548648548722545</v>
      </c>
      <c r="P11" s="226">
        <v>0.68452947505333384</v>
      </c>
      <c r="Q11" s="226">
        <v>0.64000590555703119</v>
      </c>
      <c r="R11" s="226">
        <v>0.64897206109147332</v>
      </c>
      <c r="S11" s="226">
        <v>0.52418989790385206</v>
      </c>
      <c r="T11" s="226">
        <v>0.39848124546191799</v>
      </c>
      <c r="U11" s="226">
        <v>0.37253403936425078</v>
      </c>
      <c r="V11" s="226">
        <v>0.29951693422182851</v>
      </c>
      <c r="W11" s="226">
        <v>0.351677747596158</v>
      </c>
      <c r="X11" s="226">
        <v>0.39497276662106567</v>
      </c>
      <c r="Y11" s="226">
        <v>0.28933396825714058</v>
      </c>
      <c r="DA11" s="69" t="s">
        <v>2602</v>
      </c>
    </row>
    <row r="12" spans="1:105" ht="12" customHeight="1" x14ac:dyDescent="0.25">
      <c r="A12" s="37" t="s">
        <v>35</v>
      </c>
      <c r="B12" s="226">
        <v>5.5455745951910003E-2</v>
      </c>
      <c r="C12" s="226">
        <v>5.1237651981418192E-2</v>
      </c>
      <c r="D12" s="226">
        <v>5.4765076753630799E-2</v>
      </c>
      <c r="E12" s="226">
        <v>6.2898333995144357E-2</v>
      </c>
      <c r="F12" s="226">
        <v>5.6818538404444549E-2</v>
      </c>
      <c r="G12" s="226">
        <v>6.7969588392244235E-2</v>
      </c>
      <c r="H12" s="226">
        <v>6.7281858914222087E-2</v>
      </c>
      <c r="I12" s="226">
        <v>7.6751814173644017E-2</v>
      </c>
      <c r="J12" s="226">
        <v>6.2494255987143359E-2</v>
      </c>
      <c r="K12" s="226">
        <v>0.13261282537664801</v>
      </c>
      <c r="L12" s="226">
        <v>8.3617617612975509E-2</v>
      </c>
      <c r="M12" s="226">
        <v>1.9791402350943042E-2</v>
      </c>
      <c r="N12" s="226">
        <v>1.5139078444652119E-2</v>
      </c>
      <c r="O12" s="226">
        <v>2.070070556227176E-2</v>
      </c>
      <c r="P12" s="226">
        <v>3.6795376846421729E-2</v>
      </c>
      <c r="Q12" s="226">
        <v>4.0981940198161301E-2</v>
      </c>
      <c r="R12" s="226">
        <v>1.7968986854926091E-2</v>
      </c>
      <c r="S12" s="226">
        <v>6.9495660922500712E-3</v>
      </c>
      <c r="T12" s="226">
        <v>1.0888454155131349E-2</v>
      </c>
      <c r="U12" s="226">
        <v>1.620543944603357E-2</v>
      </c>
      <c r="V12" s="226">
        <v>1.451260892122472E-2</v>
      </c>
      <c r="W12" s="226">
        <v>2.0443983019171361E-2</v>
      </c>
      <c r="X12" s="226">
        <v>1.2587883341694099E-2</v>
      </c>
      <c r="Y12" s="226">
        <v>1.5736844005716039E-2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4.6112468047615387</v>
      </c>
      <c r="C15" s="226">
        <v>4.6063229162299928</v>
      </c>
      <c r="D15" s="226">
        <v>4.7737453092855873</v>
      </c>
      <c r="E15" s="226">
        <v>5.0097538299479174</v>
      </c>
      <c r="F15" s="226">
        <v>5.0954105545413153</v>
      </c>
      <c r="G15" s="226">
        <v>4.803443389073732</v>
      </c>
      <c r="H15" s="226">
        <v>4.8675241934989506</v>
      </c>
      <c r="I15" s="226">
        <v>4.8752412725067051</v>
      </c>
      <c r="J15" s="226">
        <v>5.4607249767629726</v>
      </c>
      <c r="K15" s="226">
        <v>5.2538907049796979</v>
      </c>
      <c r="L15" s="226">
        <v>5.2020989624294716</v>
      </c>
      <c r="M15" s="226">
        <v>5.0356456984723836</v>
      </c>
      <c r="N15" s="226">
        <v>4.6377695849264704</v>
      </c>
      <c r="O15" s="226">
        <v>4.7772733630057287</v>
      </c>
      <c r="P15" s="226">
        <v>4.7127576969604323</v>
      </c>
      <c r="Q15" s="226">
        <v>4.3308215939723729</v>
      </c>
      <c r="R15" s="226">
        <v>4.4350884481518049</v>
      </c>
      <c r="S15" s="226">
        <v>4.7659854712127112</v>
      </c>
      <c r="T15" s="226">
        <v>5.308232849875143</v>
      </c>
      <c r="U15" s="226">
        <v>5.3065287858795074</v>
      </c>
      <c r="V15" s="226">
        <v>5.0595425980028512</v>
      </c>
      <c r="W15" s="226">
        <v>5.0572248235160426</v>
      </c>
      <c r="X15" s="226">
        <v>4.8618675609695678</v>
      </c>
      <c r="Y15" s="226">
        <v>4.9189523327218616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24.783939083453518</v>
      </c>
      <c r="C16" s="261">
        <f t="shared" si="0"/>
        <v>24.396128413067792</v>
      </c>
      <c r="D16" s="261">
        <f t="shared" si="0"/>
        <v>24.732465065523662</v>
      </c>
      <c r="E16" s="261">
        <f t="shared" si="0"/>
        <v>25.460505033308419</v>
      </c>
      <c r="F16" s="261">
        <f t="shared" si="0"/>
        <v>25.47758585960036</v>
      </c>
      <c r="G16" s="261">
        <f t="shared" si="0"/>
        <v>24.928966852273376</v>
      </c>
      <c r="H16" s="261">
        <f t="shared" si="0"/>
        <v>25.403738678728729</v>
      </c>
      <c r="I16" s="261">
        <f t="shared" si="0"/>
        <v>28.178495714501882</v>
      </c>
      <c r="J16" s="261">
        <f t="shared" si="0"/>
        <v>30.716663153981415</v>
      </c>
      <c r="K16" s="261">
        <f t="shared" si="0"/>
        <v>29.551495543509542</v>
      </c>
      <c r="L16" s="261">
        <f t="shared" si="0"/>
        <v>30.099932235038096</v>
      </c>
      <c r="M16" s="261">
        <f t="shared" si="0"/>
        <v>29.33725865768119</v>
      </c>
      <c r="N16" s="261">
        <f t="shared" si="0"/>
        <v>26.347093726473855</v>
      </c>
      <c r="O16" s="261">
        <f t="shared" si="0"/>
        <v>26.591716092626296</v>
      </c>
      <c r="P16" s="261">
        <f t="shared" si="0"/>
        <v>26.458847636617946</v>
      </c>
      <c r="Q16" s="261">
        <f t="shared" si="0"/>
        <v>24.39038428988254</v>
      </c>
      <c r="R16" s="261">
        <f t="shared" si="0"/>
        <v>24.880769960760524</v>
      </c>
      <c r="S16" s="261">
        <f t="shared" si="0"/>
        <v>25.743958514277207</v>
      </c>
      <c r="T16" s="261">
        <f t="shared" si="0"/>
        <v>27.716750272874272</v>
      </c>
      <c r="U16" s="261">
        <f t="shared" si="0"/>
        <v>27.614233817307444</v>
      </c>
      <c r="V16" s="261">
        <f t="shared" si="0"/>
        <v>26.046079550871649</v>
      </c>
      <c r="W16" s="261">
        <f t="shared" si="0"/>
        <v>26.389099643084808</v>
      </c>
      <c r="X16" s="261">
        <f t="shared" si="0"/>
        <v>25.628360398840279</v>
      </c>
      <c r="Y16" s="261">
        <f t="shared" si="0"/>
        <v>25.365312521681318</v>
      </c>
      <c r="DA16" s="70"/>
    </row>
    <row r="17" spans="1:105" ht="12" customHeight="1" x14ac:dyDescent="0.25">
      <c r="A17" s="169" t="s">
        <v>2556</v>
      </c>
      <c r="B17" s="351">
        <v>7.9071935194175094</v>
      </c>
      <c r="C17" s="351">
        <v>5.8663190250815633</v>
      </c>
      <c r="D17" s="351">
        <v>5.4057951528537238</v>
      </c>
      <c r="E17" s="351">
        <v>5.0335713971382283</v>
      </c>
      <c r="F17" s="351">
        <v>4.1889067552811934</v>
      </c>
      <c r="G17" s="351">
        <v>5.3818120612387652</v>
      </c>
      <c r="H17" s="351">
        <v>5.3139262274877179</v>
      </c>
      <c r="I17" s="351">
        <v>7.226519199084823</v>
      </c>
      <c r="J17" s="351">
        <v>6.3757333478179437</v>
      </c>
      <c r="K17" s="351">
        <v>6.8320823102143926</v>
      </c>
      <c r="L17" s="351">
        <v>6.7745070484910332</v>
      </c>
      <c r="M17" s="351">
        <v>6.7793334263145688</v>
      </c>
      <c r="N17" s="351">
        <v>5.6935896098722054</v>
      </c>
      <c r="O17" s="351">
        <v>5.2235105794375878</v>
      </c>
      <c r="P17" s="351">
        <v>5.5908253743311178</v>
      </c>
      <c r="Q17" s="351">
        <v>5.1964058450671624</v>
      </c>
      <c r="R17" s="351">
        <v>5.2730890094932636</v>
      </c>
      <c r="S17" s="351">
        <v>4.2887324146390178</v>
      </c>
      <c r="T17" s="351">
        <v>4.4093090006729003</v>
      </c>
      <c r="U17" s="351">
        <v>4.4834029695166047</v>
      </c>
      <c r="V17" s="351">
        <v>3.0872981956614169</v>
      </c>
      <c r="W17" s="351">
        <v>3.6558738648048399</v>
      </c>
      <c r="X17" s="351">
        <v>3.8294575628523209</v>
      </c>
      <c r="Y17" s="351">
        <v>2.996476611902366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1.7631648945247689E-2</v>
      </c>
      <c r="H18" s="230">
        <v>1.8419628646510179E-2</v>
      </c>
      <c r="I18" s="230">
        <v>3.0192214920592771E-2</v>
      </c>
      <c r="J18" s="230">
        <v>2.8308165699007199E-2</v>
      </c>
      <c r="K18" s="230">
        <v>3.0388626273902389E-2</v>
      </c>
      <c r="L18" s="230">
        <v>3.2024847989164329E-2</v>
      </c>
      <c r="M18" s="230">
        <v>6.060527589591936E-2</v>
      </c>
      <c r="N18" s="230">
        <v>3.1045007689547391E-2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5.0039239797217094</v>
      </c>
      <c r="C19" s="230">
        <v>3.1137073727707021</v>
      </c>
      <c r="D19" s="230">
        <v>2.815798304169816</v>
      </c>
      <c r="E19" s="230">
        <v>2.8892788556356752</v>
      </c>
      <c r="F19" s="230">
        <v>2.4199877807150578</v>
      </c>
      <c r="G19" s="230">
        <v>2.8944586020365168</v>
      </c>
      <c r="H19" s="230">
        <v>2.7636234594688709</v>
      </c>
      <c r="I19" s="230">
        <v>2.5273655601716012</v>
      </c>
      <c r="J19" s="230">
        <v>2.0264142114388108</v>
      </c>
      <c r="K19" s="230">
        <v>2.800175187799228</v>
      </c>
      <c r="L19" s="230">
        <v>1.6993577429041711</v>
      </c>
      <c r="M19" s="230">
        <v>1.621837660689226</v>
      </c>
      <c r="N19" s="230">
        <v>1.5616307288208029</v>
      </c>
      <c r="O19" s="230">
        <v>1.5040754594465731</v>
      </c>
      <c r="P19" s="230">
        <v>1.7624226328894099</v>
      </c>
      <c r="Q19" s="230">
        <v>1.5590123102623401</v>
      </c>
      <c r="R19" s="230">
        <v>2.1063842305206011</v>
      </c>
      <c r="S19" s="230">
        <v>1.6985807136361959</v>
      </c>
      <c r="T19" s="230">
        <v>2.3059217693659528</v>
      </c>
      <c r="U19" s="230">
        <v>2.484982866163262</v>
      </c>
      <c r="V19" s="230">
        <v>1.4944284747168051</v>
      </c>
      <c r="W19" s="230">
        <v>1.937943188733996</v>
      </c>
      <c r="X19" s="230">
        <v>1.9516722134310021</v>
      </c>
      <c r="Y19" s="230">
        <v>1.57159704819567</v>
      </c>
      <c r="DA19" s="71" t="s">
        <v>2609</v>
      </c>
    </row>
    <row r="20" spans="1:105" ht="12" customHeight="1" x14ac:dyDescent="0.25">
      <c r="A20" s="59" t="s">
        <v>159</v>
      </c>
      <c r="B20" s="230">
        <v>2.0824955856796672</v>
      </c>
      <c r="C20" s="230">
        <v>2.0679882777699441</v>
      </c>
      <c r="D20" s="230">
        <v>1.7516842396070329</v>
      </c>
      <c r="E20" s="230">
        <v>1.443565154805007</v>
      </c>
      <c r="F20" s="230">
        <v>1.1880758129757161</v>
      </c>
      <c r="G20" s="230">
        <v>1.7331895235640591</v>
      </c>
      <c r="H20" s="230">
        <v>1.875430892108779</v>
      </c>
      <c r="I20" s="230">
        <v>3.7117834954499171</v>
      </c>
      <c r="J20" s="230">
        <v>3.6721811080258742</v>
      </c>
      <c r="K20" s="230">
        <v>3.0357619767116941</v>
      </c>
      <c r="L20" s="230">
        <v>4.1301101991535214</v>
      </c>
      <c r="M20" s="230">
        <v>4.4954829935469656</v>
      </c>
      <c r="N20" s="230">
        <v>3.4842919679267741</v>
      </c>
      <c r="O20" s="230">
        <v>3.107049131877837</v>
      </c>
      <c r="P20" s="230">
        <v>3.1170360882115569</v>
      </c>
      <c r="Q20" s="230">
        <v>2.9169043488869151</v>
      </c>
      <c r="R20" s="230">
        <v>2.9504852243650399</v>
      </c>
      <c r="S20" s="230">
        <v>2.4266800843645271</v>
      </c>
      <c r="T20" s="230">
        <v>1.799268665935561</v>
      </c>
      <c r="U20" s="230">
        <v>1.669898855641615</v>
      </c>
      <c r="V20" s="230">
        <v>1.397662955564221</v>
      </c>
      <c r="W20" s="230">
        <v>1.6256879655464069</v>
      </c>
      <c r="X20" s="230">
        <v>1.821135082427128</v>
      </c>
      <c r="Y20" s="230">
        <v>1.3530495168382839</v>
      </c>
      <c r="DA20" s="71" t="s">
        <v>2610</v>
      </c>
    </row>
    <row r="21" spans="1:105" ht="12" customHeight="1" x14ac:dyDescent="0.25">
      <c r="A21" s="59" t="s">
        <v>32</v>
      </c>
      <c r="B21" s="230">
        <v>0.61705350370497269</v>
      </c>
      <c r="C21" s="230">
        <v>0.47774098119712238</v>
      </c>
      <c r="D21" s="230">
        <v>0.61576689970525611</v>
      </c>
      <c r="E21" s="230">
        <v>0.44330656358860598</v>
      </c>
      <c r="F21" s="230">
        <v>0.34256879076947733</v>
      </c>
      <c r="G21" s="230">
        <v>0.45890429233074431</v>
      </c>
      <c r="H21" s="230">
        <v>0.37772239416994652</v>
      </c>
      <c r="I21" s="230">
        <v>0.62609615338849267</v>
      </c>
      <c r="J21" s="230">
        <v>0.36922501162671939</v>
      </c>
      <c r="K21" s="230">
        <v>0.39015842819958457</v>
      </c>
      <c r="L21" s="230">
        <v>0.53668629581180793</v>
      </c>
      <c r="M21" s="230">
        <v>0.51241809282642581</v>
      </c>
      <c r="N21" s="230">
        <v>0.54895103587705585</v>
      </c>
      <c r="O21" s="230">
        <v>0.51944851772852141</v>
      </c>
      <c r="P21" s="230">
        <v>0.54782922060174877</v>
      </c>
      <c r="Q21" s="230">
        <v>0.53818150575309831</v>
      </c>
      <c r="R21" s="230">
        <v>0.1364815657698451</v>
      </c>
      <c r="S21" s="230">
        <v>0.13206972494559421</v>
      </c>
      <c r="T21" s="230">
        <v>0.25613101283877221</v>
      </c>
      <c r="U21" s="230">
        <v>0.25761912118152491</v>
      </c>
      <c r="V21" s="230">
        <v>0.12910686453910419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0.2037204503111614</v>
      </c>
      <c r="C22" s="230">
        <v>0.20688239334379541</v>
      </c>
      <c r="D22" s="230">
        <v>0.22254570937161811</v>
      </c>
      <c r="E22" s="230">
        <v>0.25742082310894132</v>
      </c>
      <c r="F22" s="230">
        <v>0.23827437082094249</v>
      </c>
      <c r="G22" s="230">
        <v>0.27762799436219737</v>
      </c>
      <c r="H22" s="230">
        <v>0.27872985309361098</v>
      </c>
      <c r="I22" s="230">
        <v>0.3310817751542196</v>
      </c>
      <c r="J22" s="230">
        <v>0.2796048510275323</v>
      </c>
      <c r="K22" s="230">
        <v>0.57559809122998384</v>
      </c>
      <c r="L22" s="230">
        <v>0.37632796263236862</v>
      </c>
      <c r="M22" s="230">
        <v>8.898940335603174E-2</v>
      </c>
      <c r="N22" s="230">
        <v>6.767086955802433E-2</v>
      </c>
      <c r="O22" s="230">
        <v>9.2937470384657883E-2</v>
      </c>
      <c r="P22" s="230">
        <v>0.1635374326284022</v>
      </c>
      <c r="Q22" s="230">
        <v>0.18230768016480761</v>
      </c>
      <c r="R22" s="230">
        <v>7.9737988837777232E-2</v>
      </c>
      <c r="S22" s="230">
        <v>3.1401891692699607E-2</v>
      </c>
      <c r="T22" s="230">
        <v>4.7987552532614629E-2</v>
      </c>
      <c r="U22" s="230">
        <v>7.0902126530202406E-2</v>
      </c>
      <c r="V22" s="230">
        <v>6.6099900841287168E-2</v>
      </c>
      <c r="W22" s="230">
        <v>9.2242710524436847E-2</v>
      </c>
      <c r="X22" s="230">
        <v>5.6650266994191283E-2</v>
      </c>
      <c r="Y22" s="230">
        <v>7.1830046868412128E-2</v>
      </c>
      <c r="DA22" s="71" t="s">
        <v>2612</v>
      </c>
    </row>
    <row r="23" spans="1:105" ht="12" customHeight="1" x14ac:dyDescent="0.25">
      <c r="A23" s="60" t="s">
        <v>2563</v>
      </c>
      <c r="B23" s="329">
        <v>16.87674556403601</v>
      </c>
      <c r="C23" s="329">
        <v>18.52980938798623</v>
      </c>
      <c r="D23" s="329">
        <v>19.326669912669939</v>
      </c>
      <c r="E23" s="329">
        <v>20.42693363617019</v>
      </c>
      <c r="F23" s="329">
        <v>21.288679104319169</v>
      </c>
      <c r="G23" s="329">
        <v>19.547154791034611</v>
      </c>
      <c r="H23" s="329">
        <v>20.089812451241009</v>
      </c>
      <c r="I23" s="329">
        <v>20.951976515417059</v>
      </c>
      <c r="J23" s="329">
        <v>24.340929806163469</v>
      </c>
      <c r="K23" s="329">
        <v>22.71941323329515</v>
      </c>
      <c r="L23" s="329">
        <v>23.325425186547061</v>
      </c>
      <c r="M23" s="329">
        <v>22.557925231366621</v>
      </c>
      <c r="N23" s="329">
        <v>20.653504116601649</v>
      </c>
      <c r="O23" s="329">
        <v>21.368205513188709</v>
      </c>
      <c r="P23" s="329">
        <v>20.868022262286829</v>
      </c>
      <c r="Q23" s="329">
        <v>19.193978444815379</v>
      </c>
      <c r="R23" s="329">
        <v>19.607680951267259</v>
      </c>
      <c r="S23" s="329">
        <v>21.455226099638189</v>
      </c>
      <c r="T23" s="329">
        <v>23.30744127220137</v>
      </c>
      <c r="U23" s="329">
        <v>23.13083084779084</v>
      </c>
      <c r="V23" s="329">
        <v>22.958781355210231</v>
      </c>
      <c r="W23" s="329">
        <v>22.733225778279969</v>
      </c>
      <c r="X23" s="329">
        <v>21.79890283598796</v>
      </c>
      <c r="Y23" s="329">
        <v>22.368835909778952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6.4625369418070724</v>
      </c>
      <c r="C24" s="261">
        <f t="shared" si="1"/>
        <v>6.3551587743179976</v>
      </c>
      <c r="D24" s="261">
        <f t="shared" si="1"/>
        <v>6.476729792579067</v>
      </c>
      <c r="E24" s="261">
        <f t="shared" si="1"/>
        <v>6.7406437898212186</v>
      </c>
      <c r="F24" s="261">
        <f t="shared" si="1"/>
        <v>6.6255625164939422</v>
      </c>
      <c r="G24" s="261">
        <f t="shared" si="1"/>
        <v>6.7130992638659048</v>
      </c>
      <c r="H24" s="261">
        <f t="shared" si="1"/>
        <v>6.8190065512063409</v>
      </c>
      <c r="I24" s="261">
        <f t="shared" si="1"/>
        <v>7.5040079699537667</v>
      </c>
      <c r="J24" s="261">
        <f t="shared" si="1"/>
        <v>7.8340631918539874</v>
      </c>
      <c r="K24" s="261">
        <f t="shared" si="1"/>
        <v>8.4510623867210093</v>
      </c>
      <c r="L24" s="261">
        <f t="shared" si="1"/>
        <v>8.0462798958979196</v>
      </c>
      <c r="M24" s="261">
        <f t="shared" si="1"/>
        <v>6.4144573592823892</v>
      </c>
      <c r="N24" s="261">
        <f t="shared" si="1"/>
        <v>5.6021479925834239</v>
      </c>
      <c r="O24" s="261">
        <f t="shared" si="1"/>
        <v>5.8931627731155434</v>
      </c>
      <c r="P24" s="261">
        <f t="shared" si="1"/>
        <v>6.3409950064111413</v>
      </c>
      <c r="Q24" s="261">
        <f t="shared" si="1"/>
        <v>6.0185997435751588</v>
      </c>
      <c r="R24" s="261">
        <f t="shared" si="1"/>
        <v>5.4296538970770065</v>
      </c>
      <c r="S24" s="261">
        <f t="shared" si="1"/>
        <v>4.978853088213115</v>
      </c>
      <c r="T24" s="261">
        <f t="shared" si="1"/>
        <v>5.5840684450291036</v>
      </c>
      <c r="U24" s="261">
        <f t="shared" si="1"/>
        <v>5.8412945734602948</v>
      </c>
      <c r="V24" s="261">
        <f t="shared" si="1"/>
        <v>5.4789720736009535</v>
      </c>
      <c r="W24" s="261">
        <f t="shared" si="1"/>
        <v>5.7850046189538258</v>
      </c>
      <c r="X24" s="261">
        <f t="shared" si="1"/>
        <v>5.2962354313877658</v>
      </c>
      <c r="Y24" s="261">
        <f t="shared" si="1"/>
        <v>5.3996643884332638</v>
      </c>
      <c r="DA24" s="70"/>
    </row>
    <row r="25" spans="1:105" ht="12" customHeight="1" x14ac:dyDescent="0.25">
      <c r="A25" s="169" t="s">
        <v>2566</v>
      </c>
      <c r="B25" s="352">
        <v>3.1481505938107852</v>
      </c>
      <c r="C25" s="352">
        <v>3.06138347486044</v>
      </c>
      <c r="D25" s="352">
        <v>3.132853661059519</v>
      </c>
      <c r="E25" s="352">
        <v>3.2988777107737111</v>
      </c>
      <c r="F25" s="352">
        <v>3.1832269245425961</v>
      </c>
      <c r="G25" s="352">
        <v>3.3414314678717179</v>
      </c>
      <c r="H25" s="352">
        <v>3.3823310949671979</v>
      </c>
      <c r="I25" s="352">
        <v>3.8640316392161851</v>
      </c>
      <c r="J25" s="352">
        <v>3.8644100872265268</v>
      </c>
      <c r="K25" s="352">
        <v>4.6424905386601676</v>
      </c>
      <c r="L25" s="352">
        <v>4.1737402435557271</v>
      </c>
      <c r="M25" s="352">
        <v>2.6462670932671801</v>
      </c>
      <c r="N25" s="352">
        <v>2.2394384852081708</v>
      </c>
      <c r="O25" s="352">
        <v>2.4854087233712079</v>
      </c>
      <c r="P25" s="352">
        <v>2.9579160049426649</v>
      </c>
      <c r="Q25" s="352">
        <v>2.89267534843037</v>
      </c>
      <c r="R25" s="352">
        <v>2.2616899800356429</v>
      </c>
      <c r="S25" s="352">
        <v>1.701905681417919</v>
      </c>
      <c r="T25" s="352">
        <v>2.0498723091717448</v>
      </c>
      <c r="U25" s="352">
        <v>2.317867889556569</v>
      </c>
      <c r="V25" s="352">
        <v>2.157970745675486</v>
      </c>
      <c r="W25" s="352">
        <v>2.426939101014316</v>
      </c>
      <c r="X25" s="352">
        <v>2.041050988037973</v>
      </c>
      <c r="Y25" s="352">
        <v>2.1735009609831502</v>
      </c>
      <c r="DA25" s="170" t="s">
        <v>2614</v>
      </c>
    </row>
    <row r="26" spans="1:105" ht="12" customHeight="1" x14ac:dyDescent="0.25">
      <c r="A26" s="61" t="s">
        <v>2568</v>
      </c>
      <c r="B26" s="263">
        <v>3.3143863479962872</v>
      </c>
      <c r="C26" s="263">
        <v>3.2937752994575571</v>
      </c>
      <c r="D26" s="263">
        <v>3.343876131519548</v>
      </c>
      <c r="E26" s="263">
        <v>3.441766079047508</v>
      </c>
      <c r="F26" s="263">
        <v>3.4423355919513461</v>
      </c>
      <c r="G26" s="263">
        <v>3.371667795994187</v>
      </c>
      <c r="H26" s="263">
        <v>3.4366754562391431</v>
      </c>
      <c r="I26" s="263">
        <v>3.6399763307375812</v>
      </c>
      <c r="J26" s="263">
        <v>3.969653104627461</v>
      </c>
      <c r="K26" s="263">
        <v>3.8085718480608408</v>
      </c>
      <c r="L26" s="263">
        <v>3.872539652342192</v>
      </c>
      <c r="M26" s="263">
        <v>3.7681902660152091</v>
      </c>
      <c r="N26" s="263">
        <v>3.3627095073752531</v>
      </c>
      <c r="O26" s="263">
        <v>3.407754049744335</v>
      </c>
      <c r="P26" s="263">
        <v>3.383079001468476</v>
      </c>
      <c r="Q26" s="263">
        <v>3.1259243951447888</v>
      </c>
      <c r="R26" s="263">
        <v>3.1679639170413632</v>
      </c>
      <c r="S26" s="263">
        <v>3.276947406795196</v>
      </c>
      <c r="T26" s="263">
        <v>3.5341961358573588</v>
      </c>
      <c r="U26" s="263">
        <v>3.5234266839037258</v>
      </c>
      <c r="V26" s="263">
        <v>3.3210013279254671</v>
      </c>
      <c r="W26" s="263">
        <v>3.3580655179395098</v>
      </c>
      <c r="X26" s="263">
        <v>3.2551844433497932</v>
      </c>
      <c r="Y26" s="263">
        <v>3.2261634274501132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30.347680510351253</v>
      </c>
      <c r="C27" s="261">
        <f t="shared" si="2"/>
        <v>29.872810301715656</v>
      </c>
      <c r="D27" s="261">
        <f t="shared" si="2"/>
        <v>30.28465110064122</v>
      </c>
      <c r="E27" s="261">
        <f t="shared" si="2"/>
        <v>31.176128612214377</v>
      </c>
      <c r="F27" s="261">
        <f t="shared" si="2"/>
        <v>31.19704390971474</v>
      </c>
      <c r="G27" s="261">
        <f t="shared" si="2"/>
        <v>30.525265533395984</v>
      </c>
      <c r="H27" s="261">
        <f t="shared" si="2"/>
        <v>31.106618790280056</v>
      </c>
      <c r="I27" s="261">
        <f t="shared" si="2"/>
        <v>34.504280466737001</v>
      </c>
      <c r="J27" s="261">
        <f t="shared" si="2"/>
        <v>37.612240596711935</v>
      </c>
      <c r="K27" s="261">
        <f t="shared" si="2"/>
        <v>36.185504747154532</v>
      </c>
      <c r="L27" s="261">
        <f t="shared" si="2"/>
        <v>36.85705987963847</v>
      </c>
      <c r="M27" s="261">
        <f t="shared" si="2"/>
        <v>35.923173866548389</v>
      </c>
      <c r="N27" s="261">
        <f t="shared" si="2"/>
        <v>32.261747420172071</v>
      </c>
      <c r="O27" s="261">
        <f t="shared" si="2"/>
        <v>32.561285011379134</v>
      </c>
      <c r="P27" s="261">
        <f t="shared" si="2"/>
        <v>32.398588942797488</v>
      </c>
      <c r="Q27" s="261">
        <f t="shared" si="2"/>
        <v>29.865776681488832</v>
      </c>
      <c r="R27" s="261">
        <f t="shared" si="2"/>
        <v>30.4662489315435</v>
      </c>
      <c r="S27" s="261">
        <f t="shared" si="2"/>
        <v>31.523214507278205</v>
      </c>
      <c r="T27" s="261">
        <f t="shared" si="2"/>
        <v>33.938877885152181</v>
      </c>
      <c r="U27" s="261">
        <f t="shared" si="2"/>
        <v>33.813347531396872</v>
      </c>
      <c r="V27" s="261">
        <f t="shared" si="2"/>
        <v>31.893158633720383</v>
      </c>
      <c r="W27" s="261">
        <f t="shared" si="2"/>
        <v>32.313183236430362</v>
      </c>
      <c r="X27" s="261">
        <f t="shared" si="2"/>
        <v>31.381665794498311</v>
      </c>
      <c r="Y27" s="261">
        <f t="shared" si="2"/>
        <v>31.059566353079173</v>
      </c>
      <c r="DA27" s="70"/>
    </row>
    <row r="28" spans="1:105" ht="12" customHeight="1" x14ac:dyDescent="0.25">
      <c r="A28" s="169" t="s">
        <v>2571</v>
      </c>
      <c r="B28" s="351">
        <v>9.6822777788785821</v>
      </c>
      <c r="C28" s="351">
        <v>7.1832477858141566</v>
      </c>
      <c r="D28" s="351">
        <v>6.6193410034943572</v>
      </c>
      <c r="E28" s="351">
        <v>6.1635568128223177</v>
      </c>
      <c r="F28" s="351">
        <v>5.12927357789534</v>
      </c>
      <c r="G28" s="351">
        <v>6.5899739525372647</v>
      </c>
      <c r="H28" s="351">
        <v>6.5068484418216954</v>
      </c>
      <c r="I28" s="351">
        <v>8.8487990192875383</v>
      </c>
      <c r="J28" s="351">
        <v>7.8070204258995242</v>
      </c>
      <c r="K28" s="351">
        <v>8.3658150737319108</v>
      </c>
      <c r="L28" s="351">
        <v>8.2953147532543241</v>
      </c>
      <c r="M28" s="351">
        <v>8.3012246036504891</v>
      </c>
      <c r="N28" s="351">
        <v>6.9717423794353506</v>
      </c>
      <c r="O28" s="351">
        <v>6.3961354033929636</v>
      </c>
      <c r="P28" s="351">
        <v>6.8459086216299418</v>
      </c>
      <c r="Q28" s="351">
        <v>6.3629459327353004</v>
      </c>
      <c r="R28" s="351">
        <v>6.4568436850937907</v>
      </c>
      <c r="S28" s="351">
        <v>5.2515090791498142</v>
      </c>
      <c r="T28" s="351">
        <v>5.3991538783749808</v>
      </c>
      <c r="U28" s="351">
        <v>5.4898811871631912</v>
      </c>
      <c r="V28" s="351">
        <v>3.780365137544591</v>
      </c>
      <c r="W28" s="351">
        <v>4.476580242618172</v>
      </c>
      <c r="X28" s="351">
        <v>4.6891317096150891</v>
      </c>
      <c r="Y28" s="351">
        <v>3.6691550349824902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2.158977421867065E-2</v>
      </c>
      <c r="H29" s="230">
        <v>2.255464732225736E-2</v>
      </c>
      <c r="I29" s="230">
        <v>3.6970059086440132E-2</v>
      </c>
      <c r="J29" s="230">
        <v>3.4663060039600638E-2</v>
      </c>
      <c r="K29" s="230">
        <v>3.721056278437028E-2</v>
      </c>
      <c r="L29" s="230">
        <v>3.9214099578568563E-2</v>
      </c>
      <c r="M29" s="230">
        <v>7.421054191337062E-2</v>
      </c>
      <c r="N29" s="230">
        <v>3.8014295130058037E-2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6.1272538527204583</v>
      </c>
      <c r="C30" s="230">
        <v>3.812702905433512</v>
      </c>
      <c r="D30" s="230">
        <v>3.4479162908201828</v>
      </c>
      <c r="E30" s="230">
        <v>3.5378924762885799</v>
      </c>
      <c r="F30" s="230">
        <v>2.9632503437327249</v>
      </c>
      <c r="G30" s="230">
        <v>3.5442350229018582</v>
      </c>
      <c r="H30" s="230">
        <v>3.3840287258802491</v>
      </c>
      <c r="I30" s="230">
        <v>3.094733338985634</v>
      </c>
      <c r="J30" s="230">
        <v>2.4813235242107892</v>
      </c>
      <c r="K30" s="230">
        <v>3.4287859442439532</v>
      </c>
      <c r="L30" s="230">
        <v>2.0808462158010239</v>
      </c>
      <c r="M30" s="230">
        <v>1.985923666150073</v>
      </c>
      <c r="N30" s="230">
        <v>1.912200892433636</v>
      </c>
      <c r="O30" s="230">
        <v>1.841725052383558</v>
      </c>
      <c r="P30" s="230">
        <v>2.1580685300686659</v>
      </c>
      <c r="Q30" s="230">
        <v>1.9089946656273551</v>
      </c>
      <c r="R30" s="230">
        <v>2.5792459965558372</v>
      </c>
      <c r="S30" s="230">
        <v>2.0798947513912598</v>
      </c>
      <c r="T30" s="230">
        <v>2.823577676774637</v>
      </c>
      <c r="U30" s="230">
        <v>3.0428361626488929</v>
      </c>
      <c r="V30" s="230">
        <v>1.829912418020577</v>
      </c>
      <c r="W30" s="230">
        <v>2.3729916596742808</v>
      </c>
      <c r="X30" s="230">
        <v>2.3898027103236759</v>
      </c>
      <c r="Y30" s="230">
        <v>1.924404548811026</v>
      </c>
      <c r="DA30" s="71" t="s">
        <v>2618</v>
      </c>
    </row>
    <row r="31" spans="1:105" ht="12" customHeight="1" x14ac:dyDescent="0.25">
      <c r="A31" s="59" t="s">
        <v>159</v>
      </c>
      <c r="B31" s="230">
        <v>2.5499945947097968</v>
      </c>
      <c r="C31" s="230">
        <v>2.532230544208093</v>
      </c>
      <c r="D31" s="230">
        <v>2.1449194770698381</v>
      </c>
      <c r="E31" s="230">
        <v>1.7676308018020479</v>
      </c>
      <c r="F31" s="230">
        <v>1.4547867097661831</v>
      </c>
      <c r="G31" s="230">
        <v>2.1222728859968072</v>
      </c>
      <c r="H31" s="230">
        <v>2.2964459903372809</v>
      </c>
      <c r="I31" s="230">
        <v>4.5450410148366327</v>
      </c>
      <c r="J31" s="230">
        <v>4.4965482955418867</v>
      </c>
      <c r="K31" s="230">
        <v>3.7172595633204422</v>
      </c>
      <c r="L31" s="230">
        <v>5.0572777948818608</v>
      </c>
      <c r="M31" s="230">
        <v>5.5046730533228123</v>
      </c>
      <c r="N31" s="230">
        <v>4.2664799607266621</v>
      </c>
      <c r="O31" s="230">
        <v>3.8045499574014321</v>
      </c>
      <c r="P31" s="230">
        <v>3.8167788835243561</v>
      </c>
      <c r="Q31" s="230">
        <v>3.5717196108819378</v>
      </c>
      <c r="R31" s="230">
        <v>3.612839050242906</v>
      </c>
      <c r="S31" s="230">
        <v>2.9714450012626861</v>
      </c>
      <c r="T31" s="230">
        <v>2.203186121553748</v>
      </c>
      <c r="U31" s="230">
        <v>2.0447741089489182</v>
      </c>
      <c r="V31" s="230">
        <v>1.711424027221494</v>
      </c>
      <c r="W31" s="230">
        <v>1.990638325158866</v>
      </c>
      <c r="X31" s="230">
        <v>2.229961325420974</v>
      </c>
      <c r="Y31" s="230">
        <v>1.656795326740756</v>
      </c>
      <c r="DA31" s="71" t="s">
        <v>2619</v>
      </c>
    </row>
    <row r="32" spans="1:105" ht="12" customHeight="1" x14ac:dyDescent="0.25">
      <c r="A32" s="59" t="s">
        <v>32</v>
      </c>
      <c r="B32" s="230">
        <v>0.7555757188224157</v>
      </c>
      <c r="C32" s="230">
        <v>0.58498895656790484</v>
      </c>
      <c r="D32" s="230">
        <v>0.75400028535337504</v>
      </c>
      <c r="E32" s="230">
        <v>0.54282436357788488</v>
      </c>
      <c r="F32" s="230">
        <v>0.41947198869731922</v>
      </c>
      <c r="G32" s="230">
        <v>0.56192362326213607</v>
      </c>
      <c r="H32" s="230">
        <v>0.46251721735095508</v>
      </c>
      <c r="I32" s="230">
        <v>0.76664835108795004</v>
      </c>
      <c r="J32" s="230">
        <v>0.45211225913475861</v>
      </c>
      <c r="K32" s="230">
        <v>0.47774501412194048</v>
      </c>
      <c r="L32" s="230">
        <v>0.65716689283078522</v>
      </c>
      <c r="M32" s="230">
        <v>0.62745072590990891</v>
      </c>
      <c r="N32" s="230">
        <v>0.67218494189027245</v>
      </c>
      <c r="O32" s="230">
        <v>0.6360594094634956</v>
      </c>
      <c r="P32" s="230">
        <v>0.67081129053275357</v>
      </c>
      <c r="Q32" s="230">
        <v>0.65899776214665107</v>
      </c>
      <c r="R32" s="230">
        <v>0.16712028461613679</v>
      </c>
      <c r="S32" s="230">
        <v>0.16171803054562561</v>
      </c>
      <c r="T32" s="230">
        <v>0.31362981163931303</v>
      </c>
      <c r="U32" s="230">
        <v>0.31545198512023459</v>
      </c>
      <c r="V32" s="230">
        <v>0.15809003821114789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0.2494536126259119</v>
      </c>
      <c r="C33" s="230">
        <v>0.25332537960464729</v>
      </c>
      <c r="D33" s="230">
        <v>0.27250495025096111</v>
      </c>
      <c r="E33" s="230">
        <v>0.31520917115380559</v>
      </c>
      <c r="F33" s="230">
        <v>0.29176453569911331</v>
      </c>
      <c r="G33" s="230">
        <v>0.33995264615779269</v>
      </c>
      <c r="H33" s="230">
        <v>0.34130186093095222</v>
      </c>
      <c r="I33" s="230">
        <v>0.40540625529088098</v>
      </c>
      <c r="J33" s="230">
        <v>0.34237328697248848</v>
      </c>
      <c r="K33" s="230">
        <v>0.70481398926120453</v>
      </c>
      <c r="L33" s="230">
        <v>0.46080975016208398</v>
      </c>
      <c r="M33" s="230">
        <v>0.1089666163543245</v>
      </c>
      <c r="N33" s="230">
        <v>8.2862289254723623E-2</v>
      </c>
      <c r="O33" s="230">
        <v>0.11380098414447901</v>
      </c>
      <c r="P33" s="230">
        <v>0.20024991750416599</v>
      </c>
      <c r="Q33" s="230">
        <v>0.2232338940793562</v>
      </c>
      <c r="R33" s="230">
        <v>9.7638353678910869E-2</v>
      </c>
      <c r="S33" s="230">
        <v>3.8451295950244407E-2</v>
      </c>
      <c r="T33" s="230">
        <v>5.8760268407283218E-2</v>
      </c>
      <c r="U33" s="230">
        <v>8.6818930445145798E-2</v>
      </c>
      <c r="V33" s="230">
        <v>8.093865409137202E-2</v>
      </c>
      <c r="W33" s="230">
        <v>0.1129502577850247</v>
      </c>
      <c r="X33" s="230">
        <v>6.9367673870438296E-2</v>
      </c>
      <c r="Y33" s="230">
        <v>8.7955159430708738E-2</v>
      </c>
      <c r="DA33" s="71" t="s">
        <v>2621</v>
      </c>
    </row>
    <row r="34" spans="1:105" ht="12" customHeight="1" x14ac:dyDescent="0.25">
      <c r="A34" s="60" t="s">
        <v>2578</v>
      </c>
      <c r="B34" s="329">
        <v>20.665402731472671</v>
      </c>
      <c r="C34" s="329">
        <v>22.6895625159015</v>
      </c>
      <c r="D34" s="329">
        <v>23.665310097146861</v>
      </c>
      <c r="E34" s="329">
        <v>25.01257179939206</v>
      </c>
      <c r="F34" s="329">
        <v>26.0677703318194</v>
      </c>
      <c r="G34" s="329">
        <v>23.935291580858721</v>
      </c>
      <c r="H34" s="329">
        <v>24.59977034845836</v>
      </c>
      <c r="I34" s="329">
        <v>25.655481447449461</v>
      </c>
      <c r="J34" s="329">
        <v>29.805220170812412</v>
      </c>
      <c r="K34" s="329">
        <v>27.819689673422619</v>
      </c>
      <c r="L34" s="329">
        <v>28.56174512638415</v>
      </c>
      <c r="M34" s="329">
        <v>27.6219492628979</v>
      </c>
      <c r="N34" s="329">
        <v>25.29000504073672</v>
      </c>
      <c r="O34" s="329">
        <v>26.165149607986169</v>
      </c>
      <c r="P34" s="329">
        <v>25.55268032116755</v>
      </c>
      <c r="Q34" s="329">
        <v>23.502830748753532</v>
      </c>
      <c r="R34" s="329">
        <v>24.00940524644971</v>
      </c>
      <c r="S34" s="329">
        <v>26.271705428128389</v>
      </c>
      <c r="T34" s="329">
        <v>28.539724006777199</v>
      </c>
      <c r="U34" s="329">
        <v>28.32346634423368</v>
      </c>
      <c r="V34" s="329">
        <v>28.11279349617579</v>
      </c>
      <c r="W34" s="329">
        <v>27.836602993812189</v>
      </c>
      <c r="X34" s="329">
        <v>26.692534084883221</v>
      </c>
      <c r="Y34" s="329">
        <v>27.390411318096682</v>
      </c>
      <c r="DA34" s="72" t="s">
        <v>2622</v>
      </c>
    </row>
    <row r="35" spans="1:105" ht="12" customHeight="1" x14ac:dyDescent="0.25">
      <c r="A35" s="39" t="s">
        <v>2580</v>
      </c>
      <c r="B35" s="228">
        <v>22.665346477708791</v>
      </c>
      <c r="C35" s="228">
        <v>20.5460073768275</v>
      </c>
      <c r="D35" s="228">
        <v>20.245722028245979</v>
      </c>
      <c r="E35" s="228">
        <v>20.274064302191739</v>
      </c>
      <c r="F35" s="228">
        <v>19.255655235849382</v>
      </c>
      <c r="G35" s="228">
        <v>20.312377207641159</v>
      </c>
      <c r="H35" s="228">
        <v>20.524808569897139</v>
      </c>
      <c r="I35" s="228">
        <v>53.80555133721527</v>
      </c>
      <c r="J35" s="228">
        <v>58.142518052903263</v>
      </c>
      <c r="K35" s="228">
        <v>63.840195326391978</v>
      </c>
      <c r="L35" s="228">
        <v>71.925038797212935</v>
      </c>
      <c r="M35" s="228">
        <v>61.138049400579881</v>
      </c>
      <c r="N35" s="228">
        <v>68.124665532298863</v>
      </c>
      <c r="O35" s="228">
        <v>60.806741909573773</v>
      </c>
      <c r="P35" s="228">
        <v>71.758118863819433</v>
      </c>
      <c r="Q35" s="228">
        <v>62.054595007449223</v>
      </c>
      <c r="R35" s="228">
        <v>66.501177273142076</v>
      </c>
      <c r="S35" s="228">
        <v>62.614199782017401</v>
      </c>
      <c r="T35" s="228">
        <v>61.809360983304828</v>
      </c>
      <c r="U35" s="228">
        <v>62.399269182522197</v>
      </c>
      <c r="V35" s="228">
        <v>60.23149747414439</v>
      </c>
      <c r="W35" s="228">
        <v>72.910385829473384</v>
      </c>
      <c r="X35" s="228">
        <v>72.496417588079538</v>
      </c>
      <c r="Y35" s="228">
        <v>68.408735164115271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6.5360639739379459E-2</v>
      </c>
      <c r="H36" s="229">
        <v>6.9870498032892331E-2</v>
      </c>
      <c r="I36" s="229">
        <v>3.0388061483484219E-2</v>
      </c>
      <c r="J36" s="229">
        <v>3.009442189711144E-2</v>
      </c>
      <c r="K36" s="229">
        <v>2.5303833213800971E-2</v>
      </c>
      <c r="L36" s="229">
        <v>2.2667956083724551E-2</v>
      </c>
      <c r="M36" s="229">
        <v>5.4309540844442637E-2</v>
      </c>
      <c r="N36" s="229">
        <v>1.9452280906911139E-2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14.09368206878445</v>
      </c>
      <c r="C38" s="229">
        <v>10.797247291003851</v>
      </c>
      <c r="D38" s="229">
        <v>10.41735442297743</v>
      </c>
      <c r="E38" s="229">
        <v>11.529738134456871</v>
      </c>
      <c r="F38" s="229">
        <v>11.033045035595</v>
      </c>
      <c r="G38" s="229">
        <v>10.83672751450603</v>
      </c>
      <c r="H38" s="229">
        <v>10.58764292504849</v>
      </c>
      <c r="I38" s="229">
        <v>2.569114924513924</v>
      </c>
      <c r="J38" s="229">
        <v>2.1757547752909918</v>
      </c>
      <c r="K38" s="229">
        <v>2.3548752107995261</v>
      </c>
      <c r="L38" s="229">
        <v>1.214835703147451</v>
      </c>
      <c r="M38" s="229">
        <v>1.4678461098661779</v>
      </c>
      <c r="N38" s="229">
        <v>0.98824483615795389</v>
      </c>
      <c r="O38" s="229">
        <v>1.1892652109558519</v>
      </c>
      <c r="P38" s="229">
        <v>1.023650614316806</v>
      </c>
      <c r="Q38" s="229">
        <v>1.0099620604488491</v>
      </c>
      <c r="R38" s="229">
        <v>1.2561873755438711</v>
      </c>
      <c r="S38" s="229">
        <v>1.232018168821521</v>
      </c>
      <c r="T38" s="229">
        <v>1.960148739862432</v>
      </c>
      <c r="U38" s="229">
        <v>2.0533084108277109</v>
      </c>
      <c r="V38" s="229">
        <v>1.2207510848183021</v>
      </c>
      <c r="W38" s="229">
        <v>1.1283659193942359</v>
      </c>
      <c r="X38" s="229">
        <v>1.0835570644069941</v>
      </c>
      <c r="Y38" s="229">
        <v>0.96888793395036732</v>
      </c>
      <c r="DA38" s="73" t="s">
        <v>2626</v>
      </c>
    </row>
    <row r="39" spans="1:105" ht="12" customHeight="1" x14ac:dyDescent="0.25">
      <c r="A39" s="64" t="s">
        <v>159</v>
      </c>
      <c r="B39" s="229">
        <v>5.9769444518601684</v>
      </c>
      <c r="C39" s="229">
        <v>7.3074304225394604</v>
      </c>
      <c r="D39" s="229">
        <v>6.6037873908923306</v>
      </c>
      <c r="E39" s="229">
        <v>5.8701302502942454</v>
      </c>
      <c r="F39" s="229">
        <v>5.5196016454690886</v>
      </c>
      <c r="G39" s="229">
        <v>6.6123864792963403</v>
      </c>
      <c r="H39" s="229">
        <v>7.3215468194243147</v>
      </c>
      <c r="I39" s="229">
        <v>3.8448505936161772</v>
      </c>
      <c r="J39" s="229">
        <v>4.0177894856546326</v>
      </c>
      <c r="K39" s="229">
        <v>2.6015475917759661</v>
      </c>
      <c r="L39" s="229">
        <v>3.008678170816931</v>
      </c>
      <c r="M39" s="229">
        <v>4.1460149845044931</v>
      </c>
      <c r="N39" s="229">
        <v>2.246891546947579</v>
      </c>
      <c r="O39" s="229">
        <v>2.5034479910775391</v>
      </c>
      <c r="P39" s="229">
        <v>1.8448662399301909</v>
      </c>
      <c r="Q39" s="229">
        <v>1.925568914406353</v>
      </c>
      <c r="R39" s="229">
        <v>1.793046848582144</v>
      </c>
      <c r="S39" s="229">
        <v>1.7935967688654151</v>
      </c>
      <c r="T39" s="229">
        <v>1.558553943227095</v>
      </c>
      <c r="U39" s="229">
        <v>1.406055027677743</v>
      </c>
      <c r="V39" s="229">
        <v>1.1634180636592779</v>
      </c>
      <c r="W39" s="229">
        <v>0.96455605773130548</v>
      </c>
      <c r="X39" s="229">
        <v>1.030311228212756</v>
      </c>
      <c r="Y39" s="229">
        <v>0.85001657940309405</v>
      </c>
      <c r="DA39" s="73" t="s">
        <v>2627</v>
      </c>
    </row>
    <row r="40" spans="1:105" ht="12" customHeight="1" x14ac:dyDescent="0.25">
      <c r="A40" s="64" t="s">
        <v>32</v>
      </c>
      <c r="B40" s="229">
        <v>1.7169408853068571</v>
      </c>
      <c r="C40" s="229">
        <v>1.636614909366864</v>
      </c>
      <c r="D40" s="229">
        <v>2.2505620422435042</v>
      </c>
      <c r="E40" s="229">
        <v>1.7476437117143631</v>
      </c>
      <c r="F40" s="229">
        <v>1.5429390310972451</v>
      </c>
      <c r="G40" s="229">
        <v>1.6973510899179061</v>
      </c>
      <c r="H40" s="229">
        <v>1.4295913181163371</v>
      </c>
      <c r="I40" s="229">
        <v>0.62874603209028546</v>
      </c>
      <c r="J40" s="229">
        <v>0.391644100105349</v>
      </c>
      <c r="K40" s="229">
        <v>0.32414732413685549</v>
      </c>
      <c r="L40" s="229">
        <v>0.37902860844671499</v>
      </c>
      <c r="M40" s="229">
        <v>0.4581591388650138</v>
      </c>
      <c r="N40" s="229">
        <v>0.34319311713068851</v>
      </c>
      <c r="O40" s="229">
        <v>0.40576104810936892</v>
      </c>
      <c r="P40" s="229">
        <v>0.3143443336727898</v>
      </c>
      <c r="Q40" s="229">
        <v>0.34443163837931717</v>
      </c>
      <c r="R40" s="229">
        <v>8.0409910524269296E-2</v>
      </c>
      <c r="S40" s="229">
        <v>9.463525356287053E-2</v>
      </c>
      <c r="T40" s="229">
        <v>0.21509255484089501</v>
      </c>
      <c r="U40" s="229">
        <v>0.2102943645850803</v>
      </c>
      <c r="V40" s="229">
        <v>0.1041885686843573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0.57240550533302481</v>
      </c>
      <c r="C42" s="229">
        <v>0.71567227407177292</v>
      </c>
      <c r="D42" s="229">
        <v>0.82135429079255817</v>
      </c>
      <c r="E42" s="229">
        <v>1.0247762848323909</v>
      </c>
      <c r="F42" s="229">
        <v>1.0837146811449681</v>
      </c>
      <c r="G42" s="229">
        <v>1.0369300826867729</v>
      </c>
      <c r="H42" s="229">
        <v>1.065269048828263</v>
      </c>
      <c r="I42" s="229">
        <v>0.33574236979759059</v>
      </c>
      <c r="J42" s="229">
        <v>0.29948965969750141</v>
      </c>
      <c r="K42" s="229">
        <v>0.48290026932537</v>
      </c>
      <c r="L42" s="229">
        <v>0.26838276891930501</v>
      </c>
      <c r="M42" s="229">
        <v>8.034647867141656E-2</v>
      </c>
      <c r="N42" s="229">
        <v>4.2721193023031463E-2</v>
      </c>
      <c r="O42" s="229">
        <v>7.3308670695743205E-2</v>
      </c>
      <c r="P42" s="229">
        <v>9.4757648135840589E-2</v>
      </c>
      <c r="Q42" s="229">
        <v>0.1178191506286544</v>
      </c>
      <c r="R42" s="229">
        <v>4.7439217294711358E-2</v>
      </c>
      <c r="S42" s="229">
        <v>2.272176913083333E-2</v>
      </c>
      <c r="T42" s="229">
        <v>4.069382062999681E-2</v>
      </c>
      <c r="U42" s="229">
        <v>5.8444743369335278E-2</v>
      </c>
      <c r="V42" s="229">
        <v>5.3865190542770551E-2</v>
      </c>
      <c r="W42" s="229">
        <v>5.3579219475019528E-2</v>
      </c>
      <c r="X42" s="229">
        <v>3.1376339646039329E-2</v>
      </c>
      <c r="Y42" s="229">
        <v>4.4176764026079313E-2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0.30537356642428481</v>
      </c>
      <c r="C44" s="229">
        <v>8.9042479845563696E-2</v>
      </c>
      <c r="D44" s="229">
        <v>0.15266388134015399</v>
      </c>
      <c r="E44" s="229">
        <v>0.10177592089387991</v>
      </c>
      <c r="F44" s="229">
        <v>7.6354842543078685E-2</v>
      </c>
      <c r="G44" s="229">
        <v>6.3621401494732444E-2</v>
      </c>
      <c r="H44" s="229">
        <v>5.08879604468499E-2</v>
      </c>
      <c r="I44" s="229">
        <v>3.8154519398446232E-2</v>
      </c>
      <c r="J44" s="229">
        <v>2.5466882095506248E-2</v>
      </c>
      <c r="K44" s="229">
        <v>2.5466882095500298E-2</v>
      </c>
      <c r="L44" s="229">
        <v>3.815451939847582E-2</v>
      </c>
      <c r="M44" s="229">
        <v>6.3621401493672347E-2</v>
      </c>
      <c r="N44" s="229">
        <v>7.6354842541796225E-2</v>
      </c>
      <c r="O44" s="229">
        <v>0.22901872388030201</v>
      </c>
      <c r="P44" s="229">
        <v>0.29264012537410877</v>
      </c>
      <c r="Q44" s="229">
        <v>0.25448560597478342</v>
      </c>
      <c r="R44" s="229">
        <v>0.24175216492801541</v>
      </c>
      <c r="S44" s="229">
        <v>0.61070132909910979</v>
      </c>
      <c r="T44" s="229">
        <v>0.59801369179424546</v>
      </c>
      <c r="U44" s="229">
        <v>0.66158928954307772</v>
      </c>
      <c r="V44" s="229">
        <v>1.0051631791077029</v>
      </c>
      <c r="W44" s="229">
        <v>1.2341819029898451</v>
      </c>
      <c r="X44" s="229">
        <v>1.2469153440376719</v>
      </c>
      <c r="Y44" s="229">
        <v>1.2214484619409809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46.358554836315363</v>
      </c>
      <c r="J45" s="229">
        <v>51.202278728162163</v>
      </c>
      <c r="K45" s="229">
        <v>58.025954215044948</v>
      </c>
      <c r="L45" s="229">
        <v>66.993291070400332</v>
      </c>
      <c r="M45" s="229">
        <v>54.867751746334662</v>
      </c>
      <c r="N45" s="229">
        <v>64.407807715590906</v>
      </c>
      <c r="O45" s="229">
        <v>56.405940264854969</v>
      </c>
      <c r="P45" s="229">
        <v>68.187859902389704</v>
      </c>
      <c r="Q45" s="229">
        <v>58.402327637611258</v>
      </c>
      <c r="R45" s="229">
        <v>63.082341756269066</v>
      </c>
      <c r="S45" s="229">
        <v>58.860526492537652</v>
      </c>
      <c r="T45" s="229">
        <v>57.436858232950158</v>
      </c>
      <c r="U45" s="229">
        <v>58.009577346519251</v>
      </c>
      <c r="V45" s="229">
        <v>56.684111387331981</v>
      </c>
      <c r="W45" s="229">
        <v>69.529702729882985</v>
      </c>
      <c r="X45" s="229">
        <v>69.104257611776077</v>
      </c>
      <c r="Y45" s="229">
        <v>65.324205424794755</v>
      </c>
      <c r="DA45" s="73" t="s">
        <v>2633</v>
      </c>
    </row>
    <row r="46" spans="1:105" ht="12" customHeight="1" x14ac:dyDescent="0.25">
      <c r="A46" s="39" t="s">
        <v>2592</v>
      </c>
      <c r="B46" s="228">
        <v>18.039880298010068</v>
      </c>
      <c r="C46" s="228">
        <v>17.92769637935498</v>
      </c>
      <c r="D46" s="228">
        <v>18.20039030164784</v>
      </c>
      <c r="E46" s="228">
        <v>18.733195699199172</v>
      </c>
      <c r="F46" s="228">
        <v>18.736295502159571</v>
      </c>
      <c r="G46" s="228">
        <v>18.351657609609099</v>
      </c>
      <c r="H46" s="228">
        <v>18.705487937802939</v>
      </c>
      <c r="I46" s="228">
        <v>19.81203468744479</v>
      </c>
      <c r="J46" s="228">
        <v>21.60643308086172</v>
      </c>
      <c r="K46" s="228">
        <v>20.72968357684822</v>
      </c>
      <c r="L46" s="228">
        <v>21.077854070870352</v>
      </c>
      <c r="M46" s="228">
        <v>20.50989058054051</v>
      </c>
      <c r="N46" s="228">
        <v>18.302898521985451</v>
      </c>
      <c r="O46" s="228">
        <v>18.548071554667089</v>
      </c>
      <c r="P46" s="228">
        <v>18.41376768345026</v>
      </c>
      <c r="Q46" s="228">
        <v>17.014100345644049</v>
      </c>
      <c r="R46" s="228">
        <v>17.242917346190239</v>
      </c>
      <c r="S46" s="228">
        <v>17.836103807631929</v>
      </c>
      <c r="T46" s="228">
        <v>19.23628344628575</v>
      </c>
      <c r="U46" s="228">
        <v>19.177666374007462</v>
      </c>
      <c r="V46" s="228">
        <v>18.075884985927111</v>
      </c>
      <c r="W46" s="228">
        <v>18.277621742295391</v>
      </c>
      <c r="X46" s="228">
        <v>17.717650128952489</v>
      </c>
      <c r="Y46" s="228">
        <v>17.559691581581159</v>
      </c>
      <c r="DA46" s="92" t="s">
        <v>2634</v>
      </c>
    </row>
    <row r="47" spans="1:105" ht="12" customHeight="1" x14ac:dyDescent="0.25">
      <c r="A47" s="39" t="s">
        <v>2594</v>
      </c>
      <c r="B47" s="228">
        <v>11.298749297661489</v>
      </c>
      <c r="C47" s="228">
        <v>11.228486194405029</v>
      </c>
      <c r="D47" s="228">
        <v>11.3992800251891</v>
      </c>
      <c r="E47" s="228">
        <v>11.73298704053096</v>
      </c>
      <c r="F47" s="228">
        <v>11.73492851109191</v>
      </c>
      <c r="G47" s="228">
        <v>11.49402186168426</v>
      </c>
      <c r="H47" s="228">
        <v>11.7156330977972</v>
      </c>
      <c r="I47" s="228">
        <v>12.408686161554201</v>
      </c>
      <c r="J47" s="228">
        <v>13.532554904163369</v>
      </c>
      <c r="K47" s="228">
        <v>12.98342859738902</v>
      </c>
      <c r="L47" s="228">
        <v>13.201494962565119</v>
      </c>
      <c r="M47" s="228">
        <v>12.84576770820137</v>
      </c>
      <c r="N47" s="228">
        <v>11.463483038923719</v>
      </c>
      <c r="O47" s="228">
        <v>11.61703996862922</v>
      </c>
      <c r="P47" s="228">
        <v>11.53292268262086</v>
      </c>
      <c r="Q47" s="228">
        <v>10.65628214572428</v>
      </c>
      <c r="R47" s="228">
        <v>10.799594954983849</v>
      </c>
      <c r="S47" s="228">
        <v>11.17111987665065</v>
      </c>
      <c r="T47" s="228">
        <v>12.04808127813982</v>
      </c>
      <c r="U47" s="228">
        <v>12.011368196162859</v>
      </c>
      <c r="V47" s="228">
        <v>11.32129977668879</v>
      </c>
      <c r="W47" s="228">
        <v>11.44765167019775</v>
      </c>
      <c r="X47" s="228">
        <v>11.09692989330955</v>
      </c>
      <c r="Y47" s="228">
        <v>10.997997195492911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1.0000000000000004</v>
      </c>
      <c r="D51" s="232">
        <f t="shared" si="3"/>
        <v>1.0000000000000007</v>
      </c>
      <c r="E51" s="232">
        <f t="shared" si="3"/>
        <v>1</v>
      </c>
      <c r="F51" s="232">
        <f t="shared" si="3"/>
        <v>0.99999999999999989</v>
      </c>
      <c r="G51" s="232">
        <f t="shared" si="3"/>
        <v>0.99999999999999989</v>
      </c>
      <c r="H51" s="232">
        <f t="shared" si="3"/>
        <v>0.99999999999999967</v>
      </c>
      <c r="I51" s="232">
        <f t="shared" si="3"/>
        <v>1</v>
      </c>
      <c r="J51" s="232">
        <f t="shared" si="3"/>
        <v>0.99999999999999989</v>
      </c>
      <c r="K51" s="232">
        <f t="shared" si="3"/>
        <v>1.0000000000000002</v>
      </c>
      <c r="L51" s="232">
        <f t="shared" si="3"/>
        <v>0.99999999999999978</v>
      </c>
      <c r="M51" s="232">
        <f t="shared" si="3"/>
        <v>0.99999999999999967</v>
      </c>
      <c r="N51" s="232">
        <f t="shared" si="3"/>
        <v>1</v>
      </c>
      <c r="O51" s="232">
        <f t="shared" si="3"/>
        <v>1</v>
      </c>
      <c r="P51" s="232">
        <f t="shared" si="3"/>
        <v>0.99999999999999989</v>
      </c>
      <c r="Q51" s="232">
        <f t="shared" si="3"/>
        <v>1</v>
      </c>
      <c r="R51" s="232">
        <f t="shared" si="3"/>
        <v>0.99999999999999978</v>
      </c>
      <c r="S51" s="232">
        <f t="shared" si="3"/>
        <v>1</v>
      </c>
      <c r="T51" s="232">
        <f t="shared" si="3"/>
        <v>0.99999999999999956</v>
      </c>
      <c r="U51" s="232">
        <f t="shared" si="3"/>
        <v>1.0000000000000002</v>
      </c>
      <c r="V51" s="232">
        <f t="shared" si="3"/>
        <v>1</v>
      </c>
      <c r="W51" s="232">
        <f t="shared" si="3"/>
        <v>0.99999999999999967</v>
      </c>
      <c r="X51" s="232">
        <f t="shared" si="3"/>
        <v>0.99999999999999989</v>
      </c>
      <c r="Y51" s="232">
        <f t="shared" si="3"/>
        <v>1.0000000000000004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2.1731380558151454E-2</v>
      </c>
      <c r="C52" s="233">
        <f t="shared" si="4"/>
        <v>2.216873341937705E-2</v>
      </c>
      <c r="D52" s="233">
        <f t="shared" si="4"/>
        <v>2.2279658481151311E-2</v>
      </c>
      <c r="E52" s="233">
        <f t="shared" si="4"/>
        <v>2.2357539596092144E-2</v>
      </c>
      <c r="F52" s="233">
        <f t="shared" si="4"/>
        <v>2.2542815414759717E-2</v>
      </c>
      <c r="G52" s="233">
        <f t="shared" si="4"/>
        <v>2.2270590889845798E-2</v>
      </c>
      <c r="H52" s="233">
        <f t="shared" si="4"/>
        <v>2.2308331341165527E-2</v>
      </c>
      <c r="I52" s="233">
        <f t="shared" si="4"/>
        <v>1.7860054712627964E-2</v>
      </c>
      <c r="J52" s="233">
        <f t="shared" si="4"/>
        <v>1.7944610255249262E-2</v>
      </c>
      <c r="K52" s="233">
        <f t="shared" si="4"/>
        <v>1.7093393415545621E-2</v>
      </c>
      <c r="L52" s="233">
        <f t="shared" si="4"/>
        <v>1.653897219150573E-2</v>
      </c>
      <c r="M52" s="233">
        <f t="shared" si="4"/>
        <v>1.7432788396715818E-2</v>
      </c>
      <c r="N52" s="233">
        <f t="shared" si="4"/>
        <v>1.6101326315853665E-2</v>
      </c>
      <c r="O52" s="233">
        <f t="shared" si="4"/>
        <v>1.6860153851522397E-2</v>
      </c>
      <c r="P52" s="233">
        <f t="shared" si="4"/>
        <v>1.5772111884080196E-2</v>
      </c>
      <c r="Q52" s="233">
        <f t="shared" si="4"/>
        <v>1.6169317989122408E-2</v>
      </c>
      <c r="R52" s="233">
        <f t="shared" si="4"/>
        <v>1.585914181790567E-2</v>
      </c>
      <c r="S52" s="233">
        <f t="shared" si="4"/>
        <v>1.6481881721525541E-2</v>
      </c>
      <c r="T52" s="233">
        <f t="shared" si="4"/>
        <v>1.6993944762845166E-2</v>
      </c>
      <c r="U52" s="233">
        <f t="shared" si="4"/>
        <v>1.6899346357604508E-2</v>
      </c>
      <c r="V52" s="233">
        <f t="shared" si="4"/>
        <v>1.6758202966427799E-2</v>
      </c>
      <c r="W52" s="233">
        <f t="shared" si="4"/>
        <v>1.5646036995333512E-2</v>
      </c>
      <c r="X52" s="233">
        <f t="shared" si="4"/>
        <v>1.5506856172956641E-2</v>
      </c>
      <c r="Y52" s="233">
        <f t="shared" si="4"/>
        <v>1.5801383090169287E-2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7.6741558635190117E-3</v>
      </c>
      <c r="C53" s="233">
        <f t="shared" si="5"/>
        <v>7.8286013675871961E-3</v>
      </c>
      <c r="D53" s="233">
        <f t="shared" si="5"/>
        <v>7.8677731179022867E-3</v>
      </c>
      <c r="E53" s="233">
        <f t="shared" si="5"/>
        <v>7.8952758259461398E-3</v>
      </c>
      <c r="F53" s="233">
        <f t="shared" si="5"/>
        <v>7.9607035840396148E-3</v>
      </c>
      <c r="G53" s="233">
        <f t="shared" si="5"/>
        <v>7.864571015357584E-3</v>
      </c>
      <c r="H53" s="233">
        <f t="shared" si="5"/>
        <v>7.877898567420473E-3</v>
      </c>
      <c r="I53" s="233">
        <f t="shared" si="5"/>
        <v>6.3070472319473828E-3</v>
      </c>
      <c r="J53" s="233">
        <f t="shared" si="5"/>
        <v>6.3369069277666992E-3</v>
      </c>
      <c r="K53" s="233">
        <f t="shared" si="5"/>
        <v>6.0363107146518607E-3</v>
      </c>
      <c r="L53" s="233">
        <f t="shared" si="5"/>
        <v>5.8405240329939771E-3</v>
      </c>
      <c r="M53" s="233">
        <f t="shared" si="5"/>
        <v>6.1561636608476389E-3</v>
      </c>
      <c r="N53" s="233">
        <f t="shared" si="5"/>
        <v>5.6859750546723788E-3</v>
      </c>
      <c r="O53" s="233">
        <f t="shared" si="5"/>
        <v>5.9539451804850943E-3</v>
      </c>
      <c r="P53" s="233">
        <f t="shared" si="5"/>
        <v>5.5697172377707372E-3</v>
      </c>
      <c r="Q53" s="233">
        <f t="shared" si="5"/>
        <v>5.70998543434842E-3</v>
      </c>
      <c r="R53" s="233">
        <f t="shared" si="5"/>
        <v>5.6004507328278608E-3</v>
      </c>
      <c r="S53" s="233">
        <f t="shared" si="5"/>
        <v>5.8203632722094905E-3</v>
      </c>
      <c r="T53" s="233">
        <f t="shared" si="5"/>
        <v>6.0011917097088432E-3</v>
      </c>
      <c r="U53" s="233">
        <f t="shared" si="5"/>
        <v>5.967785506899294E-3</v>
      </c>
      <c r="V53" s="233">
        <f t="shared" si="5"/>
        <v>5.9179425445482735E-3</v>
      </c>
      <c r="W53" s="233">
        <f t="shared" si="5"/>
        <v>5.525195522082727E-3</v>
      </c>
      <c r="X53" s="233">
        <f t="shared" si="5"/>
        <v>5.4760456155098494E-3</v>
      </c>
      <c r="Y53" s="233">
        <f t="shared" si="5"/>
        <v>5.5800539854633062E-3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5.0798226162366449E-2</v>
      </c>
      <c r="C54" s="233">
        <f t="shared" si="6"/>
        <v>5.182056109860509E-2</v>
      </c>
      <c r="D54" s="233">
        <f t="shared" si="6"/>
        <v>5.2079854168366822E-2</v>
      </c>
      <c r="E54" s="233">
        <f t="shared" si="6"/>
        <v>5.2261905303128159E-2</v>
      </c>
      <c r="F54" s="233">
        <f t="shared" si="6"/>
        <v>5.2694997113098913E-2</v>
      </c>
      <c r="G54" s="233">
        <f t="shared" si="6"/>
        <v>5.2058658204647328E-2</v>
      </c>
      <c r="H54" s="233">
        <f t="shared" si="6"/>
        <v>5.2146878461822394E-2</v>
      </c>
      <c r="I54" s="233">
        <f t="shared" si="6"/>
        <v>4.1748801744857421E-2</v>
      </c>
      <c r="J54" s="233">
        <f t="shared" si="6"/>
        <v>4.1946454699572575E-2</v>
      </c>
      <c r="K54" s="233">
        <f t="shared" si="6"/>
        <v>3.9956691305536363E-2</v>
      </c>
      <c r="L54" s="233">
        <f t="shared" si="6"/>
        <v>3.8660703015577946E-2</v>
      </c>
      <c r="M54" s="233">
        <f t="shared" si="6"/>
        <v>4.0750044630039631E-2</v>
      </c>
      <c r="N54" s="233">
        <f t="shared" si="6"/>
        <v>3.763768314296053E-2</v>
      </c>
      <c r="O54" s="233">
        <f t="shared" si="6"/>
        <v>3.9411481759757214E-2</v>
      </c>
      <c r="P54" s="233">
        <f t="shared" si="6"/>
        <v>3.6868127379285368E-2</v>
      </c>
      <c r="Q54" s="233">
        <f t="shared" si="6"/>
        <v>3.7796617196258306E-2</v>
      </c>
      <c r="R54" s="233">
        <f t="shared" si="6"/>
        <v>3.7071564351434105E-2</v>
      </c>
      <c r="S54" s="233">
        <f t="shared" si="6"/>
        <v>3.8527251088857996E-2</v>
      </c>
      <c r="T54" s="233">
        <f t="shared" si="6"/>
        <v>3.9724224935629375E-2</v>
      </c>
      <c r="U54" s="233">
        <f t="shared" si="6"/>
        <v>3.9503096270050352E-2</v>
      </c>
      <c r="V54" s="233">
        <f t="shared" si="6"/>
        <v>3.9173166292194972E-2</v>
      </c>
      <c r="W54" s="233">
        <f t="shared" si="6"/>
        <v>3.6573420805314519E-2</v>
      </c>
      <c r="X54" s="233">
        <f t="shared" si="6"/>
        <v>3.6248078433547347E-2</v>
      </c>
      <c r="Y54" s="233">
        <f t="shared" si="6"/>
        <v>3.6936550337641837E-2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2.2278530921448565E-2</v>
      </c>
      <c r="C55" s="233">
        <f t="shared" si="7"/>
        <v>2.2726895405993177E-2</v>
      </c>
      <c r="D55" s="233">
        <f t="shared" si="7"/>
        <v>2.2840613327046951E-2</v>
      </c>
      <c r="E55" s="233">
        <f t="shared" si="7"/>
        <v>2.2920455324326579E-2</v>
      </c>
      <c r="F55" s="233">
        <f t="shared" si="7"/>
        <v>2.3110395997637083E-2</v>
      </c>
      <c r="G55" s="233">
        <f t="shared" si="7"/>
        <v>2.2831317432902433E-2</v>
      </c>
      <c r="H55" s="233">
        <f t="shared" si="7"/>
        <v>2.2870008109247913E-2</v>
      </c>
      <c r="I55" s="233">
        <f t="shared" si="7"/>
        <v>1.8309733250002579E-2</v>
      </c>
      <c r="J55" s="233">
        <f t="shared" si="7"/>
        <v>1.8396417722985212E-2</v>
      </c>
      <c r="K55" s="233">
        <f t="shared" si="7"/>
        <v>1.7523769037208009E-2</v>
      </c>
      <c r="L55" s="233">
        <f t="shared" si="7"/>
        <v>1.6955388655196475E-2</v>
      </c>
      <c r="M55" s="233">
        <f t="shared" si="7"/>
        <v>1.7871709268724875E-2</v>
      </c>
      <c r="N55" s="233">
        <f t="shared" si="7"/>
        <v>1.6506723778739667E-2</v>
      </c>
      <c r="O55" s="233">
        <f t="shared" si="7"/>
        <v>1.7284656992517987E-2</v>
      </c>
      <c r="P55" s="233">
        <f t="shared" si="7"/>
        <v>1.6169220421397686E-2</v>
      </c>
      <c r="Q55" s="233">
        <f t="shared" si="7"/>
        <v>1.6576427339048013E-2</v>
      </c>
      <c r="R55" s="233">
        <f t="shared" si="7"/>
        <v>1.6258441585540219E-2</v>
      </c>
      <c r="S55" s="233">
        <f t="shared" si="7"/>
        <v>1.6896860767501073E-2</v>
      </c>
      <c r="T55" s="233">
        <f t="shared" si="7"/>
        <v>1.7421816477021835E-2</v>
      </c>
      <c r="U55" s="233">
        <f t="shared" si="7"/>
        <v>1.732483628330455E-2</v>
      </c>
      <c r="V55" s="233">
        <f t="shared" si="7"/>
        <v>1.7180139198999477E-2</v>
      </c>
      <c r="W55" s="233">
        <f t="shared" si="7"/>
        <v>1.6039971232656765E-2</v>
      </c>
      <c r="X55" s="233">
        <f t="shared" si="7"/>
        <v>1.5897286130497776E-2</v>
      </c>
      <c r="Y55" s="233">
        <f t="shared" si="7"/>
        <v>1.6199228614766654E-2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3.9430472384483932E-2</v>
      </c>
      <c r="C56" s="233">
        <f t="shared" si="8"/>
        <v>3.9990732906963325E-2</v>
      </c>
      <c r="D56" s="233">
        <f t="shared" si="8"/>
        <v>4.0293199950638868E-2</v>
      </c>
      <c r="E56" s="233">
        <f t="shared" si="8"/>
        <v>4.0538880999981645E-2</v>
      </c>
      <c r="F56" s="233">
        <f t="shared" si="8"/>
        <v>4.0957271169613979E-2</v>
      </c>
      <c r="G56" s="233">
        <f t="shared" si="8"/>
        <v>4.0221232560143101E-2</v>
      </c>
      <c r="H56" s="233">
        <f t="shared" si="8"/>
        <v>4.0208522190785891E-2</v>
      </c>
      <c r="I56" s="233">
        <f t="shared" si="8"/>
        <v>3.2739972643599319E-2</v>
      </c>
      <c r="J56" s="233">
        <f t="shared" si="8"/>
        <v>3.2936102619468097E-2</v>
      </c>
      <c r="K56" s="233">
        <f t="shared" si="8"/>
        <v>3.1381337704960807E-2</v>
      </c>
      <c r="L56" s="233">
        <f t="shared" si="8"/>
        <v>3.0414269302711908E-2</v>
      </c>
      <c r="M56" s="233">
        <f t="shared" si="8"/>
        <v>3.214556327960115E-2</v>
      </c>
      <c r="N56" s="233">
        <f t="shared" si="8"/>
        <v>2.9863828754754029E-2</v>
      </c>
      <c r="O56" s="233">
        <f t="shared" si="8"/>
        <v>3.1198329909030445E-2</v>
      </c>
      <c r="P56" s="233">
        <f t="shared" si="8"/>
        <v>2.9186364644332871E-2</v>
      </c>
      <c r="Q56" s="233">
        <f t="shared" si="8"/>
        <v>2.986646654722366E-2</v>
      </c>
      <c r="R56" s="233">
        <f t="shared" si="8"/>
        <v>2.9425136378331249E-2</v>
      </c>
      <c r="S56" s="233">
        <f t="shared" si="8"/>
        <v>3.0694007929943586E-2</v>
      </c>
      <c r="T56" s="233">
        <f t="shared" si="8"/>
        <v>3.167331939638366E-2</v>
      </c>
      <c r="U56" s="233">
        <f t="shared" si="8"/>
        <v>3.1469867650103851E-2</v>
      </c>
      <c r="V56" s="233">
        <f t="shared" si="8"/>
        <v>3.1239030236898335E-2</v>
      </c>
      <c r="W56" s="233">
        <f t="shared" si="8"/>
        <v>2.9143305841024359E-2</v>
      </c>
      <c r="X56" s="233">
        <f t="shared" si="8"/>
        <v>2.8919295742356622E-2</v>
      </c>
      <c r="Y56" s="233">
        <f t="shared" si="8"/>
        <v>2.9477448820110511E-2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0.1872106631512416</v>
      </c>
      <c r="C57" s="234">
        <f t="shared" si="9"/>
        <v>0.18916635091051456</v>
      </c>
      <c r="D57" s="234">
        <f t="shared" si="9"/>
        <v>0.18984615919435013</v>
      </c>
      <c r="E57" s="234">
        <f t="shared" si="9"/>
        <v>0.19053981339561543</v>
      </c>
      <c r="F57" s="234">
        <f t="shared" si="9"/>
        <v>0.1922158889534703</v>
      </c>
      <c r="G57" s="234">
        <f t="shared" si="9"/>
        <v>0.18969998878841646</v>
      </c>
      <c r="H57" s="234">
        <f t="shared" si="9"/>
        <v>0.18997754212914403</v>
      </c>
      <c r="I57" s="234">
        <f t="shared" si="9"/>
        <v>0.15928617856613717</v>
      </c>
      <c r="J57" s="234">
        <f t="shared" si="9"/>
        <v>0.15996743143821401</v>
      </c>
      <c r="K57" s="234">
        <f t="shared" si="9"/>
        <v>0.15279940493538532</v>
      </c>
      <c r="L57" s="234">
        <f t="shared" si="9"/>
        <v>0.14809971555994597</v>
      </c>
      <c r="M57" s="234">
        <f t="shared" si="9"/>
        <v>0.15636142801645125</v>
      </c>
      <c r="N57" s="234">
        <f t="shared" si="9"/>
        <v>0.14533863573602679</v>
      </c>
      <c r="O57" s="234">
        <f t="shared" si="9"/>
        <v>0.15157086148914969</v>
      </c>
      <c r="P57" s="234">
        <f t="shared" si="9"/>
        <v>0.14211001917023788</v>
      </c>
      <c r="Q57" s="234">
        <f t="shared" si="9"/>
        <v>0.14534762449134622</v>
      </c>
      <c r="R57" s="234">
        <f t="shared" si="9"/>
        <v>0.14349584804500981</v>
      </c>
      <c r="S57" s="234">
        <f t="shared" si="9"/>
        <v>0.14917248062872318</v>
      </c>
      <c r="T57" s="234">
        <f t="shared" si="9"/>
        <v>0.15354013792031063</v>
      </c>
      <c r="U57" s="234">
        <f t="shared" si="9"/>
        <v>0.1525856628874743</v>
      </c>
      <c r="V57" s="234">
        <f t="shared" si="9"/>
        <v>0.15141776182962505</v>
      </c>
      <c r="W57" s="234">
        <f t="shared" si="9"/>
        <v>0.14164975363056895</v>
      </c>
      <c r="X57" s="234">
        <f t="shared" si="9"/>
        <v>0.14065171857320535</v>
      </c>
      <c r="Y57" s="234">
        <f t="shared" si="9"/>
        <v>0.14312813724452908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5.9728638674053668E-2</v>
      </c>
      <c r="C58" s="302">
        <f t="shared" si="10"/>
        <v>4.5487142240864344E-2</v>
      </c>
      <c r="D58" s="302">
        <f t="shared" si="10"/>
        <v>4.1494830557399796E-2</v>
      </c>
      <c r="E58" s="302">
        <f t="shared" si="10"/>
        <v>3.7669942268211062E-2</v>
      </c>
      <c r="F58" s="302">
        <f t="shared" si="10"/>
        <v>3.1603246875377279E-2</v>
      </c>
      <c r="G58" s="302">
        <f t="shared" si="10"/>
        <v>4.095354988950356E-2</v>
      </c>
      <c r="H58" s="302">
        <f t="shared" si="10"/>
        <v>3.9739294145669062E-2</v>
      </c>
      <c r="I58" s="302">
        <f t="shared" si="10"/>
        <v>4.0849754338186522E-2</v>
      </c>
      <c r="J58" s="302">
        <f t="shared" si="10"/>
        <v>3.3203791768416861E-2</v>
      </c>
      <c r="K58" s="302">
        <f t="shared" si="10"/>
        <v>3.5326066998311839E-2</v>
      </c>
      <c r="L58" s="302">
        <f t="shared" si="10"/>
        <v>3.3332386236154636E-2</v>
      </c>
      <c r="M58" s="302">
        <f t="shared" si="10"/>
        <v>3.6132423547374191E-2</v>
      </c>
      <c r="N58" s="302">
        <f t="shared" si="10"/>
        <v>3.1407583505430943E-2</v>
      </c>
      <c r="O58" s="302">
        <f t="shared" si="10"/>
        <v>2.9773633103076961E-2</v>
      </c>
      <c r="P58" s="302">
        <f t="shared" si="10"/>
        <v>3.0028227685323511E-2</v>
      </c>
      <c r="Q58" s="302">
        <f t="shared" si="10"/>
        <v>3.0966516824696404E-2</v>
      </c>
      <c r="R58" s="302">
        <f t="shared" si="10"/>
        <v>3.0411694671322296E-2</v>
      </c>
      <c r="S58" s="302">
        <f t="shared" si="10"/>
        <v>2.4850912212654258E-2</v>
      </c>
      <c r="T58" s="302">
        <f t="shared" si="10"/>
        <v>2.4425876245641749E-2</v>
      </c>
      <c r="U58" s="302">
        <f t="shared" si="10"/>
        <v>2.4773564916604523E-2</v>
      </c>
      <c r="V58" s="302">
        <f t="shared" si="10"/>
        <v>1.7947875110135236E-2</v>
      </c>
      <c r="W58" s="302">
        <f t="shared" si="10"/>
        <v>1.9623770392247681E-2</v>
      </c>
      <c r="X58" s="302">
        <f t="shared" si="10"/>
        <v>2.1016552718788471E-2</v>
      </c>
      <c r="Y58" s="302">
        <f t="shared" si="10"/>
        <v>1.6908134500286276E-2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0.12748202447718796</v>
      </c>
      <c r="C59" s="302">
        <f t="shared" si="11"/>
        <v>0.14367920866965023</v>
      </c>
      <c r="D59" s="302">
        <f t="shared" si="11"/>
        <v>0.14835132863695033</v>
      </c>
      <c r="E59" s="302">
        <f t="shared" si="11"/>
        <v>0.15286987112740436</v>
      </c>
      <c r="F59" s="302">
        <f t="shared" si="11"/>
        <v>0.16061264207809303</v>
      </c>
      <c r="G59" s="302">
        <f t="shared" si="11"/>
        <v>0.1487464388989129</v>
      </c>
      <c r="H59" s="302">
        <f t="shared" si="11"/>
        <v>0.15023824798347496</v>
      </c>
      <c r="I59" s="302">
        <f t="shared" si="11"/>
        <v>0.11843642422795063</v>
      </c>
      <c r="J59" s="302">
        <f t="shared" si="11"/>
        <v>0.12676363966979715</v>
      </c>
      <c r="K59" s="302">
        <f t="shared" si="11"/>
        <v>0.11747333793707349</v>
      </c>
      <c r="L59" s="302">
        <f t="shared" si="11"/>
        <v>0.11476732932379133</v>
      </c>
      <c r="M59" s="302">
        <f t="shared" si="11"/>
        <v>0.12022900446907706</v>
      </c>
      <c r="N59" s="302">
        <f t="shared" si="11"/>
        <v>0.11393105223059584</v>
      </c>
      <c r="O59" s="302">
        <f t="shared" si="11"/>
        <v>0.12179722838607274</v>
      </c>
      <c r="P59" s="302">
        <f t="shared" si="11"/>
        <v>0.11208179148491437</v>
      </c>
      <c r="Q59" s="302">
        <f t="shared" si="11"/>
        <v>0.11438110766664981</v>
      </c>
      <c r="R59" s="302">
        <f t="shared" si="11"/>
        <v>0.1130841533736875</v>
      </c>
      <c r="S59" s="302">
        <f t="shared" si="11"/>
        <v>0.12432156841606892</v>
      </c>
      <c r="T59" s="302">
        <f t="shared" si="11"/>
        <v>0.12911426167466886</v>
      </c>
      <c r="U59" s="302">
        <f t="shared" si="11"/>
        <v>0.12781209797086979</v>
      </c>
      <c r="V59" s="302">
        <f t="shared" si="11"/>
        <v>0.13346988671948981</v>
      </c>
      <c r="W59" s="302">
        <f t="shared" si="11"/>
        <v>0.12202598323832128</v>
      </c>
      <c r="X59" s="302">
        <f t="shared" si="11"/>
        <v>0.11963516585441689</v>
      </c>
      <c r="Y59" s="302">
        <f t="shared" si="11"/>
        <v>0.1262200027442428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4.8816123314426398E-2</v>
      </c>
      <c r="C60" s="301">
        <f t="shared" si="12"/>
        <v>4.9277581034158059E-2</v>
      </c>
      <c r="D60" s="301">
        <f t="shared" si="12"/>
        <v>4.9715314345061289E-2</v>
      </c>
      <c r="E60" s="301">
        <f t="shared" si="12"/>
        <v>5.0445229118534697E-2</v>
      </c>
      <c r="F60" s="301">
        <f t="shared" si="12"/>
        <v>4.9986619452203132E-2</v>
      </c>
      <c r="G60" s="301">
        <f t="shared" si="12"/>
        <v>5.1084140896707701E-2</v>
      </c>
      <c r="H60" s="301">
        <f t="shared" si="12"/>
        <v>5.0994781545498878E-2</v>
      </c>
      <c r="I60" s="301">
        <f t="shared" si="12"/>
        <v>4.2418330828377981E-2</v>
      </c>
      <c r="J60" s="301">
        <f t="shared" si="12"/>
        <v>4.0798538573129581E-2</v>
      </c>
      <c r="K60" s="301">
        <f t="shared" si="12"/>
        <v>4.3697189601167322E-2</v>
      </c>
      <c r="L60" s="301">
        <f t="shared" si="12"/>
        <v>3.9589848727667257E-2</v>
      </c>
      <c r="M60" s="301">
        <f t="shared" si="12"/>
        <v>3.4187710731637393E-2</v>
      </c>
      <c r="N60" s="301">
        <f t="shared" si="12"/>
        <v>3.0903163547608671E-2</v>
      </c>
      <c r="O60" s="301">
        <f t="shared" si="12"/>
        <v>3.3590602250172054E-2</v>
      </c>
      <c r="P60" s="301">
        <f t="shared" si="12"/>
        <v>3.4057375978550131E-2</v>
      </c>
      <c r="Q60" s="301">
        <f t="shared" si="12"/>
        <v>3.5866149753767888E-2</v>
      </c>
      <c r="R60" s="301">
        <f t="shared" si="12"/>
        <v>3.1314657535949579E-2</v>
      </c>
      <c r="S60" s="301">
        <f t="shared" si="12"/>
        <v>2.8849792678264107E-2</v>
      </c>
      <c r="T60" s="301">
        <f t="shared" si="12"/>
        <v>3.093359180875253E-2</v>
      </c>
      <c r="U60" s="301">
        <f t="shared" si="12"/>
        <v>3.227675301473755E-2</v>
      </c>
      <c r="V60" s="301">
        <f t="shared" si="12"/>
        <v>3.18517682053195E-2</v>
      </c>
      <c r="W60" s="301">
        <f t="shared" si="12"/>
        <v>3.1052384890336571E-2</v>
      </c>
      <c r="X60" s="301">
        <f t="shared" si="12"/>
        <v>2.9066417195643141E-2</v>
      </c>
      <c r="Y60" s="301">
        <f t="shared" si="12"/>
        <v>3.0468534736225874E-2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2.3780213402831152E-2</v>
      </c>
      <c r="C61" s="302">
        <f t="shared" si="13"/>
        <v>2.3737813265768008E-2</v>
      </c>
      <c r="D61" s="302">
        <f t="shared" si="13"/>
        <v>2.4047753966068935E-2</v>
      </c>
      <c r="E61" s="302">
        <f t="shared" si="13"/>
        <v>2.4687944822911468E-2</v>
      </c>
      <c r="F61" s="302">
        <f t="shared" si="13"/>
        <v>2.4015885822675592E-2</v>
      </c>
      <c r="G61" s="302">
        <f t="shared" si="13"/>
        <v>2.542702695016507E-2</v>
      </c>
      <c r="H61" s="302">
        <f t="shared" si="13"/>
        <v>2.5294188238004677E-2</v>
      </c>
      <c r="I61" s="302">
        <f t="shared" si="13"/>
        <v>2.1842430479801538E-2</v>
      </c>
      <c r="J61" s="302">
        <f t="shared" si="13"/>
        <v>2.0125224949684196E-2</v>
      </c>
      <c r="K61" s="302">
        <f t="shared" si="13"/>
        <v>2.4004531028928942E-2</v>
      </c>
      <c r="L61" s="302">
        <f t="shared" si="13"/>
        <v>2.0535918089947171E-2</v>
      </c>
      <c r="M61" s="302">
        <f t="shared" si="13"/>
        <v>1.4104047908643435E-2</v>
      </c>
      <c r="N61" s="302">
        <f t="shared" si="13"/>
        <v>1.2353428337633575E-2</v>
      </c>
      <c r="O61" s="302">
        <f t="shared" si="13"/>
        <v>1.4166650247085121E-2</v>
      </c>
      <c r="P61" s="302">
        <f t="shared" si="13"/>
        <v>1.5886916389533507E-2</v>
      </c>
      <c r="Q61" s="302">
        <f t="shared" si="13"/>
        <v>1.7238083882648667E-2</v>
      </c>
      <c r="R61" s="302">
        <f t="shared" si="13"/>
        <v>1.3043934018599627E-2</v>
      </c>
      <c r="S61" s="302">
        <f t="shared" si="13"/>
        <v>9.8616338335237707E-3</v>
      </c>
      <c r="T61" s="302">
        <f t="shared" si="13"/>
        <v>1.135550430590276E-2</v>
      </c>
      <c r="U61" s="302">
        <f t="shared" si="13"/>
        <v>1.2807648792772679E-2</v>
      </c>
      <c r="V61" s="302">
        <f t="shared" si="13"/>
        <v>1.2545269999878121E-2</v>
      </c>
      <c r="W61" s="302">
        <f t="shared" si="13"/>
        <v>1.3027171460363095E-2</v>
      </c>
      <c r="X61" s="302">
        <f t="shared" si="13"/>
        <v>1.1201548780158031E-2</v>
      </c>
      <c r="Y61" s="302">
        <f t="shared" si="13"/>
        <v>1.2264352886596797E-2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2.5035909911595249E-2</v>
      </c>
      <c r="C62" s="302">
        <f t="shared" si="14"/>
        <v>2.5539767768390047E-2</v>
      </c>
      <c r="D62" s="302">
        <f t="shared" si="14"/>
        <v>2.5667560378992357E-2</v>
      </c>
      <c r="E62" s="302">
        <f t="shared" si="14"/>
        <v>2.5757284295623229E-2</v>
      </c>
      <c r="F62" s="302">
        <f t="shared" si="14"/>
        <v>2.5970733629527541E-2</v>
      </c>
      <c r="G62" s="302">
        <f t="shared" si="14"/>
        <v>2.5657113946542628E-2</v>
      </c>
      <c r="H62" s="302">
        <f t="shared" si="14"/>
        <v>2.5700593307494198E-2</v>
      </c>
      <c r="I62" s="302">
        <f t="shared" si="14"/>
        <v>2.0575900348576443E-2</v>
      </c>
      <c r="J62" s="302">
        <f t="shared" si="14"/>
        <v>2.0673313623445381E-2</v>
      </c>
      <c r="K62" s="302">
        <f t="shared" si="14"/>
        <v>1.9692658572238373E-2</v>
      </c>
      <c r="L62" s="302">
        <f t="shared" si="14"/>
        <v>1.9053930637720082E-2</v>
      </c>
      <c r="M62" s="302">
        <f t="shared" si="14"/>
        <v>2.008366282299396E-2</v>
      </c>
      <c r="N62" s="302">
        <f t="shared" si="14"/>
        <v>1.8549735209975094E-2</v>
      </c>
      <c r="O62" s="302">
        <f t="shared" si="14"/>
        <v>1.9423952003086931E-2</v>
      </c>
      <c r="P62" s="302">
        <f t="shared" si="14"/>
        <v>1.817045958901662E-2</v>
      </c>
      <c r="Q62" s="302">
        <f t="shared" si="14"/>
        <v>1.8628065871119218E-2</v>
      </c>
      <c r="R62" s="302">
        <f t="shared" si="14"/>
        <v>1.827072351734995E-2</v>
      </c>
      <c r="S62" s="302">
        <f t="shared" si="14"/>
        <v>1.8988158844740335E-2</v>
      </c>
      <c r="T62" s="302">
        <f t="shared" si="14"/>
        <v>1.957808750284977E-2</v>
      </c>
      <c r="U62" s="302">
        <f t="shared" si="14"/>
        <v>1.9469104221964868E-2</v>
      </c>
      <c r="V62" s="302">
        <f t="shared" si="14"/>
        <v>1.9306498205441381E-2</v>
      </c>
      <c r="W62" s="302">
        <f t="shared" si="14"/>
        <v>1.8025213429973475E-2</v>
      </c>
      <c r="X62" s="302">
        <f t="shared" si="14"/>
        <v>1.7864868415485114E-2</v>
      </c>
      <c r="Y62" s="302">
        <f t="shared" si="14"/>
        <v>1.8204181849629075E-2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0.2292375467158061</v>
      </c>
      <c r="C63" s="301">
        <f t="shared" si="15"/>
        <v>0.23163226642103818</v>
      </c>
      <c r="D63" s="301">
        <f t="shared" si="15"/>
        <v>0.23246468472777568</v>
      </c>
      <c r="E63" s="301">
        <f t="shared" si="15"/>
        <v>0.23331405721912082</v>
      </c>
      <c r="F63" s="301">
        <f t="shared" si="15"/>
        <v>0.23536639463690251</v>
      </c>
      <c r="G63" s="301">
        <f t="shared" si="15"/>
        <v>0.23228570055724476</v>
      </c>
      <c r="H63" s="301">
        <f t="shared" si="15"/>
        <v>0.23262556179078847</v>
      </c>
      <c r="I63" s="301">
        <f t="shared" si="15"/>
        <v>0.19504430028506592</v>
      </c>
      <c r="J63" s="301">
        <f t="shared" si="15"/>
        <v>0.1958784874753641</v>
      </c>
      <c r="K63" s="301">
        <f t="shared" si="15"/>
        <v>0.18710131216577791</v>
      </c>
      <c r="L63" s="301">
        <f t="shared" si="15"/>
        <v>0.18134659048156643</v>
      </c>
      <c r="M63" s="301">
        <f t="shared" si="15"/>
        <v>0.19146297308136884</v>
      </c>
      <c r="N63" s="301">
        <f t="shared" si="15"/>
        <v>0.17796567641146138</v>
      </c>
      <c r="O63" s="301">
        <f t="shared" si="15"/>
        <v>0.18559697325202001</v>
      </c>
      <c r="P63" s="301">
        <f t="shared" si="15"/>
        <v>0.17401226837171987</v>
      </c>
      <c r="Q63" s="301">
        <f t="shared" si="15"/>
        <v>0.17797668305062805</v>
      </c>
      <c r="R63" s="301">
        <f t="shared" si="15"/>
        <v>0.17570920168776713</v>
      </c>
      <c r="S63" s="301">
        <f t="shared" si="15"/>
        <v>0.18266018036170181</v>
      </c>
      <c r="T63" s="301">
        <f t="shared" si="15"/>
        <v>0.18800833214731918</v>
      </c>
      <c r="U63" s="301">
        <f t="shared" si="15"/>
        <v>0.18683958720915222</v>
      </c>
      <c r="V63" s="301">
        <f t="shared" si="15"/>
        <v>0.1854095042811735</v>
      </c>
      <c r="W63" s="301">
        <f t="shared" si="15"/>
        <v>0.17344867791498231</v>
      </c>
      <c r="X63" s="301">
        <f t="shared" si="15"/>
        <v>0.1722265941712719</v>
      </c>
      <c r="Y63" s="301">
        <f t="shared" si="15"/>
        <v>0.17525894356472954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7.313710858047387E-2</v>
      </c>
      <c r="C64" s="302">
        <f t="shared" si="16"/>
        <v>5.5698541519425701E-2</v>
      </c>
      <c r="D64" s="302">
        <f t="shared" si="16"/>
        <v>5.0809996600897724E-2</v>
      </c>
      <c r="E64" s="302">
        <f t="shared" si="16"/>
        <v>4.612645992025842E-2</v>
      </c>
      <c r="F64" s="302">
        <f t="shared" si="16"/>
        <v>3.8697853316788516E-2</v>
      </c>
      <c r="G64" s="302">
        <f t="shared" si="16"/>
        <v>5.0147203946330904E-2</v>
      </c>
      <c r="H64" s="302">
        <f t="shared" si="16"/>
        <v>4.8660360178370284E-2</v>
      </c>
      <c r="I64" s="302">
        <f t="shared" si="16"/>
        <v>5.0020107352881454E-2</v>
      </c>
      <c r="J64" s="302">
        <f t="shared" si="16"/>
        <v>4.0657704206224735E-2</v>
      </c>
      <c r="K64" s="302">
        <f t="shared" si="16"/>
        <v>4.3256408569361443E-2</v>
      </c>
      <c r="L64" s="302">
        <f t="shared" si="16"/>
        <v>4.0815166819781173E-2</v>
      </c>
      <c r="M64" s="302">
        <f t="shared" si="16"/>
        <v>4.4243783935560221E-2</v>
      </c>
      <c r="N64" s="302">
        <f t="shared" si="16"/>
        <v>3.8458265516854197E-2</v>
      </c>
      <c r="O64" s="302">
        <f t="shared" si="16"/>
        <v>3.6457509922135048E-2</v>
      </c>
      <c r="P64" s="302">
        <f t="shared" si="16"/>
        <v>3.6769258390192058E-2</v>
      </c>
      <c r="Q64" s="302">
        <f t="shared" si="16"/>
        <v>3.7918183866975187E-2</v>
      </c>
      <c r="R64" s="302">
        <f t="shared" si="16"/>
        <v>3.723880980161913E-2</v>
      </c>
      <c r="S64" s="302">
        <f t="shared" si="16"/>
        <v>3.0429688423658258E-2</v>
      </c>
      <c r="T64" s="302">
        <f t="shared" si="16"/>
        <v>2.9909236219153167E-2</v>
      </c>
      <c r="U64" s="302">
        <f t="shared" si="16"/>
        <v>3.0334977448903507E-2</v>
      </c>
      <c r="V64" s="302">
        <f t="shared" si="16"/>
        <v>2.1976989930777832E-2</v>
      </c>
      <c r="W64" s="302">
        <f t="shared" si="16"/>
        <v>2.4029106602752266E-2</v>
      </c>
      <c r="X64" s="302">
        <f t="shared" si="16"/>
        <v>2.5734554349536917E-2</v>
      </c>
      <c r="Y64" s="302">
        <f t="shared" si="16"/>
        <v>2.0703838163615852E-2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0.15610043813533223</v>
      </c>
      <c r="C65" s="302">
        <f t="shared" si="17"/>
        <v>0.17593372490161249</v>
      </c>
      <c r="D65" s="302">
        <f t="shared" si="17"/>
        <v>0.18165468812687793</v>
      </c>
      <c r="E65" s="302">
        <f t="shared" si="17"/>
        <v>0.18718759729886242</v>
      </c>
      <c r="F65" s="302">
        <f t="shared" si="17"/>
        <v>0.19666854132011399</v>
      </c>
      <c r="G65" s="302">
        <f t="shared" si="17"/>
        <v>0.18213849661091386</v>
      </c>
      <c r="H65" s="302">
        <f t="shared" si="17"/>
        <v>0.18396520161241817</v>
      </c>
      <c r="I65" s="302">
        <f t="shared" si="17"/>
        <v>0.14502419293218446</v>
      </c>
      <c r="J65" s="302">
        <f t="shared" si="17"/>
        <v>0.15522078326913938</v>
      </c>
      <c r="K65" s="302">
        <f t="shared" si="17"/>
        <v>0.14384490359641644</v>
      </c>
      <c r="L65" s="302">
        <f t="shared" si="17"/>
        <v>0.14053142366178525</v>
      </c>
      <c r="M65" s="302">
        <f t="shared" si="17"/>
        <v>0.14721918914580862</v>
      </c>
      <c r="N65" s="302">
        <f t="shared" si="17"/>
        <v>0.13950741089460719</v>
      </c>
      <c r="O65" s="302">
        <f t="shared" si="17"/>
        <v>0.14913946332988495</v>
      </c>
      <c r="P65" s="302">
        <f t="shared" si="17"/>
        <v>0.13724300998152783</v>
      </c>
      <c r="Q65" s="302">
        <f t="shared" si="17"/>
        <v>0.14005849918365287</v>
      </c>
      <c r="R65" s="302">
        <f t="shared" si="17"/>
        <v>0.13847039188614799</v>
      </c>
      <c r="S65" s="302">
        <f t="shared" si="17"/>
        <v>0.15223049193804353</v>
      </c>
      <c r="T65" s="302">
        <f t="shared" si="17"/>
        <v>0.15809909592816601</v>
      </c>
      <c r="U65" s="302">
        <f t="shared" si="17"/>
        <v>0.15650460976024871</v>
      </c>
      <c r="V65" s="302">
        <f t="shared" si="17"/>
        <v>0.16343251435039566</v>
      </c>
      <c r="W65" s="302">
        <f t="shared" si="17"/>
        <v>0.14941957131223005</v>
      </c>
      <c r="X65" s="302">
        <f t="shared" si="17"/>
        <v>0.14649203982173498</v>
      </c>
      <c r="Y65" s="302">
        <f t="shared" si="17"/>
        <v>0.15455510540111367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0.17120743116566978</v>
      </c>
      <c r="C66" s="301">
        <f t="shared" si="18"/>
        <v>0.15931270632159431</v>
      </c>
      <c r="D66" s="301">
        <f t="shared" si="18"/>
        <v>0.15540596365935136</v>
      </c>
      <c r="E66" s="301">
        <f t="shared" si="18"/>
        <v>0.15172583669713444</v>
      </c>
      <c r="F66" s="301">
        <f t="shared" si="18"/>
        <v>0.1452744741568851</v>
      </c>
      <c r="G66" s="301">
        <f t="shared" si="18"/>
        <v>0.15456949144301257</v>
      </c>
      <c r="H66" s="301">
        <f t="shared" si="18"/>
        <v>0.15349129252558424</v>
      </c>
      <c r="I66" s="301">
        <f t="shared" si="18"/>
        <v>0.30414968722898816</v>
      </c>
      <c r="J66" s="301">
        <f t="shared" si="18"/>
        <v>0.30279686382755294</v>
      </c>
      <c r="K66" s="301">
        <f t="shared" si="18"/>
        <v>0.33009306897748247</v>
      </c>
      <c r="L66" s="301">
        <f t="shared" si="18"/>
        <v>0.35389042421516376</v>
      </c>
      <c r="M66" s="301">
        <f t="shared" si="18"/>
        <v>0.32585296472177616</v>
      </c>
      <c r="N66" s="301">
        <f t="shared" si="18"/>
        <v>0.37579651293716165</v>
      </c>
      <c r="O66" s="301">
        <f t="shared" si="18"/>
        <v>0.34659403791311394</v>
      </c>
      <c r="P66" s="301">
        <f t="shared" si="18"/>
        <v>0.38541163195802247</v>
      </c>
      <c r="Q66" s="301">
        <f t="shared" si="18"/>
        <v>0.36979687838894371</v>
      </c>
      <c r="R66" s="301">
        <f t="shared" si="18"/>
        <v>0.3835348682476773</v>
      </c>
      <c r="S66" s="301">
        <f t="shared" si="18"/>
        <v>0.3628158233274808</v>
      </c>
      <c r="T66" s="301">
        <f t="shared" si="18"/>
        <v>0.3424000908010757</v>
      </c>
      <c r="U66" s="301">
        <f t="shared" si="18"/>
        <v>0.34479442431394153</v>
      </c>
      <c r="V66" s="301">
        <f t="shared" si="18"/>
        <v>0.35015321677754946</v>
      </c>
      <c r="W66" s="301">
        <f t="shared" si="18"/>
        <v>0.39136379526161619</v>
      </c>
      <c r="X66" s="301">
        <f t="shared" si="18"/>
        <v>0.39786960872555682</v>
      </c>
      <c r="Y66" s="301">
        <f t="shared" si="18"/>
        <v>0.38600805043994507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0.13626800575919101</v>
      </c>
      <c r="C67" s="301">
        <f t="shared" si="19"/>
        <v>0.13901045472845053</v>
      </c>
      <c r="D67" s="301">
        <f t="shared" si="19"/>
        <v>0.13970601739260086</v>
      </c>
      <c r="E67" s="301">
        <f t="shared" si="19"/>
        <v>0.14019437588371883</v>
      </c>
      <c r="F67" s="301">
        <f t="shared" si="19"/>
        <v>0.14135615970401838</v>
      </c>
      <c r="G67" s="301">
        <f t="shared" si="19"/>
        <v>0.13964915848384743</v>
      </c>
      <c r="H67" s="301">
        <f t="shared" si="19"/>
        <v>0.13988581238735945</v>
      </c>
      <c r="I67" s="301">
        <f t="shared" si="19"/>
        <v>0.11199261049832161</v>
      </c>
      <c r="J67" s="301">
        <f t="shared" si="19"/>
        <v>0.11252282141327276</v>
      </c>
      <c r="K67" s="301">
        <f t="shared" si="19"/>
        <v>0.10718521200991871</v>
      </c>
      <c r="L67" s="301">
        <f t="shared" si="19"/>
        <v>0.10370867841609935</v>
      </c>
      <c r="M67" s="301">
        <f t="shared" si="19"/>
        <v>0.10931340985381466</v>
      </c>
      <c r="N67" s="301">
        <f t="shared" si="19"/>
        <v>0.10096439208121805</v>
      </c>
      <c r="O67" s="301">
        <f t="shared" si="19"/>
        <v>0.10572266846978147</v>
      </c>
      <c r="P67" s="301">
        <f t="shared" si="19"/>
        <v>9.890003202066544E-2</v>
      </c>
      <c r="Q67" s="301">
        <f t="shared" si="19"/>
        <v>0.10139073819851915</v>
      </c>
      <c r="R67" s="301">
        <f t="shared" si="19"/>
        <v>9.9445758763244782E-2</v>
      </c>
      <c r="S67" s="301">
        <f t="shared" si="19"/>
        <v>0.10335068898826535</v>
      </c>
      <c r="T67" s="301">
        <f t="shared" si="19"/>
        <v>0.106561612899744</v>
      </c>
      <c r="U67" s="301">
        <f t="shared" si="19"/>
        <v>0.10596842757515552</v>
      </c>
      <c r="V67" s="301">
        <f t="shared" si="19"/>
        <v>0.10508337895202392</v>
      </c>
      <c r="W67" s="301">
        <f t="shared" si="19"/>
        <v>9.8109471401663317E-2</v>
      </c>
      <c r="X67" s="301">
        <f t="shared" si="19"/>
        <v>9.7236729191177929E-2</v>
      </c>
      <c r="Y67" s="301">
        <f t="shared" si="19"/>
        <v>9.9083578982592374E-2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8.534746400369557E-2</v>
      </c>
      <c r="C68" s="235">
        <f t="shared" si="20"/>
        <v>8.7065116385718858E-2</v>
      </c>
      <c r="D68" s="235">
        <f t="shared" si="20"/>
        <v>8.750076163575507E-2</v>
      </c>
      <c r="E68" s="235">
        <f t="shared" si="20"/>
        <v>8.7806630636401095E-2</v>
      </c>
      <c r="F68" s="235">
        <f t="shared" si="20"/>
        <v>8.8534279817371095E-2</v>
      </c>
      <c r="G68" s="235">
        <f t="shared" si="20"/>
        <v>8.7465149727874766E-2</v>
      </c>
      <c r="H68" s="235">
        <f t="shared" si="20"/>
        <v>8.7613370951182462E-2</v>
      </c>
      <c r="I68" s="235">
        <f t="shared" si="20"/>
        <v>7.0143283010074511E-2</v>
      </c>
      <c r="J68" s="235">
        <f t="shared" si="20"/>
        <v>7.0475365047424729E-2</v>
      </c>
      <c r="K68" s="235">
        <f t="shared" si="20"/>
        <v>6.7132310132365744E-2</v>
      </c>
      <c r="L68" s="235">
        <f t="shared" si="20"/>
        <v>6.4954885401571044E-2</v>
      </c>
      <c r="M68" s="235">
        <f t="shared" si="20"/>
        <v>6.8465244359022209E-2</v>
      </c>
      <c r="N68" s="235">
        <f t="shared" si="20"/>
        <v>6.3236082239543287E-2</v>
      </c>
      <c r="O68" s="235">
        <f t="shared" si="20"/>
        <v>6.6216288932449699E-2</v>
      </c>
      <c r="P68" s="235">
        <f t="shared" si="20"/>
        <v>6.1943130933937253E-2</v>
      </c>
      <c r="Q68" s="235">
        <f t="shared" si="20"/>
        <v>6.3503111610794097E-2</v>
      </c>
      <c r="R68" s="235">
        <f t="shared" si="20"/>
        <v>6.2284930854312186E-2</v>
      </c>
      <c r="S68" s="235">
        <f t="shared" si="20"/>
        <v>6.4730669235527255E-2</v>
      </c>
      <c r="T68" s="235">
        <f t="shared" si="20"/>
        <v>6.6741737141208735E-2</v>
      </c>
      <c r="U68" s="235">
        <f t="shared" si="20"/>
        <v>6.6370212931576536E-2</v>
      </c>
      <c r="V68" s="235">
        <f t="shared" si="20"/>
        <v>6.5815888715239759E-2</v>
      </c>
      <c r="W68" s="235">
        <f t="shared" si="20"/>
        <v>6.1447986504420481E-2</v>
      </c>
      <c r="X68" s="235">
        <f t="shared" si="20"/>
        <v>6.0901370048276407E-2</v>
      </c>
      <c r="Y68" s="235">
        <f t="shared" si="20"/>
        <v>6.2058090183826992E-2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0.51525545033394204</v>
      </c>
      <c r="C72" s="322">
        <f>IF(C$5=0,0,C$5/MAE_fec!C$5)</f>
        <v>0.51908975474414198</v>
      </c>
      <c r="D72" s="322">
        <f>IF(D$5=0,0,D$5/MAE_fec!D$5)</f>
        <v>0.51991340714083689</v>
      </c>
      <c r="E72" s="322">
        <f>IF(E$5=0,0,E$5/MAE_fec!E$5)</f>
        <v>0.52169769641060237</v>
      </c>
      <c r="F72" s="322">
        <f>IF(F$5=0,0,F$5/MAE_fec!F$5)</f>
        <v>0.52378170592825846</v>
      </c>
      <c r="G72" s="322">
        <f>IF(G$5=0,0,G$5/MAE_fec!G$5)</f>
        <v>0.52032133896090771</v>
      </c>
      <c r="H72" s="322">
        <f>IF(H$5=0,0,H$5/MAE_fec!H$5)</f>
        <v>0.52077146404860164</v>
      </c>
      <c r="I72" s="322">
        <f>IF(I$5=0,0,I$5/MAE_fec!I$5)</f>
        <v>0.54482852605067522</v>
      </c>
      <c r="J72" s="322">
        <f>IF(J$5=0,0,J$5/MAE_fec!J$5)</f>
        <v>0.54861246451031753</v>
      </c>
      <c r="K72" s="322">
        <f>IF(K$5=0,0,K$5/MAE_fec!K$5)</f>
        <v>0.55151980912342213</v>
      </c>
      <c r="L72" s="322">
        <f>IF(L$5=0,0,L$5/MAE_fec!L$5)</f>
        <v>0.55559535848745945</v>
      </c>
      <c r="M72" s="322">
        <f>IF(M$5=0,0,M$5/MAE_fec!M$5)</f>
        <v>0.55094841263448968</v>
      </c>
      <c r="N72" s="322">
        <f>IF(N$5=0,0,N$5/MAE_fec!N$5)</f>
        <v>0.56095124593002288</v>
      </c>
      <c r="O72" s="322">
        <f>IF(O$5=0,0,O$5/MAE_fec!O$5)</f>
        <v>0.55719681425040868</v>
      </c>
      <c r="P72" s="322">
        <f>IF(P$5=0,0,P$5/MAE_fec!P$5)</f>
        <v>0.56248216565228037</v>
      </c>
      <c r="Q72" s="322">
        <f>IF(Q$5=0,0,Q$5/MAE_fec!Q$5)</f>
        <v>0.55948175587396387</v>
      </c>
      <c r="R72" s="322">
        <f>IF(R$5=0,0,R$5/MAE_fec!R$5)</f>
        <v>0.56309753153941988</v>
      </c>
      <c r="S72" s="322">
        <f>IF(S$5=0,0,S$5/MAE_fec!S$5)</f>
        <v>0.56305162605055137</v>
      </c>
      <c r="T72" s="322">
        <f>IF(T$5=0,0,T$5/MAE_fec!T$5)</f>
        <v>0.56037486769819111</v>
      </c>
      <c r="U72" s="322">
        <f>IF(U$5=0,0,U$5/MAE_fec!U$5)</f>
        <v>0.56036108273856922</v>
      </c>
      <c r="V72" s="322">
        <f>IF(V$5=0,0,V$5/MAE_fec!V$5)</f>
        <v>0.56403983862483231</v>
      </c>
      <c r="W72" s="322">
        <f>IF(W$5=0,0,W$5/MAE_fec!W$5)</f>
        <v>0.56916399139747043</v>
      </c>
      <c r="X72" s="322">
        <f>IF(X$5=0,0,X$5/MAE_fec!X$5)</f>
        <v>0.5696811086545952</v>
      </c>
      <c r="Y72" s="322">
        <f>IF(Y$5=0,0,Y$5/MAE_fec!Y$5)</f>
        <v>0.56977094608414969</v>
      </c>
      <c r="DA72" s="95"/>
    </row>
    <row r="73" spans="1:105" ht="12" customHeight="1" x14ac:dyDescent="0.25">
      <c r="A73" s="173" t="s">
        <v>91</v>
      </c>
      <c r="B73" s="335">
        <f>IF(B$6=0,0,B$6/MAE_fec!B$6)</f>
        <v>0.44459491180745714</v>
      </c>
      <c r="C73" s="335">
        <f>IF(C$6=0,0,C$6/MAE_fec!C$6)</f>
        <v>0.44459491180745708</v>
      </c>
      <c r="D73" s="335">
        <f>IF(D$6=0,0,D$6/MAE_fec!D$6)</f>
        <v>0.44459491180745714</v>
      </c>
      <c r="E73" s="335">
        <f>IF(E$6=0,0,E$6/MAE_fec!E$6)</f>
        <v>0.44459491180745708</v>
      </c>
      <c r="F73" s="335">
        <f>IF(F$6=0,0,F$6/MAE_fec!F$6)</f>
        <v>0.44459491180745708</v>
      </c>
      <c r="G73" s="335">
        <f>IF(G$6=0,0,G$6/MAE_fec!G$6)</f>
        <v>0.44459491180745714</v>
      </c>
      <c r="H73" s="335">
        <f>IF(H$6=0,0,H$6/MAE_fec!H$6)</f>
        <v>0.44459491180745708</v>
      </c>
      <c r="I73" s="335">
        <f>IF(I$6=0,0,I$6/MAE_fec!I$6)</f>
        <v>0.44459491180745714</v>
      </c>
      <c r="J73" s="335">
        <f>IF(J$6=0,0,J$6/MAE_fec!J$6)</f>
        <v>0.44459491180745703</v>
      </c>
      <c r="K73" s="335">
        <f>IF(K$6=0,0,K$6/MAE_fec!K$6)</f>
        <v>0.44459491180745708</v>
      </c>
      <c r="L73" s="335">
        <f>IF(L$6=0,0,L$6/MAE_fec!L$6)</f>
        <v>0.44459491180745708</v>
      </c>
      <c r="M73" s="335">
        <f>IF(M$6=0,0,M$6/MAE_fec!M$6)</f>
        <v>0.44459491180745708</v>
      </c>
      <c r="N73" s="335">
        <f>IF(N$6=0,0,N$6/MAE_fec!N$6)</f>
        <v>0.44459491180745708</v>
      </c>
      <c r="O73" s="335">
        <f>IF(O$6=0,0,O$6/MAE_fec!O$6)</f>
        <v>0.44459491180745703</v>
      </c>
      <c r="P73" s="335">
        <f>IF(P$6=0,0,P$6/MAE_fec!P$6)</f>
        <v>0.44459491180745719</v>
      </c>
      <c r="Q73" s="335">
        <f>IF(Q$6=0,0,Q$6/MAE_fec!Q$6)</f>
        <v>0.44459491180745714</v>
      </c>
      <c r="R73" s="335">
        <f>IF(R$6=0,0,R$6/MAE_fec!R$6)</f>
        <v>0.44459491180745697</v>
      </c>
      <c r="S73" s="335">
        <f>IF(S$6=0,0,S$6/MAE_fec!S$6)</f>
        <v>0.44459491180745708</v>
      </c>
      <c r="T73" s="335">
        <f>IF(T$6=0,0,T$6/MAE_fec!T$6)</f>
        <v>0.44459491180745697</v>
      </c>
      <c r="U73" s="335">
        <f>IF(U$6=0,0,U$6/MAE_fec!U$6)</f>
        <v>0.44459491180745703</v>
      </c>
      <c r="V73" s="335">
        <f>IF(V$6=0,0,V$6/MAE_fec!V$6)</f>
        <v>0.44459491180745703</v>
      </c>
      <c r="W73" s="335">
        <f>IF(W$6=0,0,W$6/MAE_fec!W$6)</f>
        <v>0.44459491180745714</v>
      </c>
      <c r="X73" s="335">
        <f>IF(X$6=0,0,X$6/MAE_fec!X$6)</f>
        <v>0.44459491180745714</v>
      </c>
      <c r="Y73" s="335">
        <f>IF(Y$6=0,0,Y$6/MAE_fec!Y$6)</f>
        <v>0.44459491180745714</v>
      </c>
      <c r="DA73" s="177"/>
    </row>
    <row r="74" spans="1:105" ht="12" customHeight="1" x14ac:dyDescent="0.25">
      <c r="A74" s="173" t="s">
        <v>92</v>
      </c>
      <c r="B74" s="335">
        <f>IF(B$7=0,0,B$7/MAE_fec!B$7)</f>
        <v>0.1154433386226878</v>
      </c>
      <c r="C74" s="335">
        <f>IF(C$7=0,0,C$7/MAE_fec!C$7)</f>
        <v>0.11544333862268781</v>
      </c>
      <c r="D74" s="335">
        <f>IF(D$7=0,0,D$7/MAE_fec!D$7)</f>
        <v>0.11544333862268784</v>
      </c>
      <c r="E74" s="335">
        <f>IF(E$7=0,0,E$7/MAE_fec!E$7)</f>
        <v>0.11544333862268789</v>
      </c>
      <c r="F74" s="335">
        <f>IF(F$7=0,0,F$7/MAE_fec!F$7)</f>
        <v>0.11544333862268784</v>
      </c>
      <c r="G74" s="335">
        <f>IF(G$7=0,0,G$7/MAE_fec!G$7)</f>
        <v>0.11544333862268781</v>
      </c>
      <c r="H74" s="335">
        <f>IF(H$7=0,0,H$7/MAE_fec!H$7)</f>
        <v>0.11544333862268787</v>
      </c>
      <c r="I74" s="335">
        <f>IF(I$7=0,0,I$7/MAE_fec!I$7)</f>
        <v>0.1154433386226878</v>
      </c>
      <c r="J74" s="335">
        <f>IF(J$7=0,0,J$7/MAE_fec!J$7)</f>
        <v>0.11544333862268777</v>
      </c>
      <c r="K74" s="335">
        <f>IF(K$7=0,0,K$7/MAE_fec!K$7)</f>
        <v>0.11544333862268777</v>
      </c>
      <c r="L74" s="335">
        <f>IF(L$7=0,0,L$7/MAE_fec!L$7)</f>
        <v>0.11544333862268787</v>
      </c>
      <c r="M74" s="335">
        <f>IF(M$7=0,0,M$7/MAE_fec!M$7)</f>
        <v>0.11544333862268778</v>
      </c>
      <c r="N74" s="335">
        <f>IF(N$7=0,0,N$7/MAE_fec!N$7)</f>
        <v>0.11544333862268785</v>
      </c>
      <c r="O74" s="335">
        <f>IF(O$7=0,0,O$7/MAE_fec!O$7)</f>
        <v>0.11544333862268782</v>
      </c>
      <c r="P74" s="335">
        <f>IF(P$7=0,0,P$7/MAE_fec!P$7)</f>
        <v>0.11544333862268789</v>
      </c>
      <c r="Q74" s="335">
        <f>IF(Q$7=0,0,Q$7/MAE_fec!Q$7)</f>
        <v>0.11544333862268785</v>
      </c>
      <c r="R74" s="335">
        <f>IF(R$7=0,0,R$7/MAE_fec!R$7)</f>
        <v>0.11544333862268785</v>
      </c>
      <c r="S74" s="335">
        <f>IF(S$7=0,0,S$7/MAE_fec!S$7)</f>
        <v>0.11544333862268781</v>
      </c>
      <c r="T74" s="335">
        <f>IF(T$7=0,0,T$7/MAE_fec!T$7)</f>
        <v>0.1154433386226878</v>
      </c>
      <c r="U74" s="335">
        <f>IF(U$7=0,0,U$7/MAE_fec!U$7)</f>
        <v>0.1154433386226878</v>
      </c>
      <c r="V74" s="335">
        <f>IF(V$7=0,0,V$7/MAE_fec!V$7)</f>
        <v>0.11544333862268785</v>
      </c>
      <c r="W74" s="335">
        <f>IF(W$7=0,0,W$7/MAE_fec!W$7)</f>
        <v>0.11544333862268781</v>
      </c>
      <c r="X74" s="335">
        <f>IF(X$7=0,0,X$7/MAE_fec!X$7)</f>
        <v>0.11544333862268785</v>
      </c>
      <c r="Y74" s="335">
        <f>IF(Y$7=0,0,Y$7/MAE_fec!Y$7)</f>
        <v>0.11544333862268785</v>
      </c>
      <c r="DA74" s="177"/>
    </row>
    <row r="75" spans="1:105" ht="12" customHeight="1" x14ac:dyDescent="0.25">
      <c r="A75" s="173" t="s">
        <v>93</v>
      </c>
      <c r="B75" s="335">
        <f>IF(B$8=0,0,B$8/MAE_fec!B$8)</f>
        <v>0.6186092881465286</v>
      </c>
      <c r="C75" s="335">
        <f>IF(C$8=0,0,C$8/MAE_fec!C$8)</f>
        <v>0.61860928814652849</v>
      </c>
      <c r="D75" s="335">
        <f>IF(D$8=0,0,D$8/MAE_fec!D$8)</f>
        <v>0.61860928814652882</v>
      </c>
      <c r="E75" s="335">
        <f>IF(E$8=0,0,E$8/MAE_fec!E$8)</f>
        <v>0.61860928814652871</v>
      </c>
      <c r="F75" s="335">
        <f>IF(F$8=0,0,F$8/MAE_fec!F$8)</f>
        <v>0.6186092881465286</v>
      </c>
      <c r="G75" s="335">
        <f>IF(G$8=0,0,G$8/MAE_fec!G$8)</f>
        <v>0.61860928814652871</v>
      </c>
      <c r="H75" s="335">
        <f>IF(H$8=0,0,H$8/MAE_fec!H$8)</f>
        <v>0.61860928814652871</v>
      </c>
      <c r="I75" s="335">
        <f>IF(I$8=0,0,I$8/MAE_fec!I$8)</f>
        <v>0.61860928814652882</v>
      </c>
      <c r="J75" s="335">
        <f>IF(J$8=0,0,J$8/MAE_fec!J$8)</f>
        <v>0.61860928814652905</v>
      </c>
      <c r="K75" s="335">
        <f>IF(K$8=0,0,K$8/MAE_fec!K$8)</f>
        <v>0.61860928814652894</v>
      </c>
      <c r="L75" s="335">
        <f>IF(L$8=0,0,L$8/MAE_fec!L$8)</f>
        <v>0.6186092881465286</v>
      </c>
      <c r="M75" s="335">
        <f>IF(M$8=0,0,M$8/MAE_fec!M$8)</f>
        <v>0.61860928814652871</v>
      </c>
      <c r="N75" s="335">
        <f>IF(N$8=0,0,N$8/MAE_fec!N$8)</f>
        <v>0.61860928814652882</v>
      </c>
      <c r="O75" s="335">
        <f>IF(O$8=0,0,O$8/MAE_fec!O$8)</f>
        <v>0.61860928814652894</v>
      </c>
      <c r="P75" s="335">
        <f>IF(P$8=0,0,P$8/MAE_fec!P$8)</f>
        <v>0.61860928814652849</v>
      </c>
      <c r="Q75" s="335">
        <f>IF(Q$8=0,0,Q$8/MAE_fec!Q$8)</f>
        <v>0.61860928814652849</v>
      </c>
      <c r="R75" s="335">
        <f>IF(R$8=0,0,R$8/MAE_fec!R$8)</f>
        <v>0.61860928814652882</v>
      </c>
      <c r="S75" s="335">
        <f>IF(S$8=0,0,S$8/MAE_fec!S$8)</f>
        <v>0.61860928814652905</v>
      </c>
      <c r="T75" s="335">
        <f>IF(T$8=0,0,T$8/MAE_fec!T$8)</f>
        <v>0.61860928814652849</v>
      </c>
      <c r="U75" s="335">
        <f>IF(U$8=0,0,U$8/MAE_fec!U$8)</f>
        <v>0.61860928814652894</v>
      </c>
      <c r="V75" s="335">
        <f>IF(V$8=0,0,V$8/MAE_fec!V$8)</f>
        <v>0.61860928814652905</v>
      </c>
      <c r="W75" s="335">
        <f>IF(W$8=0,0,W$8/MAE_fec!W$8)</f>
        <v>0.6186092881465286</v>
      </c>
      <c r="X75" s="335">
        <f>IF(X$8=0,0,X$8/MAE_fec!X$8)</f>
        <v>0.61860928814652871</v>
      </c>
      <c r="Y75" s="335">
        <f>IF(Y$8=0,0,Y$8/MAE_fec!Y$8)</f>
        <v>0.61860928814652905</v>
      </c>
      <c r="DA75" s="177"/>
    </row>
    <row r="76" spans="1:105" ht="12" customHeight="1" x14ac:dyDescent="0.25">
      <c r="A76" s="173" t="s">
        <v>94</v>
      </c>
      <c r="B76" s="335">
        <f>IF(B$9=0,0,B$9/MAE_fec!B$9)</f>
        <v>0.43825853336289899</v>
      </c>
      <c r="C76" s="335">
        <f>IF(C$9=0,0,C$9/MAE_fec!C$9)</f>
        <v>0.43825853336289899</v>
      </c>
      <c r="D76" s="335">
        <f>IF(D$9=0,0,D$9/MAE_fec!D$9)</f>
        <v>0.43825853336289894</v>
      </c>
      <c r="E76" s="335">
        <f>IF(E$9=0,0,E$9/MAE_fec!E$9)</f>
        <v>0.43825853336289899</v>
      </c>
      <c r="F76" s="335">
        <f>IF(F$9=0,0,F$9/MAE_fec!F$9)</f>
        <v>0.43825853336289888</v>
      </c>
      <c r="G76" s="335">
        <f>IF(G$9=0,0,G$9/MAE_fec!G$9)</f>
        <v>0.43825853336289899</v>
      </c>
      <c r="H76" s="335">
        <f>IF(H$9=0,0,H$9/MAE_fec!H$9)</f>
        <v>0.43825853336289894</v>
      </c>
      <c r="I76" s="335">
        <f>IF(I$9=0,0,I$9/MAE_fec!I$9)</f>
        <v>0.43825853336289894</v>
      </c>
      <c r="J76" s="335">
        <f>IF(J$9=0,0,J$9/MAE_fec!J$9)</f>
        <v>0.43825853336289888</v>
      </c>
      <c r="K76" s="335">
        <f>IF(K$9=0,0,K$9/MAE_fec!K$9)</f>
        <v>0.43825853336289894</v>
      </c>
      <c r="L76" s="335">
        <f>IF(L$9=0,0,L$9/MAE_fec!L$9)</f>
        <v>0.43825853336289894</v>
      </c>
      <c r="M76" s="335">
        <f>IF(M$9=0,0,M$9/MAE_fec!M$9)</f>
        <v>0.43825853336289883</v>
      </c>
      <c r="N76" s="335">
        <f>IF(N$9=0,0,N$9/MAE_fec!N$9)</f>
        <v>0.43825853336289888</v>
      </c>
      <c r="O76" s="335">
        <f>IF(O$9=0,0,O$9/MAE_fec!O$9)</f>
        <v>0.43825853336289905</v>
      </c>
      <c r="P76" s="335">
        <f>IF(P$9=0,0,P$9/MAE_fec!P$9)</f>
        <v>0.43825853336289899</v>
      </c>
      <c r="Q76" s="335">
        <f>IF(Q$9=0,0,Q$9/MAE_fec!Q$9)</f>
        <v>0.43825853336289916</v>
      </c>
      <c r="R76" s="335">
        <f>IF(R$9=0,0,R$9/MAE_fec!R$9)</f>
        <v>0.43825853336289911</v>
      </c>
      <c r="S76" s="335">
        <f>IF(S$9=0,0,S$9/MAE_fec!S$9)</f>
        <v>0.43825853336289905</v>
      </c>
      <c r="T76" s="335">
        <f>IF(T$9=0,0,T$9/MAE_fec!T$9)</f>
        <v>0.43825853336289905</v>
      </c>
      <c r="U76" s="335">
        <f>IF(U$9=0,0,U$9/MAE_fec!U$9)</f>
        <v>0.43825853336289905</v>
      </c>
      <c r="V76" s="335">
        <f>IF(V$9=0,0,V$9/MAE_fec!V$9)</f>
        <v>0.43825853336289883</v>
      </c>
      <c r="W76" s="335">
        <f>IF(W$9=0,0,W$9/MAE_fec!W$9)</f>
        <v>0.43825853336289899</v>
      </c>
      <c r="X76" s="335">
        <f>IF(X$9=0,0,X$9/MAE_fec!X$9)</f>
        <v>0.43825853336289894</v>
      </c>
      <c r="Y76" s="335">
        <f>IF(Y$9=0,0,Y$9/MAE_fec!Y$9)</f>
        <v>0.43825853336289883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0.75097373885864616</v>
      </c>
      <c r="C77" s="335">
        <f>IF(C$10=0,0,C$10/MAE_fec!C$10)</f>
        <v>0.75360143619462083</v>
      </c>
      <c r="D77" s="335">
        <f>IF(D$10=0,0,D$10/MAE_fec!D$10)</f>
        <v>0.75819044949587133</v>
      </c>
      <c r="E77" s="335">
        <f>IF(E$10=0,0,E$10/MAE_fec!E$10)</f>
        <v>0.76266059155707033</v>
      </c>
      <c r="F77" s="335">
        <f>IF(F$10=0,0,F$10/MAE_fec!F$10)</f>
        <v>0.76647108878350878</v>
      </c>
      <c r="G77" s="335">
        <f>IF(G$10=0,0,G$10/MAE_fec!G$10)</f>
        <v>0.75825610005098965</v>
      </c>
      <c r="H77" s="335">
        <f>IF(H$10=0,0,H$10/MAE_fec!H$10)</f>
        <v>0.75724659686433693</v>
      </c>
      <c r="I77" s="335">
        <f>IF(I$10=0,0,I$10/MAE_fec!I$10)</f>
        <v>0.73993518683598114</v>
      </c>
      <c r="J77" s="335">
        <f>IF(J$10=0,0,J$10/MAE_fec!J$10)</f>
        <v>0.74545551711531544</v>
      </c>
      <c r="K77" s="335">
        <f>IF(K$10=0,0,K$10/MAE_fec!K$10)</f>
        <v>0.74721986283492814</v>
      </c>
      <c r="L77" s="335">
        <f>IF(L$10=0,0,L$10/MAE_fec!L$10)</f>
        <v>0.73991578870029506</v>
      </c>
      <c r="M77" s="335">
        <f>IF(M$10=0,0,M$10/MAE_fec!M$10)</f>
        <v>0.73717264339621114</v>
      </c>
      <c r="N77" s="335">
        <f>IF(N$10=0,0,N$10/MAE_fec!N$10)</f>
        <v>0.74293991506861745</v>
      </c>
      <c r="O77" s="335">
        <f>IF(O$10=0,0,O$10/MAE_fec!O$10)</f>
        <v>0.74740937286113418</v>
      </c>
      <c r="P77" s="335">
        <f>IF(P$10=0,0,P$10/MAE_fec!P$10)</f>
        <v>0.74618941133580585</v>
      </c>
      <c r="Q77" s="335">
        <f>IF(Q$10=0,0,Q$10/MAE_fec!Q$10)</f>
        <v>0.74547414583799287</v>
      </c>
      <c r="R77" s="335">
        <f>IF(R$10=0,0,R$10/MAE_fec!R$10)</f>
        <v>0.74642361264221257</v>
      </c>
      <c r="S77" s="335">
        <f>IF(S$10=0,0,S$10/MAE_fec!S$10)</f>
        <v>0.75457816652793552</v>
      </c>
      <c r="T77" s="335">
        <f>IF(T$10=0,0,T$10/MAE_fec!T$10)</f>
        <v>0.76269110786142791</v>
      </c>
      <c r="U77" s="335">
        <f>IF(U$10=0,0,U$10/MAE_fec!U$10)</f>
        <v>0.76373652870021624</v>
      </c>
      <c r="V77" s="335">
        <f>IF(V$10=0,0,V$10/MAE_fec!V$10)</f>
        <v>0.76652682090897817</v>
      </c>
      <c r="W77" s="335">
        <f>IF(W$10=0,0,W$10/MAE_fec!W$10)</f>
        <v>0.76374953368653087</v>
      </c>
      <c r="X77" s="335">
        <f>IF(X$10=0,0,X$10/MAE_fec!X$10)</f>
        <v>0.76111198832505145</v>
      </c>
      <c r="Y77" s="335">
        <f>IF(Y$10=0,0,Y$10/MAE_fec!Y$10)</f>
        <v>0.76657072340221366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0.53285798333270173</v>
      </c>
      <c r="C78" s="353">
        <f>IF(C$16=0,0,C$16/MAE_fec!C$16)</f>
        <v>0.5443426990238176</v>
      </c>
      <c r="D78" s="353">
        <f>IF(D$16=0,0,D$16/MAE_fec!D$16)</f>
        <v>0.54752344109419615</v>
      </c>
      <c r="E78" s="353">
        <f>IF(E$16=0,0,E$16/MAE_fec!E$16)</f>
        <v>0.55165231049717989</v>
      </c>
      <c r="F78" s="353">
        <f>IF(F$16=0,0,F$16/MAE_fec!F$16)</f>
        <v>0.55725205068015693</v>
      </c>
      <c r="G78" s="353">
        <f>IF(G$16=0,0,G$16/MAE_fec!G$16)</f>
        <v>0.54845036636355349</v>
      </c>
      <c r="H78" s="353">
        <f>IF(H$16=0,0,H$16/MAE_fec!H$16)</f>
        <v>0.54958305926148132</v>
      </c>
      <c r="I78" s="353">
        <f>IF(I$16=0,0,I$16/MAE_fec!I$16)</f>
        <v>0.5404095740433742</v>
      </c>
      <c r="J78" s="353">
        <f>IF(J$16=0,0,J$16/MAE_fec!J$16)</f>
        <v>0.54859262017558208</v>
      </c>
      <c r="K78" s="353">
        <f>IF(K$16=0,0,K$16/MAE_fec!K$16)</f>
        <v>0.54578602426770728</v>
      </c>
      <c r="L78" s="353">
        <f>IF(L$16=0,0,L$16/MAE_fec!L$16)</f>
        <v>0.54510753906614084</v>
      </c>
      <c r="M78" s="353">
        <f>IF(M$16=0,0,M$16/MAE_fec!M$16)</f>
        <v>0.54347613600827838</v>
      </c>
      <c r="N78" s="353">
        <f>IF(N$16=0,0,N$16/MAE_fec!N$16)</f>
        <v>0.54608377867589175</v>
      </c>
      <c r="O78" s="353">
        <f>IF(O$16=0,0,O$16/MAE_fec!O$16)</f>
        <v>0.54967281354766084</v>
      </c>
      <c r="P78" s="353">
        <f>IF(P$16=0,0,P$16/MAE_fec!P$16)</f>
        <v>0.54743279767636766</v>
      </c>
      <c r="Q78" s="353">
        <f>IF(Q$16=0,0,Q$16/MAE_fec!Q$16)</f>
        <v>0.54704360676495856</v>
      </c>
      <c r="R78" s="353">
        <f>IF(R$16=0,0,R$16/MAE_fec!R$16)</f>
        <v>0.54847535592073382</v>
      </c>
      <c r="S78" s="353">
        <f>IF(S$16=0,0,S$16/MAE_fec!S$16)</f>
        <v>0.55593471027256203</v>
      </c>
      <c r="T78" s="353">
        <f>IF(T$16=0,0,T$16/MAE_fec!T$16)</f>
        <v>0.55765718817289101</v>
      </c>
      <c r="U78" s="353">
        <f>IF(U$16=0,0,U$16/MAE_fec!U$16)</f>
        <v>0.55731395196506905</v>
      </c>
      <c r="V78" s="353">
        <f>IF(V$16=0,0,V$16/MAE_fec!V$16)</f>
        <v>0.56460694206263018</v>
      </c>
      <c r="W78" s="353">
        <f>IF(W$16=0,0,W$16/MAE_fec!W$16)</f>
        <v>0.56170996737383083</v>
      </c>
      <c r="X78" s="353">
        <f>IF(X$16=0,0,X$16/MAE_fec!X$16)</f>
        <v>0.5597145183544584</v>
      </c>
      <c r="Y78" s="353">
        <f>IF(Y$16=0,0,Y$16/MAE_fec!Y$16)</f>
        <v>0.5651101261209126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0.44932414255385217</v>
      </c>
      <c r="C79" s="349">
        <f>IF(C$24=0,0,C$24/MAE_fec!C$24)</f>
        <v>0.44985096628871335</v>
      </c>
      <c r="D79" s="349">
        <f>IF(D$24=0,0,D$24/MAE_fec!D$24)</f>
        <v>0.4496571927659978</v>
      </c>
      <c r="E79" s="349">
        <f>IF(E$24=0,0,E$24/MAE_fec!E$24)</f>
        <v>0.44910468452003088</v>
      </c>
      <c r="F79" s="349">
        <f>IF(F$24=0,0,F$24/MAE_fec!F$24)</f>
        <v>0.44997453785105573</v>
      </c>
      <c r="G79" s="349">
        <f>IF(G$24=0,0,G$24/MAE_fec!G$24)</f>
        <v>0.44829688775106469</v>
      </c>
      <c r="H79" s="349">
        <f>IF(H$24=0,0,H$24/MAE_fec!H$24)</f>
        <v>0.44846433755156495</v>
      </c>
      <c r="I79" s="349">
        <f>IF(I$24=0,0,I$24/MAE_fec!I$24)</f>
        <v>0.44664326406398369</v>
      </c>
      <c r="J79" s="349">
        <f>IF(J$24=0,0,J$24/MAE_fec!J$24)</f>
        <v>0.44872863354888098</v>
      </c>
      <c r="K79" s="349">
        <f>IF(K$24=0,0,K$24/MAE_fec!K$24)</f>
        <v>0.44336791593616659</v>
      </c>
      <c r="L79" s="349">
        <f>IF(L$24=0,0,L$24/MAE_fec!L$24)</f>
        <v>0.44628034826554114</v>
      </c>
      <c r="M79" s="349">
        <f>IF(M$24=0,0,M$24/MAE_fec!M$24)</f>
        <v>0.45668147564297351</v>
      </c>
      <c r="N79" s="349">
        <f>IF(N$24=0,0,N$24/MAE_fec!N$24)</f>
        <v>0.45796838885734742</v>
      </c>
      <c r="O79" s="349">
        <f>IF(O$24=0,0,O$24/MAE_fec!O$24)</f>
        <v>0.45576131464103758</v>
      </c>
      <c r="P79" s="349">
        <f>IF(P$24=0,0,P$24/MAE_fec!P$24)</f>
        <v>0.45133844450930566</v>
      </c>
      <c r="Q79" s="349">
        <f>IF(Q$24=0,0,Q$24/MAE_fec!Q$24)</f>
        <v>0.44995737390112606</v>
      </c>
      <c r="R79" s="349">
        <f>IF(R$24=0,0,R$24/MAE_fec!R$24)</f>
        <v>0.45628115203948555</v>
      </c>
      <c r="S79" s="349">
        <f>IF(S$24=0,0,S$24/MAE_fec!S$24)</f>
        <v>0.46388303550498489</v>
      </c>
      <c r="T79" s="349">
        <f>IF(T$24=0,0,T$24/MAE_fec!T$24)</f>
        <v>0.4612842204190491</v>
      </c>
      <c r="U79" s="349">
        <f>IF(U$24=0,0,U$24/MAE_fec!U$24)</f>
        <v>0.45826489727583741</v>
      </c>
      <c r="V79" s="349">
        <f>IF(V$24=0,0,V$24/MAE_fec!V$24)</f>
        <v>0.45856218296353041</v>
      </c>
      <c r="W79" s="349">
        <f>IF(W$24=0,0,W$24/MAE_fec!W$24)</f>
        <v>0.45598328665348808</v>
      </c>
      <c r="X79" s="349">
        <f>IF(X$24=0,0,X$24/MAE_fec!X$24)</f>
        <v>0.45942158499415708</v>
      </c>
      <c r="Y79" s="349">
        <f>IF(Y$24=0,0,Y$24/MAE_fec!Y$24)</f>
        <v>0.45768841222117479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0.45673541428517284</v>
      </c>
      <c r="C80" s="349">
        <f>IF(C$27=0,0,C$27/MAE_fec!C$27)</f>
        <v>0.46657945630612935</v>
      </c>
      <c r="D80" s="349">
        <f>IF(D$27=0,0,D$27/MAE_fec!D$27)</f>
        <v>0.46930580665216814</v>
      </c>
      <c r="E80" s="349">
        <f>IF(E$27=0,0,E$27/MAE_fec!E$27)</f>
        <v>0.47284483756901113</v>
      </c>
      <c r="F80" s="349">
        <f>IF(F$27=0,0,F$27/MAE_fec!F$27)</f>
        <v>0.47764461486870619</v>
      </c>
      <c r="G80" s="349">
        <f>IF(G$27=0,0,G$27/MAE_fec!G$27)</f>
        <v>0.47010031402590291</v>
      </c>
      <c r="H80" s="349">
        <f>IF(H$27=0,0,H$27/MAE_fec!H$27)</f>
        <v>0.47107119365269801</v>
      </c>
      <c r="I80" s="349">
        <f>IF(I$27=0,0,I$27/MAE_fec!I$27)</f>
        <v>0.46320820632289228</v>
      </c>
      <c r="J80" s="349">
        <f>IF(J$27=0,0,J$27/MAE_fec!J$27)</f>
        <v>0.47022224586478456</v>
      </c>
      <c r="K80" s="349">
        <f>IF(K$27=0,0,K$27/MAE_fec!K$27)</f>
        <v>0.46781659222946331</v>
      </c>
      <c r="L80" s="349">
        <f>IF(L$27=0,0,L$27/MAE_fec!L$27)</f>
        <v>0.46723503348526357</v>
      </c>
      <c r="M80" s="349">
        <f>IF(M$27=0,0,M$27/MAE_fec!M$27)</f>
        <v>0.46583668800709571</v>
      </c>
      <c r="N80" s="349">
        <f>IF(N$27=0,0,N$27/MAE_fec!N$27)</f>
        <v>0.46807181029362166</v>
      </c>
      <c r="O80" s="349">
        <f>IF(O$27=0,0,O$27/MAE_fec!O$27)</f>
        <v>0.47114812589799504</v>
      </c>
      <c r="P80" s="349">
        <f>IF(P$27=0,0,P$27/MAE_fec!P$27)</f>
        <v>0.46922811229402944</v>
      </c>
      <c r="Q80" s="349">
        <f>IF(Q$27=0,0,Q$27/MAE_fec!Q$27)</f>
        <v>0.46889452008425031</v>
      </c>
      <c r="R80" s="349">
        <f>IF(R$27=0,0,R$27/MAE_fec!R$27)</f>
        <v>0.47012173364634335</v>
      </c>
      <c r="S80" s="349">
        <f>IF(S$27=0,0,S$27/MAE_fec!S$27)</f>
        <v>0.47651546594791028</v>
      </c>
      <c r="T80" s="349">
        <f>IF(T$27=0,0,T$27/MAE_fec!T$27)</f>
        <v>0.47799187557676376</v>
      </c>
      <c r="U80" s="349">
        <f>IF(U$27=0,0,U$27/MAE_fec!U$27)</f>
        <v>0.47769767311291628</v>
      </c>
      <c r="V80" s="349">
        <f>IF(V$27=0,0,V$27/MAE_fec!V$27)</f>
        <v>0.48394880748225433</v>
      </c>
      <c r="W80" s="349">
        <f>IF(W$27=0,0,W$27/MAE_fec!W$27)</f>
        <v>0.48146568632042636</v>
      </c>
      <c r="X80" s="349">
        <f>IF(X$27=0,0,X$27/MAE_fec!X$27)</f>
        <v>0.47975530144667861</v>
      </c>
      <c r="Y80" s="349">
        <f>IF(Y$27=0,0,Y$27/MAE_fec!Y$27)</f>
        <v>0.48438010810363946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0.6015741378659536</v>
      </c>
      <c r="C81" s="349">
        <f>IF(C$35=0,0,C$35/MAE_fec!C$35)</f>
        <v>0.60080707802484323</v>
      </c>
      <c r="D81" s="349">
        <f>IF(D$35=0,0,D$35/MAE_fec!D$35)</f>
        <v>0.59857697325521175</v>
      </c>
      <c r="E81" s="349">
        <f>IF(E$35=0,0,E$35/MAE_fec!E$35)</f>
        <v>0.60155151104330207</v>
      </c>
      <c r="F81" s="349">
        <f>IF(F$35=0,0,F$35/MAE_fec!F$35)</f>
        <v>0.60228587015039803</v>
      </c>
      <c r="G81" s="349">
        <f>IF(G$35=0,0,G$35/MAE_fec!G$35)</f>
        <v>0.60104807406909455</v>
      </c>
      <c r="H81" s="349">
        <f>IF(H$35=0,0,H$35/MAE_fec!H$35)</f>
        <v>0.60172967974406855</v>
      </c>
      <c r="I81" s="349">
        <f>IF(I$35=0,0,I$35/MAE_fec!I$35)</f>
        <v>0.67151310021330013</v>
      </c>
      <c r="J81" s="349">
        <f>IF(J$35=0,0,J$35/MAE_fec!J$35)</f>
        <v>0.67355179020672917</v>
      </c>
      <c r="K81" s="349">
        <f>IF(K$35=0,0,K$35/MAE_fec!K$35)</f>
        <v>0.6765801578767755</v>
      </c>
      <c r="L81" s="349">
        <f>IF(L$35=0,0,L$35/MAE_fec!L$35)</f>
        <v>0.67822510752884724</v>
      </c>
      <c r="M81" s="349">
        <f>IF(M$35=0,0,M$35/MAE_fec!M$35)</f>
        <v>0.67461333921477451</v>
      </c>
      <c r="N81" s="349">
        <f>IF(N$35=0,0,N$35/MAE_fec!N$35)</f>
        <v>0.679402299957103</v>
      </c>
      <c r="O81" s="349">
        <f>IF(O$35=0,0,O$35/MAE_fec!O$35)</f>
        <v>0.67741005036489454</v>
      </c>
      <c r="P81" s="349">
        <f>IF(P$35=0,0,P$35/MAE_fec!P$35)</f>
        <v>0.67971681870068634</v>
      </c>
      <c r="Q81" s="349">
        <f>IF(Q$35=0,0,Q$35/MAE_fec!Q$35)</f>
        <v>0.67877752725829621</v>
      </c>
      <c r="R81" s="349">
        <f>IF(R$35=0,0,R$35/MAE_fec!R$35)</f>
        <v>0.67992059268041927</v>
      </c>
      <c r="S81" s="349">
        <f>IF(S$35=0,0,S$35/MAE_fec!S$35)</f>
        <v>0.67847632256214918</v>
      </c>
      <c r="T81" s="349">
        <f>IF(T$35=0,0,T$35/MAE_fec!T$35)</f>
        <v>0.67750427218990561</v>
      </c>
      <c r="U81" s="349">
        <f>IF(U$35=0,0,U$35/MAE_fec!U$35)</f>
        <v>0.67750223663500564</v>
      </c>
      <c r="V81" s="349">
        <f>IF(V$35=0,0,V$35/MAE_fec!V$35)</f>
        <v>0.67795432291783175</v>
      </c>
      <c r="W81" s="349">
        <f>IF(W$35=0,0,W$35/MAE_fec!W$35)</f>
        <v>0.67921677472669617</v>
      </c>
      <c r="X81" s="349">
        <f>IF(X$35=0,0,X$35/MAE_fec!X$35)</f>
        <v>0.67912546778499872</v>
      </c>
      <c r="Y81" s="349">
        <f>IF(Y$35=0,0,Y$35/MAE_fec!Y$35)</f>
        <v>0.67922747660405813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0.58080431430107327</v>
      </c>
      <c r="C82" s="349">
        <f>IF(C$46=0,0,C$46/MAE_fec!C$46)</f>
        <v>0.58080431430107349</v>
      </c>
      <c r="D82" s="349">
        <f>IF(D$46=0,0,D$46/MAE_fec!D$46)</f>
        <v>0.58080431430107315</v>
      </c>
      <c r="E82" s="349">
        <f>IF(E$46=0,0,E$46/MAE_fec!E$46)</f>
        <v>0.58080431430107327</v>
      </c>
      <c r="F82" s="349">
        <f>IF(F$46=0,0,F$46/MAE_fec!F$46)</f>
        <v>0.58080431430107338</v>
      </c>
      <c r="G82" s="349">
        <f>IF(G$46=0,0,G$46/MAE_fec!G$46)</f>
        <v>0.58080431430107327</v>
      </c>
      <c r="H82" s="349">
        <f>IF(H$46=0,0,H$46/MAE_fec!H$46)</f>
        <v>0.58080431430107327</v>
      </c>
      <c r="I82" s="349">
        <f>IF(I$46=0,0,I$46/MAE_fec!I$46)</f>
        <v>0.58080431430107327</v>
      </c>
      <c r="J82" s="349">
        <f>IF(J$46=0,0,J$46/MAE_fec!J$46)</f>
        <v>0.58080431430107315</v>
      </c>
      <c r="K82" s="349">
        <f>IF(K$46=0,0,K$46/MAE_fec!K$46)</f>
        <v>0.58080431430107304</v>
      </c>
      <c r="L82" s="349">
        <f>IF(L$46=0,0,L$46/MAE_fec!L$46)</f>
        <v>0.58080431430107327</v>
      </c>
      <c r="M82" s="349">
        <f>IF(M$46=0,0,M$46/MAE_fec!M$46)</f>
        <v>0.58080431430107338</v>
      </c>
      <c r="N82" s="349">
        <f>IF(N$46=0,0,N$46/MAE_fec!N$46)</f>
        <v>0.58080431430107349</v>
      </c>
      <c r="O82" s="349">
        <f>IF(O$46=0,0,O$46/MAE_fec!O$46)</f>
        <v>0.58080431430107327</v>
      </c>
      <c r="P82" s="349">
        <f>IF(P$46=0,0,P$46/MAE_fec!P$46)</f>
        <v>0.58080431430107327</v>
      </c>
      <c r="Q82" s="349">
        <f>IF(Q$46=0,0,Q$46/MAE_fec!Q$46)</f>
        <v>0.58080431430107338</v>
      </c>
      <c r="R82" s="349">
        <f>IF(R$46=0,0,R$46/MAE_fec!R$46)</f>
        <v>0.58080431430107327</v>
      </c>
      <c r="S82" s="349">
        <f>IF(S$46=0,0,S$46/MAE_fec!S$46)</f>
        <v>0.58080431430107338</v>
      </c>
      <c r="T82" s="349">
        <f>IF(T$46=0,0,T$46/MAE_fec!T$46)</f>
        <v>0.58080431430107315</v>
      </c>
      <c r="U82" s="349">
        <f>IF(U$46=0,0,U$46/MAE_fec!U$46)</f>
        <v>0.58080431430107327</v>
      </c>
      <c r="V82" s="349">
        <f>IF(V$46=0,0,V$46/MAE_fec!V$46)</f>
        <v>0.58080431430107315</v>
      </c>
      <c r="W82" s="349">
        <f>IF(W$46=0,0,W$46/MAE_fec!W$46)</f>
        <v>0.58080431430107338</v>
      </c>
      <c r="X82" s="349">
        <f>IF(X$46=0,0,X$46/MAE_fec!X$46)</f>
        <v>0.58080431430107304</v>
      </c>
      <c r="Y82" s="349">
        <f>IF(Y$46=0,0,Y$46/MAE_fec!Y$46)</f>
        <v>0.58080431430107327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0.53720250443740047</v>
      </c>
      <c r="C83" s="337">
        <f>IF(C$47=0,0,C$47/MAE_fec!C$47)</f>
        <v>0.53720250443740025</v>
      </c>
      <c r="D83" s="337">
        <f>IF(D$47=0,0,D$47/MAE_fec!D$47)</f>
        <v>0.53720250443740047</v>
      </c>
      <c r="E83" s="337">
        <f>IF(E$47=0,0,E$47/MAE_fec!E$47)</f>
        <v>0.53720250443740036</v>
      </c>
      <c r="F83" s="337">
        <f>IF(F$47=0,0,F$47/MAE_fec!F$47)</f>
        <v>0.53720250443740047</v>
      </c>
      <c r="G83" s="337">
        <f>IF(G$47=0,0,G$47/MAE_fec!G$47)</f>
        <v>0.53720250443740047</v>
      </c>
      <c r="H83" s="337">
        <f>IF(H$47=0,0,H$47/MAE_fec!H$47)</f>
        <v>0.53720250443740036</v>
      </c>
      <c r="I83" s="337">
        <f>IF(I$47=0,0,I$47/MAE_fec!I$47)</f>
        <v>0.53720250443740036</v>
      </c>
      <c r="J83" s="337">
        <f>IF(J$47=0,0,J$47/MAE_fec!J$47)</f>
        <v>0.53720250443740025</v>
      </c>
      <c r="K83" s="337">
        <f>IF(K$47=0,0,K$47/MAE_fec!K$47)</f>
        <v>0.53720250443740036</v>
      </c>
      <c r="L83" s="337">
        <f>IF(L$47=0,0,L$47/MAE_fec!L$47)</f>
        <v>0.53720250443740025</v>
      </c>
      <c r="M83" s="337">
        <f>IF(M$47=0,0,M$47/MAE_fec!M$47)</f>
        <v>0.53720250443740014</v>
      </c>
      <c r="N83" s="337">
        <f>IF(N$47=0,0,N$47/MAE_fec!N$47)</f>
        <v>0.5372025044374007</v>
      </c>
      <c r="O83" s="337">
        <f>IF(O$47=0,0,O$47/MAE_fec!O$47)</f>
        <v>0.53720250443740036</v>
      </c>
      <c r="P83" s="337">
        <f>IF(P$47=0,0,P$47/MAE_fec!P$47)</f>
        <v>0.53720250443740047</v>
      </c>
      <c r="Q83" s="337">
        <f>IF(Q$47=0,0,Q$47/MAE_fec!Q$47)</f>
        <v>0.5372025044374007</v>
      </c>
      <c r="R83" s="337">
        <f>IF(R$47=0,0,R$47/MAE_fec!R$47)</f>
        <v>0.53720250443740025</v>
      </c>
      <c r="S83" s="337">
        <f>IF(S$47=0,0,S$47/MAE_fec!S$47)</f>
        <v>0.5372025044374007</v>
      </c>
      <c r="T83" s="337">
        <f>IF(T$47=0,0,T$47/MAE_fec!T$47)</f>
        <v>0.53720250443740036</v>
      </c>
      <c r="U83" s="337">
        <f>IF(U$47=0,0,U$47/MAE_fec!U$47)</f>
        <v>0.53720250443740047</v>
      </c>
      <c r="V83" s="337">
        <f>IF(V$47=0,0,V$47/MAE_fec!V$47)</f>
        <v>0.53720250443740036</v>
      </c>
      <c r="W83" s="337">
        <f>IF(W$47=0,0,W$47/MAE_fec!W$47)</f>
        <v>0.5372025044374007</v>
      </c>
      <c r="X83" s="337">
        <f>IF(X$47=0,0,X$47/MAE_fec!X$47)</f>
        <v>0.53720250443740025</v>
      </c>
      <c r="Y83" s="337">
        <f>IF(Y$47=0,0,Y$47/MAE_fec!Y$47)</f>
        <v>0.53720250443740059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FI: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246.62556216095899</v>
      </c>
      <c r="C5" s="223">
        <v>209.0542932015868</v>
      </c>
      <c r="D5" s="223">
        <v>201.03691392120641</v>
      </c>
      <c r="E5" s="223">
        <v>193.11727428206581</v>
      </c>
      <c r="F5" s="223">
        <v>173.8737421224225</v>
      </c>
      <c r="G5" s="223">
        <v>201.02973648636461</v>
      </c>
      <c r="H5" s="223">
        <v>201.64274739524021</v>
      </c>
      <c r="I5" s="223">
        <v>180.34318536482209</v>
      </c>
      <c r="J5" s="223">
        <v>164.3380157520231</v>
      </c>
      <c r="K5" s="223">
        <v>166.0412945232861</v>
      </c>
      <c r="L5" s="223">
        <v>164.9166188689662</v>
      </c>
      <c r="M5" s="223">
        <v>165.37028540748091</v>
      </c>
      <c r="N5" s="223">
        <v>130.0672253380292</v>
      </c>
      <c r="O5" s="223">
        <v>125.10630499200541</v>
      </c>
      <c r="P5" s="223">
        <v>128.55613278137491</v>
      </c>
      <c r="Q5" s="223">
        <v>122.25622550203229</v>
      </c>
      <c r="R5" s="223">
        <v>116.3502670530377</v>
      </c>
      <c r="S5" s="223">
        <v>96.807962746961266</v>
      </c>
      <c r="T5" s="223">
        <v>101.16046067392681</v>
      </c>
      <c r="U5" s="223">
        <v>102.82303964357681</v>
      </c>
      <c r="V5" s="223">
        <v>74.947540751958428</v>
      </c>
      <c r="W5" s="223">
        <v>81.608325457890174</v>
      </c>
      <c r="X5" s="223">
        <v>81.519890484562424</v>
      </c>
      <c r="Y5" s="223">
        <v>67.322840226150703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3.2363235558572589</v>
      </c>
      <c r="C10" s="260">
        <v>2.92818698606678</v>
      </c>
      <c r="D10" s="260">
        <v>2.5079717723431791</v>
      </c>
      <c r="E10" s="260">
        <v>2.11974310835503</v>
      </c>
      <c r="F10" s="260">
        <v>1.7261134196073871</v>
      </c>
      <c r="G10" s="260">
        <v>2.5212948315638561</v>
      </c>
      <c r="H10" s="260">
        <v>2.6703810779121429</v>
      </c>
      <c r="I10" s="260">
        <v>4.8846447272054352</v>
      </c>
      <c r="J10" s="260">
        <v>4.6192204162324026</v>
      </c>
      <c r="K10" s="260">
        <v>4.2327321308135746</v>
      </c>
      <c r="L10" s="260">
        <v>5.216011218773378</v>
      </c>
      <c r="M10" s="260">
        <v>5.4163654820415479</v>
      </c>
      <c r="N10" s="260">
        <v>4.2217538056725212</v>
      </c>
      <c r="O10" s="260">
        <v>3.7752528201834621</v>
      </c>
      <c r="P10" s="260">
        <v>3.8847985961737872</v>
      </c>
      <c r="Q10" s="260">
        <v>3.6563793350978941</v>
      </c>
      <c r="R10" s="260">
        <v>3.6197165673048581</v>
      </c>
      <c r="S10" s="260">
        <v>2.8955489054788721</v>
      </c>
      <c r="T10" s="260">
        <v>2.2220072526055441</v>
      </c>
      <c r="U10" s="260">
        <v>2.099740804237693</v>
      </c>
      <c r="V10" s="260">
        <v>1.693699796152264</v>
      </c>
      <c r="W10" s="260">
        <v>1.939901359742173</v>
      </c>
      <c r="X10" s="260">
        <v>2.0846613340809399</v>
      </c>
      <c r="Y10" s="260">
        <v>1.5378087243984899</v>
      </c>
      <c r="DA10" s="68" t="s">
        <v>2641</v>
      </c>
    </row>
    <row r="11" spans="1:105" ht="12" customHeight="1" x14ac:dyDescent="0.25">
      <c r="A11" s="37" t="s">
        <v>159</v>
      </c>
      <c r="B11" s="226">
        <v>3.0291445283333611</v>
      </c>
      <c r="C11" s="226">
        <v>2.7367664807989671</v>
      </c>
      <c r="D11" s="226">
        <v>2.303373039618025</v>
      </c>
      <c r="E11" s="226">
        <v>1.884759060330724</v>
      </c>
      <c r="F11" s="226">
        <v>1.513843088915773</v>
      </c>
      <c r="G11" s="226">
        <v>2.2673649099193738</v>
      </c>
      <c r="H11" s="226">
        <v>2.4190204684644492</v>
      </c>
      <c r="I11" s="226">
        <v>4.5979049863861556</v>
      </c>
      <c r="J11" s="226">
        <v>4.3857459771278657</v>
      </c>
      <c r="K11" s="226">
        <v>3.7372993180883478</v>
      </c>
      <c r="L11" s="226">
        <v>4.9036212868816627</v>
      </c>
      <c r="M11" s="226">
        <v>5.3424272097144963</v>
      </c>
      <c r="N11" s="226">
        <v>4.1652032982600122</v>
      </c>
      <c r="O11" s="226">
        <v>3.697995711491294</v>
      </c>
      <c r="P11" s="226">
        <v>3.7475021595890801</v>
      </c>
      <c r="Q11" s="226">
        <v>3.503754915795072</v>
      </c>
      <c r="R11" s="226">
        <v>3.552840730873986</v>
      </c>
      <c r="S11" s="226">
        <v>2.8697124755313301</v>
      </c>
      <c r="T11" s="226">
        <v>2.1815120931175911</v>
      </c>
      <c r="U11" s="226">
        <v>2.0394623868157038</v>
      </c>
      <c r="V11" s="226">
        <v>1.639725386174715</v>
      </c>
      <c r="W11" s="226">
        <v>1.863992841253274</v>
      </c>
      <c r="X11" s="226">
        <v>2.0382187544240691</v>
      </c>
      <c r="Y11" s="226">
        <v>1.4796129300981149</v>
      </c>
      <c r="DA11" s="69" t="s">
        <v>2642</v>
      </c>
    </row>
    <row r="12" spans="1:105" ht="12" customHeight="1" x14ac:dyDescent="0.25">
      <c r="A12" s="37" t="s">
        <v>35</v>
      </c>
      <c r="B12" s="226">
        <v>0.2071790275238978</v>
      </c>
      <c r="C12" s="226">
        <v>0.1914205052678139</v>
      </c>
      <c r="D12" s="226">
        <v>0.20459873272515361</v>
      </c>
      <c r="E12" s="226">
        <v>0.23498404802430589</v>
      </c>
      <c r="F12" s="226">
        <v>0.2122703306916138</v>
      </c>
      <c r="G12" s="226">
        <v>0.25392992164448142</v>
      </c>
      <c r="H12" s="226">
        <v>0.25136060944769473</v>
      </c>
      <c r="I12" s="226">
        <v>0.2867397408192795</v>
      </c>
      <c r="J12" s="226">
        <v>0.233474439104537</v>
      </c>
      <c r="K12" s="226">
        <v>0.49543281272522732</v>
      </c>
      <c r="L12" s="226">
        <v>0.31238993189171499</v>
      </c>
      <c r="M12" s="226">
        <v>7.3938272327051219E-2</v>
      </c>
      <c r="N12" s="226">
        <v>5.6550507412509277E-2</v>
      </c>
      <c r="O12" s="226">
        <v>7.7257108692168605E-2</v>
      </c>
      <c r="P12" s="226">
        <v>0.13729643658470769</v>
      </c>
      <c r="Q12" s="226">
        <v>0.1526244193028222</v>
      </c>
      <c r="R12" s="226">
        <v>6.6875836430871999E-2</v>
      </c>
      <c r="S12" s="226">
        <v>2.583642994754233E-2</v>
      </c>
      <c r="T12" s="226">
        <v>4.0495159487952952E-2</v>
      </c>
      <c r="U12" s="226">
        <v>6.0278417421989271E-2</v>
      </c>
      <c r="V12" s="226">
        <v>5.3974409977549313E-2</v>
      </c>
      <c r="W12" s="226">
        <v>7.5908518488899485E-2</v>
      </c>
      <c r="X12" s="226">
        <v>4.6442579656870889E-2</v>
      </c>
      <c r="Y12" s="226">
        <v>5.8195794300374769E-2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49.75541250487845</v>
      </c>
      <c r="C16" s="261">
        <f t="shared" si="0"/>
        <v>37.603727321828273</v>
      </c>
      <c r="D16" s="261">
        <f t="shared" si="0"/>
        <v>34.804779605813451</v>
      </c>
      <c r="E16" s="261">
        <f t="shared" si="0"/>
        <v>31.835188897815922</v>
      </c>
      <c r="F16" s="261">
        <f t="shared" si="0"/>
        <v>26.398352481263469</v>
      </c>
      <c r="G16" s="261">
        <f t="shared" si="0"/>
        <v>34.348335528977508</v>
      </c>
      <c r="H16" s="261">
        <f t="shared" si="0"/>
        <v>33.969474040646531</v>
      </c>
      <c r="I16" s="261">
        <f t="shared" si="0"/>
        <v>48.045357791626088</v>
      </c>
      <c r="J16" s="261">
        <f t="shared" si="0"/>
        <v>42.534571631058299</v>
      </c>
      <c r="K16" s="261">
        <f t="shared" si="0"/>
        <v>44.15112306999864</v>
      </c>
      <c r="L16" s="261">
        <f t="shared" si="0"/>
        <v>45.75772096382164</v>
      </c>
      <c r="M16" s="261">
        <f t="shared" si="0"/>
        <v>46.611277691395919</v>
      </c>
      <c r="N16" s="261">
        <f t="shared" si="0"/>
        <v>38.919112607522692</v>
      </c>
      <c r="O16" s="261">
        <f t="shared" si="0"/>
        <v>35.438280641420633</v>
      </c>
      <c r="P16" s="261">
        <f t="shared" si="0"/>
        <v>37.583599558454097</v>
      </c>
      <c r="Q16" s="261">
        <f t="shared" si="0"/>
        <v>34.994906477318679</v>
      </c>
      <c r="R16" s="261">
        <f t="shared" si="0"/>
        <v>34.692471431661943</v>
      </c>
      <c r="S16" s="261">
        <f t="shared" si="0"/>
        <v>28.325729960857569</v>
      </c>
      <c r="T16" s="261">
        <f t="shared" si="0"/>
        <v>28.450571504840301</v>
      </c>
      <c r="U16" s="261">
        <f t="shared" si="0"/>
        <v>28.692684570879631</v>
      </c>
      <c r="V16" s="261">
        <f t="shared" si="0"/>
        <v>19.966065726273431</v>
      </c>
      <c r="W16" s="261">
        <f t="shared" si="0"/>
        <v>22.889786353038009</v>
      </c>
      <c r="X16" s="261">
        <f t="shared" si="0"/>
        <v>23.807262831038841</v>
      </c>
      <c r="Y16" s="261">
        <f t="shared" si="0"/>
        <v>18.457600093213181</v>
      </c>
      <c r="DA16" s="70"/>
    </row>
    <row r="17" spans="1:105" ht="12" customHeight="1" x14ac:dyDescent="0.25">
      <c r="A17" s="60" t="s">
        <v>2556</v>
      </c>
      <c r="B17" s="329">
        <v>49.75541250487845</v>
      </c>
      <c r="C17" s="329">
        <v>37.603727321828273</v>
      </c>
      <c r="D17" s="329">
        <v>34.804779605813451</v>
      </c>
      <c r="E17" s="329">
        <v>31.835188897815922</v>
      </c>
      <c r="F17" s="329">
        <v>26.398352481263469</v>
      </c>
      <c r="G17" s="329">
        <v>34.348335528977508</v>
      </c>
      <c r="H17" s="329">
        <v>33.969474040646531</v>
      </c>
      <c r="I17" s="329">
        <v>48.045357791626088</v>
      </c>
      <c r="J17" s="329">
        <v>42.534571631058299</v>
      </c>
      <c r="K17" s="329">
        <v>44.15112306999864</v>
      </c>
      <c r="L17" s="329">
        <v>45.75772096382164</v>
      </c>
      <c r="M17" s="329">
        <v>46.611277691395919</v>
      </c>
      <c r="N17" s="329">
        <v>38.919112607522692</v>
      </c>
      <c r="O17" s="329">
        <v>35.438280641420633</v>
      </c>
      <c r="P17" s="329">
        <v>37.583599558454097</v>
      </c>
      <c r="Q17" s="329">
        <v>34.994906477318679</v>
      </c>
      <c r="R17" s="329">
        <v>34.692471431661943</v>
      </c>
      <c r="S17" s="329">
        <v>28.325729960857569</v>
      </c>
      <c r="T17" s="329">
        <v>28.450571504840301</v>
      </c>
      <c r="U17" s="329">
        <v>28.692684570879631</v>
      </c>
      <c r="V17" s="329">
        <v>19.966065726273431</v>
      </c>
      <c r="W17" s="329">
        <v>22.889786353038009</v>
      </c>
      <c r="X17" s="329">
        <v>23.807262831038841</v>
      </c>
      <c r="Y17" s="329">
        <v>18.457600093213181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0.1964643300681411</v>
      </c>
      <c r="H18" s="230">
        <v>0.20524455842888981</v>
      </c>
      <c r="I18" s="230">
        <v>0.33642305924236199</v>
      </c>
      <c r="J18" s="230">
        <v>0.31542964737920332</v>
      </c>
      <c r="K18" s="230">
        <v>0.33861161375961552</v>
      </c>
      <c r="L18" s="230">
        <v>0.35684355588426447</v>
      </c>
      <c r="M18" s="230">
        <v>0.68234138907490038</v>
      </c>
      <c r="N18" s="230">
        <v>0.35193113145095561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28.995454957574051</v>
      </c>
      <c r="C19" s="230">
        <v>18.04251268486701</v>
      </c>
      <c r="D19" s="230">
        <v>16.316265640532372</v>
      </c>
      <c r="E19" s="230">
        <v>16.74205188926841</v>
      </c>
      <c r="F19" s="230">
        <v>14.02272436151307</v>
      </c>
      <c r="G19" s="230">
        <v>16.77206615488593</v>
      </c>
      <c r="H19" s="230">
        <v>16.013936235534331</v>
      </c>
      <c r="I19" s="230">
        <v>14.64492957092348</v>
      </c>
      <c r="J19" s="230">
        <v>11.74214521069317</v>
      </c>
      <c r="K19" s="230">
        <v>16.22573681378438</v>
      </c>
      <c r="L19" s="230">
        <v>9.8470022907747943</v>
      </c>
      <c r="M19" s="230">
        <v>9.3978088055660383</v>
      </c>
      <c r="N19" s="230">
        <v>9.0489371224231441</v>
      </c>
      <c r="O19" s="230">
        <v>8.7154306128369718</v>
      </c>
      <c r="P19" s="230">
        <v>10.21243453642475</v>
      </c>
      <c r="Q19" s="230">
        <v>9.033764582296703</v>
      </c>
      <c r="R19" s="230">
        <v>12.205534961544529</v>
      </c>
      <c r="S19" s="230">
        <v>9.8424997609139151</v>
      </c>
      <c r="T19" s="230">
        <v>13.361763901748651</v>
      </c>
      <c r="U19" s="230">
        <v>14.399341208654279</v>
      </c>
      <c r="V19" s="230">
        <v>8.6595307405883251</v>
      </c>
      <c r="W19" s="230">
        <v>11.22949602491745</v>
      </c>
      <c r="X19" s="230">
        <v>11.309049455150729</v>
      </c>
      <c r="Y19" s="230">
        <v>9.1066873931502474</v>
      </c>
      <c r="DA19" s="71" t="s">
        <v>2649</v>
      </c>
    </row>
    <row r="20" spans="1:105" ht="12" customHeight="1" x14ac:dyDescent="0.25">
      <c r="A20" s="59" t="s">
        <v>159</v>
      </c>
      <c r="B20" s="230">
        <v>14.824199233357801</v>
      </c>
      <c r="C20" s="230">
        <v>14.720929279619471</v>
      </c>
      <c r="D20" s="230">
        <v>12.46932590898748</v>
      </c>
      <c r="E20" s="230">
        <v>10.27598694965692</v>
      </c>
      <c r="F20" s="230">
        <v>8.4572916634238169</v>
      </c>
      <c r="G20" s="230">
        <v>12.337671677751279</v>
      </c>
      <c r="H20" s="230">
        <v>13.35021374556278</v>
      </c>
      <c r="I20" s="230">
        <v>26.422249548097099</v>
      </c>
      <c r="J20" s="230">
        <v>26.14034082025745</v>
      </c>
      <c r="K20" s="230">
        <v>21.610005167496489</v>
      </c>
      <c r="L20" s="230">
        <v>29.40009902973819</v>
      </c>
      <c r="M20" s="230">
        <v>32.00099726730604</v>
      </c>
      <c r="N20" s="230">
        <v>24.80285609002966</v>
      </c>
      <c r="O20" s="230">
        <v>22.117461220814992</v>
      </c>
      <c r="P20" s="230">
        <v>22.188553150826259</v>
      </c>
      <c r="Q20" s="230">
        <v>20.76391974604589</v>
      </c>
      <c r="R20" s="230">
        <v>21.002964472931019</v>
      </c>
      <c r="S20" s="230">
        <v>17.274269051811942</v>
      </c>
      <c r="T20" s="230">
        <v>12.80805460601321</v>
      </c>
      <c r="U20" s="230">
        <v>11.887138443805251</v>
      </c>
      <c r="V20" s="230">
        <v>9.9492331493252788</v>
      </c>
      <c r="W20" s="230">
        <v>11.20402209596895</v>
      </c>
      <c r="X20" s="230">
        <v>12.21977521387646</v>
      </c>
      <c r="Y20" s="230">
        <v>8.9970430780613562</v>
      </c>
      <c r="DA20" s="71" t="s">
        <v>2650</v>
      </c>
    </row>
    <row r="21" spans="1:105" ht="12" customHeight="1" x14ac:dyDescent="0.25">
      <c r="A21" s="59" t="s">
        <v>32</v>
      </c>
      <c r="B21" s="230">
        <v>4.9218538428128262</v>
      </c>
      <c r="C21" s="230">
        <v>3.8106440852468948</v>
      </c>
      <c r="D21" s="230">
        <v>4.9115913991152196</v>
      </c>
      <c r="E21" s="230">
        <v>3.5359820508951199</v>
      </c>
      <c r="F21" s="230">
        <v>2.7324591938183782</v>
      </c>
      <c r="G21" s="230">
        <v>3.660395478073958</v>
      </c>
      <c r="H21" s="230">
        <v>3.0128577280564111</v>
      </c>
      <c r="I21" s="230">
        <v>4.9939814619363094</v>
      </c>
      <c r="J21" s="230">
        <v>2.945079367390576</v>
      </c>
      <c r="K21" s="230">
        <v>3.1120522736032932</v>
      </c>
      <c r="L21" s="230">
        <v>4.2808143727667503</v>
      </c>
      <c r="M21" s="230">
        <v>4.0872419395748407</v>
      </c>
      <c r="N21" s="230">
        <v>4.3786426123906876</v>
      </c>
      <c r="O21" s="230">
        <v>4.1433192871844424</v>
      </c>
      <c r="P21" s="230">
        <v>4.3696945863434431</v>
      </c>
      <c r="Q21" s="230">
        <v>4.2927407369331716</v>
      </c>
      <c r="R21" s="230">
        <v>1.088628968029649</v>
      </c>
      <c r="S21" s="230">
        <v>1.053438444704949</v>
      </c>
      <c r="T21" s="230">
        <v>2.0429985442669052</v>
      </c>
      <c r="U21" s="230">
        <v>2.0548682633776818</v>
      </c>
      <c r="V21" s="230">
        <v>1.0298055412535601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1.013904471133767</v>
      </c>
      <c r="C22" s="230">
        <v>1.029641272094894</v>
      </c>
      <c r="D22" s="230">
        <v>1.107596657178394</v>
      </c>
      <c r="E22" s="230">
        <v>1.281168007995467</v>
      </c>
      <c r="F22" s="230">
        <v>1.185877262508205</v>
      </c>
      <c r="G22" s="230">
        <v>1.381737888198209</v>
      </c>
      <c r="H22" s="230">
        <v>1.3872217730641201</v>
      </c>
      <c r="I22" s="230">
        <v>1.6477741514268409</v>
      </c>
      <c r="J22" s="230">
        <v>1.391576585337903</v>
      </c>
      <c r="K22" s="230">
        <v>2.8647172013548632</v>
      </c>
      <c r="L22" s="230">
        <v>1.8729617146576421</v>
      </c>
      <c r="M22" s="230">
        <v>0.44288828987409679</v>
      </c>
      <c r="N22" s="230">
        <v>0.33674565122825029</v>
      </c>
      <c r="O22" s="230">
        <v>0.46206952058423201</v>
      </c>
      <c r="P22" s="230">
        <v>0.81291728485965176</v>
      </c>
      <c r="Q22" s="230">
        <v>0.90448141204292232</v>
      </c>
      <c r="R22" s="230">
        <v>0.39534302915673553</v>
      </c>
      <c r="S22" s="230">
        <v>0.15552270342676189</v>
      </c>
      <c r="T22" s="230">
        <v>0.23775445281153321</v>
      </c>
      <c r="U22" s="230">
        <v>0.35133665504242467</v>
      </c>
      <c r="V22" s="230">
        <v>0.32749629510626382</v>
      </c>
      <c r="W22" s="230">
        <v>0.45626823215161533</v>
      </c>
      <c r="X22" s="230">
        <v>0.27843816201165089</v>
      </c>
      <c r="Y22" s="230">
        <v>0.3538696220015794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18.279516289718732</v>
      </c>
      <c r="C24" s="261">
        <f t="shared" si="1"/>
        <v>17.77570908069163</v>
      </c>
      <c r="D24" s="261">
        <f t="shared" si="1"/>
        <v>18.190695719330758</v>
      </c>
      <c r="E24" s="261">
        <f t="shared" si="1"/>
        <v>19.15470275482712</v>
      </c>
      <c r="F24" s="261">
        <f t="shared" si="1"/>
        <v>18.483184551413789</v>
      </c>
      <c r="G24" s="261">
        <f t="shared" si="1"/>
        <v>19.40178816986127</v>
      </c>
      <c r="H24" s="261">
        <f t="shared" si="1"/>
        <v>19.639268994700171</v>
      </c>
      <c r="I24" s="261">
        <f t="shared" si="1"/>
        <v>22.436229522152932</v>
      </c>
      <c r="J24" s="261">
        <f t="shared" si="1"/>
        <v>22.438426954062152</v>
      </c>
      <c r="K24" s="261">
        <f t="shared" si="1"/>
        <v>26.956296688329321</v>
      </c>
      <c r="L24" s="261">
        <f t="shared" si="1"/>
        <v>24.23453087699307</v>
      </c>
      <c r="M24" s="261">
        <f t="shared" si="1"/>
        <v>15.365134579727309</v>
      </c>
      <c r="N24" s="261">
        <f t="shared" si="1"/>
        <v>13.00128162503484</v>
      </c>
      <c r="O24" s="261">
        <f t="shared" si="1"/>
        <v>14.416541371984479</v>
      </c>
      <c r="P24" s="261">
        <f t="shared" si="1"/>
        <v>17.153857950177802</v>
      </c>
      <c r="Q24" s="261">
        <f t="shared" si="1"/>
        <v>16.743304112360889</v>
      </c>
      <c r="R24" s="261">
        <f t="shared" si="1"/>
        <v>13.082437587723939</v>
      </c>
      <c r="S24" s="261">
        <f t="shared" si="1"/>
        <v>9.833774909655645</v>
      </c>
      <c r="T24" s="261">
        <f t="shared" si="1"/>
        <v>11.8487805842492</v>
      </c>
      <c r="U24" s="261">
        <f t="shared" si="1"/>
        <v>13.39984176544433</v>
      </c>
      <c r="V24" s="261">
        <f t="shared" si="1"/>
        <v>12.473775568321081</v>
      </c>
      <c r="W24" s="261">
        <f t="shared" si="1"/>
        <v>14.00534605579583</v>
      </c>
      <c r="X24" s="261">
        <f t="shared" si="1"/>
        <v>11.70381480042983</v>
      </c>
      <c r="Y24" s="261">
        <f t="shared" si="1"/>
        <v>12.492338928501789</v>
      </c>
      <c r="DA24" s="70"/>
    </row>
    <row r="25" spans="1:105" ht="12" customHeight="1" x14ac:dyDescent="0.25">
      <c r="A25" s="60" t="s">
        <v>2566</v>
      </c>
      <c r="B25" s="262">
        <v>18.279516289718732</v>
      </c>
      <c r="C25" s="262">
        <v>17.77570908069163</v>
      </c>
      <c r="D25" s="262">
        <v>18.190695719330758</v>
      </c>
      <c r="E25" s="262">
        <v>19.15470275482712</v>
      </c>
      <c r="F25" s="262">
        <v>18.483184551413789</v>
      </c>
      <c r="G25" s="262">
        <v>19.40178816986127</v>
      </c>
      <c r="H25" s="262">
        <v>19.639268994700171</v>
      </c>
      <c r="I25" s="262">
        <v>22.436229522152932</v>
      </c>
      <c r="J25" s="262">
        <v>22.438426954062152</v>
      </c>
      <c r="K25" s="262">
        <v>26.956296688329321</v>
      </c>
      <c r="L25" s="262">
        <v>24.23453087699307</v>
      </c>
      <c r="M25" s="262">
        <v>15.365134579727309</v>
      </c>
      <c r="N25" s="262">
        <v>13.00128162503484</v>
      </c>
      <c r="O25" s="262">
        <v>14.416541371984479</v>
      </c>
      <c r="P25" s="262">
        <v>17.153857950177802</v>
      </c>
      <c r="Q25" s="262">
        <v>16.743304112360889</v>
      </c>
      <c r="R25" s="262">
        <v>13.082437587723939</v>
      </c>
      <c r="S25" s="262">
        <v>9.833774909655645</v>
      </c>
      <c r="T25" s="262">
        <v>11.8487805842492</v>
      </c>
      <c r="U25" s="262">
        <v>13.39984176544433</v>
      </c>
      <c r="V25" s="262">
        <v>12.473775568321081</v>
      </c>
      <c r="W25" s="262">
        <v>14.00534605579583</v>
      </c>
      <c r="X25" s="262">
        <v>11.70381480042983</v>
      </c>
      <c r="Y25" s="262">
        <v>12.492338928501789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71.079160721254908</v>
      </c>
      <c r="C27" s="261">
        <f t="shared" si="2"/>
        <v>53.719610459754662</v>
      </c>
      <c r="D27" s="261">
        <f t="shared" si="2"/>
        <v>49.721113722590673</v>
      </c>
      <c r="E27" s="261">
        <f t="shared" si="2"/>
        <v>45.478841282594153</v>
      </c>
      <c r="F27" s="261">
        <f t="shared" si="2"/>
        <v>37.711932116090679</v>
      </c>
      <c r="G27" s="261">
        <f t="shared" si="2"/>
        <v>49.069050755682177</v>
      </c>
      <c r="H27" s="261">
        <f t="shared" si="2"/>
        <v>48.527820058066467</v>
      </c>
      <c r="I27" s="261">
        <f t="shared" si="2"/>
        <v>68.636225416608696</v>
      </c>
      <c r="J27" s="261">
        <f t="shared" si="2"/>
        <v>60.763673758654733</v>
      </c>
      <c r="K27" s="261">
        <f t="shared" si="2"/>
        <v>63.073032957140953</v>
      </c>
      <c r="L27" s="261">
        <f t="shared" si="2"/>
        <v>65.368172805459466</v>
      </c>
      <c r="M27" s="261">
        <f t="shared" si="2"/>
        <v>66.587539559137014</v>
      </c>
      <c r="N27" s="261">
        <f t="shared" si="2"/>
        <v>55.598732296460987</v>
      </c>
      <c r="O27" s="261">
        <f t="shared" si="2"/>
        <v>50.626115202029467</v>
      </c>
      <c r="P27" s="261">
        <f t="shared" si="2"/>
        <v>53.690856512077303</v>
      </c>
      <c r="Q27" s="261">
        <f t="shared" si="2"/>
        <v>49.992723539026699</v>
      </c>
      <c r="R27" s="261">
        <f t="shared" si="2"/>
        <v>49.560673473802773</v>
      </c>
      <c r="S27" s="261">
        <f t="shared" si="2"/>
        <v>40.465328515510798</v>
      </c>
      <c r="T27" s="261">
        <f t="shared" si="2"/>
        <v>40.643673578343289</v>
      </c>
      <c r="U27" s="261">
        <f t="shared" si="2"/>
        <v>40.989549386970928</v>
      </c>
      <c r="V27" s="261">
        <f t="shared" si="2"/>
        <v>28.52295103753346</v>
      </c>
      <c r="W27" s="261">
        <f t="shared" si="2"/>
        <v>32.699694790054302</v>
      </c>
      <c r="X27" s="261">
        <f t="shared" si="2"/>
        <v>34.010375472912642</v>
      </c>
      <c r="Y27" s="261">
        <f t="shared" si="2"/>
        <v>26.36800013316169</v>
      </c>
      <c r="DA27" s="70"/>
    </row>
    <row r="28" spans="1:105" ht="12" customHeight="1" x14ac:dyDescent="0.25">
      <c r="A28" s="60" t="s">
        <v>2571</v>
      </c>
      <c r="B28" s="329">
        <v>71.079160721254908</v>
      </c>
      <c r="C28" s="329">
        <v>53.719610459754662</v>
      </c>
      <c r="D28" s="329">
        <v>49.721113722590673</v>
      </c>
      <c r="E28" s="329">
        <v>45.478841282594153</v>
      </c>
      <c r="F28" s="329">
        <v>37.711932116090679</v>
      </c>
      <c r="G28" s="329">
        <v>49.069050755682177</v>
      </c>
      <c r="H28" s="329">
        <v>48.527820058066467</v>
      </c>
      <c r="I28" s="329">
        <v>68.636225416608696</v>
      </c>
      <c r="J28" s="329">
        <v>60.763673758654733</v>
      </c>
      <c r="K28" s="329">
        <v>63.073032957140953</v>
      </c>
      <c r="L28" s="329">
        <v>65.368172805459466</v>
      </c>
      <c r="M28" s="329">
        <v>66.587539559137014</v>
      </c>
      <c r="N28" s="329">
        <v>55.598732296460987</v>
      </c>
      <c r="O28" s="329">
        <v>50.626115202029467</v>
      </c>
      <c r="P28" s="329">
        <v>53.690856512077303</v>
      </c>
      <c r="Q28" s="329">
        <v>49.992723539026699</v>
      </c>
      <c r="R28" s="329">
        <v>49.560673473802773</v>
      </c>
      <c r="S28" s="329">
        <v>40.465328515510798</v>
      </c>
      <c r="T28" s="329">
        <v>40.643673578343289</v>
      </c>
      <c r="U28" s="329">
        <v>40.989549386970928</v>
      </c>
      <c r="V28" s="329">
        <v>28.52295103753346</v>
      </c>
      <c r="W28" s="329">
        <v>32.699694790054302</v>
      </c>
      <c r="X28" s="329">
        <v>34.010375472912642</v>
      </c>
      <c r="Y28" s="329">
        <v>26.36800013316169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0.28066332866877308</v>
      </c>
      <c r="H29" s="230">
        <v>0.29320651204127107</v>
      </c>
      <c r="I29" s="230">
        <v>0.48060437034623138</v>
      </c>
      <c r="J29" s="230">
        <v>0.45061378197029028</v>
      </c>
      <c r="K29" s="230">
        <v>0.48373087679945093</v>
      </c>
      <c r="L29" s="230">
        <v>0.5097765084060919</v>
      </c>
      <c r="M29" s="230">
        <v>0.97477341296414299</v>
      </c>
      <c r="N29" s="230">
        <v>0.50275875921565072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41.422078510820072</v>
      </c>
      <c r="C30" s="230">
        <v>25.775018121238581</v>
      </c>
      <c r="D30" s="230">
        <v>23.30895091504625</v>
      </c>
      <c r="E30" s="230">
        <v>23.917216984669139</v>
      </c>
      <c r="F30" s="230">
        <v>20.032463373590112</v>
      </c>
      <c r="G30" s="230">
        <v>23.96009450697991</v>
      </c>
      <c r="H30" s="230">
        <v>22.877051765049039</v>
      </c>
      <c r="I30" s="230">
        <v>20.921327958462118</v>
      </c>
      <c r="J30" s="230">
        <v>16.774493158133112</v>
      </c>
      <c r="K30" s="230">
        <v>23.179624019691978</v>
      </c>
      <c r="L30" s="230">
        <v>14.067146129678269</v>
      </c>
      <c r="M30" s="230">
        <v>13.42544115080862</v>
      </c>
      <c r="N30" s="230">
        <v>12.92705303203306</v>
      </c>
      <c r="O30" s="230">
        <v>12.450615161195669</v>
      </c>
      <c r="P30" s="230">
        <v>14.58919219489251</v>
      </c>
      <c r="Q30" s="230">
        <v>12.90537797470958</v>
      </c>
      <c r="R30" s="230">
        <v>17.43647851649218</v>
      </c>
      <c r="S30" s="230">
        <v>14.06071394416273</v>
      </c>
      <c r="T30" s="230">
        <v>19.088234145355209</v>
      </c>
      <c r="U30" s="230">
        <v>20.570487440934691</v>
      </c>
      <c r="V30" s="230">
        <v>12.370758200840459</v>
      </c>
      <c r="W30" s="230">
        <v>16.042137178453491</v>
      </c>
      <c r="X30" s="230">
        <v>16.155784935929621</v>
      </c>
      <c r="Y30" s="230">
        <v>13.009553418786069</v>
      </c>
      <c r="DA30" s="71" t="s">
        <v>2658</v>
      </c>
    </row>
    <row r="31" spans="1:105" ht="12" customHeight="1" x14ac:dyDescent="0.25">
      <c r="A31" s="59" t="s">
        <v>159</v>
      </c>
      <c r="B31" s="230">
        <v>21.177427476225429</v>
      </c>
      <c r="C31" s="230">
        <v>21.02989897088495</v>
      </c>
      <c r="D31" s="230">
        <v>17.813322727124969</v>
      </c>
      <c r="E31" s="230">
        <v>14.679981356652741</v>
      </c>
      <c r="F31" s="230">
        <v>12.0818452334626</v>
      </c>
      <c r="G31" s="230">
        <v>17.625245253930391</v>
      </c>
      <c r="H31" s="230">
        <v>19.07173392223255</v>
      </c>
      <c r="I31" s="230">
        <v>37.746070782995851</v>
      </c>
      <c r="J31" s="230">
        <v>37.343344028939207</v>
      </c>
      <c r="K31" s="230">
        <v>30.871435953566429</v>
      </c>
      <c r="L31" s="230">
        <v>42.00014147105454</v>
      </c>
      <c r="M31" s="230">
        <v>45.715710381865769</v>
      </c>
      <c r="N31" s="230">
        <v>35.432651557185217</v>
      </c>
      <c r="O31" s="230">
        <v>31.596373172592841</v>
      </c>
      <c r="P31" s="230">
        <v>31.69793307260894</v>
      </c>
      <c r="Q31" s="230">
        <v>29.662742494351271</v>
      </c>
      <c r="R31" s="230">
        <v>30.004234961330042</v>
      </c>
      <c r="S31" s="230">
        <v>24.6775272168742</v>
      </c>
      <c r="T31" s="230">
        <v>18.297220865733159</v>
      </c>
      <c r="U31" s="230">
        <v>16.981626348293219</v>
      </c>
      <c r="V31" s="230">
        <v>14.21319021332182</v>
      </c>
      <c r="W31" s="230">
        <v>16.005745851384219</v>
      </c>
      <c r="X31" s="230">
        <v>17.456821734109241</v>
      </c>
      <c r="Y31" s="230">
        <v>12.8529186829448</v>
      </c>
      <c r="DA31" s="71" t="s">
        <v>2659</v>
      </c>
    </row>
    <row r="32" spans="1:105" ht="12" customHeight="1" x14ac:dyDescent="0.25">
      <c r="A32" s="59" t="s">
        <v>32</v>
      </c>
      <c r="B32" s="230">
        <v>7.0312197754468952</v>
      </c>
      <c r="C32" s="230">
        <v>5.4437772646384186</v>
      </c>
      <c r="D32" s="230">
        <v>7.0165591415931718</v>
      </c>
      <c r="E32" s="230">
        <v>5.0514029298501706</v>
      </c>
      <c r="F32" s="230">
        <v>3.9035131340262539</v>
      </c>
      <c r="G32" s="230">
        <v>5.2291363972485136</v>
      </c>
      <c r="H32" s="230">
        <v>4.3040824686520178</v>
      </c>
      <c r="I32" s="230">
        <v>7.134259231337583</v>
      </c>
      <c r="J32" s="230">
        <v>4.2072562391293964</v>
      </c>
      <c r="K32" s="230">
        <v>4.4457889622904183</v>
      </c>
      <c r="L32" s="230">
        <v>6.1154491039524999</v>
      </c>
      <c r="M32" s="230">
        <v>5.8389170565354842</v>
      </c>
      <c r="N32" s="230">
        <v>6.2552037319866978</v>
      </c>
      <c r="O32" s="230">
        <v>5.91902755312063</v>
      </c>
      <c r="P32" s="230">
        <v>6.2424208376334898</v>
      </c>
      <c r="Q32" s="230">
        <v>6.1324867670473893</v>
      </c>
      <c r="R32" s="230">
        <v>1.555184240042355</v>
      </c>
      <c r="S32" s="230">
        <v>1.5049120638642131</v>
      </c>
      <c r="T32" s="230">
        <v>2.918569348952722</v>
      </c>
      <c r="U32" s="230">
        <v>2.9355260905395459</v>
      </c>
      <c r="V32" s="230">
        <v>1.4711507732193709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1.4484349587625249</v>
      </c>
      <c r="C33" s="230">
        <v>1.470916102992706</v>
      </c>
      <c r="D33" s="230">
        <v>1.582280938826278</v>
      </c>
      <c r="E33" s="230">
        <v>1.8302400114220949</v>
      </c>
      <c r="F33" s="230">
        <v>1.694110375011721</v>
      </c>
      <c r="G33" s="230">
        <v>1.9739112688545839</v>
      </c>
      <c r="H33" s="230">
        <v>1.9817453900916</v>
      </c>
      <c r="I33" s="230">
        <v>2.353963073466915</v>
      </c>
      <c r="J33" s="230">
        <v>1.9879665504827191</v>
      </c>
      <c r="K33" s="230">
        <v>4.0924531447926613</v>
      </c>
      <c r="L33" s="230">
        <v>2.6756595923680599</v>
      </c>
      <c r="M33" s="230">
        <v>0.63269755696299523</v>
      </c>
      <c r="N33" s="230">
        <v>0.48106521604035762</v>
      </c>
      <c r="O33" s="230">
        <v>0.66009931512033126</v>
      </c>
      <c r="P33" s="230">
        <v>1.1613104069423601</v>
      </c>
      <c r="Q33" s="230">
        <v>1.292116302918461</v>
      </c>
      <c r="R33" s="230">
        <v>0.5647757559381934</v>
      </c>
      <c r="S33" s="230">
        <v>0.22217529060965979</v>
      </c>
      <c r="T33" s="230">
        <v>0.33964921830219041</v>
      </c>
      <c r="U33" s="230">
        <v>0.50190950720346394</v>
      </c>
      <c r="V33" s="230">
        <v>0.46785185015180542</v>
      </c>
      <c r="W33" s="230">
        <v>0.65181176021659315</v>
      </c>
      <c r="X33" s="230">
        <v>0.39776880287378708</v>
      </c>
      <c r="Y33" s="230">
        <v>0.50552803143082781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104.2751490892496</v>
      </c>
      <c r="C35" s="261">
        <v>97.027059353245448</v>
      </c>
      <c r="D35" s="261">
        <v>95.812353101128309</v>
      </c>
      <c r="E35" s="261">
        <v>94.528798238473541</v>
      </c>
      <c r="F35" s="261">
        <v>89.554159554047118</v>
      </c>
      <c r="G35" s="261">
        <v>95.689267200279815</v>
      </c>
      <c r="H35" s="261">
        <v>96.835803223914866</v>
      </c>
      <c r="I35" s="261">
        <v>36.34072790722896</v>
      </c>
      <c r="J35" s="261">
        <v>33.98212299201554</v>
      </c>
      <c r="K35" s="261">
        <v>27.6281096770036</v>
      </c>
      <c r="L35" s="261">
        <v>24.340183003918678</v>
      </c>
      <c r="M35" s="261">
        <v>31.389968095179061</v>
      </c>
      <c r="N35" s="261">
        <v>18.326345003338169</v>
      </c>
      <c r="O35" s="261">
        <v>20.85011495638739</v>
      </c>
      <c r="P35" s="261">
        <v>16.243020164491941</v>
      </c>
      <c r="Q35" s="261">
        <v>16.868912038228139</v>
      </c>
      <c r="R35" s="261">
        <v>15.394967992544171</v>
      </c>
      <c r="S35" s="261">
        <v>15.2875804554584</v>
      </c>
      <c r="T35" s="261">
        <v>17.99542775388846</v>
      </c>
      <c r="U35" s="261">
        <v>17.641223116044252</v>
      </c>
      <c r="V35" s="261">
        <v>12.291048623678201</v>
      </c>
      <c r="W35" s="261">
        <v>10.07359689925987</v>
      </c>
      <c r="X35" s="261">
        <v>9.9137760461001658</v>
      </c>
      <c r="Y35" s="261">
        <v>8.4670923468755408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0.54731990606515279</v>
      </c>
      <c r="H36" s="229">
        <v>0.58508476313226399</v>
      </c>
      <c r="I36" s="229">
        <v>0.25446493521118307</v>
      </c>
      <c r="J36" s="229">
        <v>0.2520060426502872</v>
      </c>
      <c r="K36" s="229">
        <v>0.21189039264133319</v>
      </c>
      <c r="L36" s="229">
        <v>0.1898179645105004</v>
      </c>
      <c r="M36" s="229">
        <v>0.45951699875918661</v>
      </c>
      <c r="N36" s="229">
        <v>0.16571835533420451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60.767366531534748</v>
      </c>
      <c r="C38" s="229">
        <v>46.554213473941381</v>
      </c>
      <c r="D38" s="229">
        <v>44.916239164501881</v>
      </c>
      <c r="E38" s="229">
        <v>49.712475406335159</v>
      </c>
      <c r="F38" s="229">
        <v>47.570896545330953</v>
      </c>
      <c r="G38" s="229">
        <v>46.724439338310617</v>
      </c>
      <c r="H38" s="229">
        <v>45.650467719605821</v>
      </c>
      <c r="I38" s="229">
        <v>11.077186750604669</v>
      </c>
      <c r="J38" s="229">
        <v>9.381145911165568</v>
      </c>
      <c r="K38" s="229">
        <v>10.153454886542789</v>
      </c>
      <c r="L38" s="229">
        <v>5.2379758595705903</v>
      </c>
      <c r="M38" s="229">
        <v>6.3288743236009806</v>
      </c>
      <c r="N38" s="229">
        <v>4.2609898455646311</v>
      </c>
      <c r="O38" s="229">
        <v>5.1277242259793807</v>
      </c>
      <c r="P38" s="229">
        <v>4.4136480287287361</v>
      </c>
      <c r="Q38" s="229">
        <v>4.3546274430421059</v>
      </c>
      <c r="R38" s="229">
        <v>5.4162708020094312</v>
      </c>
      <c r="S38" s="229">
        <v>5.3120610549393961</v>
      </c>
      <c r="T38" s="229">
        <v>8.4515229129061513</v>
      </c>
      <c r="U38" s="229">
        <v>8.8531970704382523</v>
      </c>
      <c r="V38" s="229">
        <v>5.2634810585960956</v>
      </c>
      <c r="W38" s="229">
        <v>4.8651463166882367</v>
      </c>
      <c r="X38" s="229">
        <v>4.6719451289802354</v>
      </c>
      <c r="Y38" s="229">
        <v>4.1775291881138186</v>
      </c>
      <c r="DA38" s="73" t="s">
        <v>2666</v>
      </c>
    </row>
    <row r="39" spans="1:105" ht="12" customHeight="1" x14ac:dyDescent="0.25">
      <c r="A39" s="46" t="s">
        <v>159</v>
      </c>
      <c r="B39" s="229">
        <v>31.067888042040881</v>
      </c>
      <c r="C39" s="229">
        <v>37.983694188726041</v>
      </c>
      <c r="D39" s="229">
        <v>34.326189404325433</v>
      </c>
      <c r="E39" s="229">
        <v>30.51267263351934</v>
      </c>
      <c r="F39" s="229">
        <v>28.690640734452352</v>
      </c>
      <c r="G39" s="229">
        <v>34.370887078521861</v>
      </c>
      <c r="H39" s="229">
        <v>38.0570705838905</v>
      </c>
      <c r="I39" s="229">
        <v>19.985360202513789</v>
      </c>
      <c r="J39" s="229">
        <v>20.884288773665759</v>
      </c>
      <c r="K39" s="229">
        <v>13.522727200883089</v>
      </c>
      <c r="L39" s="229">
        <v>15.63897361240854</v>
      </c>
      <c r="M39" s="229">
        <v>21.55079914104294</v>
      </c>
      <c r="N39" s="229">
        <v>11.67924105459104</v>
      </c>
      <c r="O39" s="229">
        <v>13.012809895140171</v>
      </c>
      <c r="P39" s="229">
        <v>9.5895316170880527</v>
      </c>
      <c r="Q39" s="229">
        <v>10.009020483935119</v>
      </c>
      <c r="R39" s="229">
        <v>9.3201767549549821</v>
      </c>
      <c r="S39" s="229">
        <v>9.3230352158174359</v>
      </c>
      <c r="T39" s="229">
        <v>8.101293195152742</v>
      </c>
      <c r="U39" s="229">
        <v>7.3086107011159474</v>
      </c>
      <c r="V39" s="229">
        <v>6.0473946912130438</v>
      </c>
      <c r="W39" s="229">
        <v>4.8541098114594767</v>
      </c>
      <c r="X39" s="229">
        <v>5.0481801776630961</v>
      </c>
      <c r="Y39" s="229">
        <v>4.127231828951242</v>
      </c>
      <c r="DA39" s="73" t="s">
        <v>2667</v>
      </c>
    </row>
    <row r="40" spans="1:105" ht="12" customHeight="1" x14ac:dyDescent="0.25">
      <c r="A40" s="46" t="s">
        <v>32</v>
      </c>
      <c r="B40" s="229">
        <v>10.314999261728209</v>
      </c>
      <c r="C40" s="229">
        <v>9.8324186501246</v>
      </c>
      <c r="D40" s="229">
        <v>13.52087657931583</v>
      </c>
      <c r="E40" s="229">
        <v>10.499455019312309</v>
      </c>
      <c r="F40" s="229">
        <v>9.2696347922399625</v>
      </c>
      <c r="G40" s="229">
        <v>10.19730812471604</v>
      </c>
      <c r="H40" s="229">
        <v>8.5886669233271711</v>
      </c>
      <c r="I40" s="229">
        <v>3.7773664267227951</v>
      </c>
      <c r="J40" s="229">
        <v>2.352910713477987</v>
      </c>
      <c r="K40" s="229">
        <v>1.9474050841099659</v>
      </c>
      <c r="L40" s="229">
        <v>2.2771196432910301</v>
      </c>
      <c r="M40" s="229">
        <v>2.7525182838790752</v>
      </c>
      <c r="N40" s="229">
        <v>2.0618279756327009</v>
      </c>
      <c r="O40" s="229">
        <v>2.437722199700644</v>
      </c>
      <c r="P40" s="229">
        <v>1.888510896042743</v>
      </c>
      <c r="Q40" s="229">
        <v>2.069268736042432</v>
      </c>
      <c r="R40" s="229">
        <v>0.48308487193211141</v>
      </c>
      <c r="S40" s="229">
        <v>0.56854757143255319</v>
      </c>
      <c r="T40" s="229">
        <v>1.2922282667819029</v>
      </c>
      <c r="U40" s="229">
        <v>1.2634018060866561</v>
      </c>
      <c r="V40" s="229">
        <v>0.62594176553002856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2.1248952539457728</v>
      </c>
      <c r="C42" s="229">
        <v>2.6567330404534291</v>
      </c>
      <c r="D42" s="229">
        <v>3.0490479529851742</v>
      </c>
      <c r="E42" s="229">
        <v>3.8041951793067339</v>
      </c>
      <c r="F42" s="229">
        <v>4.0229874820238569</v>
      </c>
      <c r="G42" s="229">
        <v>3.8493127526661439</v>
      </c>
      <c r="H42" s="229">
        <v>3.9545132339591178</v>
      </c>
      <c r="I42" s="229">
        <v>1.246349592176514</v>
      </c>
      <c r="J42" s="229">
        <v>1.1117715510559389</v>
      </c>
      <c r="K42" s="229">
        <v>1.7926321128264191</v>
      </c>
      <c r="L42" s="229">
        <v>0.99629592413801971</v>
      </c>
      <c r="M42" s="229">
        <v>0.29825934789688369</v>
      </c>
      <c r="N42" s="229">
        <v>0.15856777221559371</v>
      </c>
      <c r="O42" s="229">
        <v>0.27185863556719769</v>
      </c>
      <c r="P42" s="229">
        <v>0.35132962263241202</v>
      </c>
      <c r="Q42" s="229">
        <v>0.43599537520848619</v>
      </c>
      <c r="R42" s="229">
        <v>0.17543556364764401</v>
      </c>
      <c r="S42" s="229">
        <v>8.3936613269013763E-2</v>
      </c>
      <c r="T42" s="229">
        <v>0.1503833790476698</v>
      </c>
      <c r="U42" s="229">
        <v>0.21601353840339091</v>
      </c>
      <c r="V42" s="229">
        <v>0.1990605031254967</v>
      </c>
      <c r="W42" s="229">
        <v>0.197676877408272</v>
      </c>
      <c r="X42" s="229">
        <v>0.1150271576662058</v>
      </c>
      <c r="Y42" s="229">
        <v>0.16233132981047879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0.15517060521353401</v>
      </c>
      <c r="W44" s="229">
        <v>0.15666389370388301</v>
      </c>
      <c r="X44" s="229">
        <v>7.8623581790628033E-2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0.99999999999999978</v>
      </c>
      <c r="F51" s="232">
        <f t="shared" si="3"/>
        <v>0.99999999999999967</v>
      </c>
      <c r="G51" s="232">
        <f t="shared" si="3"/>
        <v>1</v>
      </c>
      <c r="H51" s="232">
        <f t="shared" si="3"/>
        <v>0.99999999999999978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0.99999999999999989</v>
      </c>
      <c r="L51" s="232">
        <f t="shared" si="3"/>
        <v>1.0000000000000002</v>
      </c>
      <c r="M51" s="232">
        <f t="shared" si="3"/>
        <v>0.99999999999999978</v>
      </c>
      <c r="N51" s="232">
        <f t="shared" si="3"/>
        <v>1.0000000000000002</v>
      </c>
      <c r="O51" s="232">
        <f t="shared" si="3"/>
        <v>1.0000000000000002</v>
      </c>
      <c r="P51" s="232">
        <f t="shared" si="3"/>
        <v>1</v>
      </c>
      <c r="Q51" s="232">
        <f t="shared" si="3"/>
        <v>1</v>
      </c>
      <c r="R51" s="232">
        <f t="shared" si="3"/>
        <v>0.99999999999999989</v>
      </c>
      <c r="S51" s="232">
        <f t="shared" si="3"/>
        <v>1</v>
      </c>
      <c r="T51" s="232">
        <f t="shared" si="3"/>
        <v>1</v>
      </c>
      <c r="U51" s="232">
        <f t="shared" si="3"/>
        <v>1.0000000000000002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1.3122417350011302E-2</v>
      </c>
      <c r="C56" s="300">
        <f t="shared" si="8"/>
        <v>1.4006825409910089E-2</v>
      </c>
      <c r="D56" s="300">
        <f t="shared" si="8"/>
        <v>1.2475180420478118E-2</v>
      </c>
      <c r="E56" s="300">
        <f t="shared" si="8"/>
        <v>1.0976455194054506E-2</v>
      </c>
      <c r="F56" s="300">
        <f t="shared" si="8"/>
        <v>9.9273955833541015E-3</v>
      </c>
      <c r="G56" s="300">
        <f t="shared" si="8"/>
        <v>1.2541899898151982E-2</v>
      </c>
      <c r="H56" s="300">
        <f t="shared" si="8"/>
        <v>1.3243129804604008E-2</v>
      </c>
      <c r="I56" s="300">
        <f t="shared" si="8"/>
        <v>2.7085274762803643E-2</v>
      </c>
      <c r="J56" s="300">
        <f t="shared" si="8"/>
        <v>2.8108045451896831E-2</v>
      </c>
      <c r="K56" s="300">
        <f t="shared" si="8"/>
        <v>2.5492044873330979E-2</v>
      </c>
      <c r="L56" s="300">
        <f t="shared" si="8"/>
        <v>3.1628172191170971E-2</v>
      </c>
      <c r="M56" s="300">
        <f t="shared" si="8"/>
        <v>3.2752954792908198E-2</v>
      </c>
      <c r="N56" s="300">
        <f t="shared" si="8"/>
        <v>3.2458244532399969E-2</v>
      </c>
      <c r="O56" s="300">
        <f t="shared" si="8"/>
        <v>3.0176359380326274E-2</v>
      </c>
      <c r="P56" s="300">
        <f t="shared" si="8"/>
        <v>3.0218695227713113E-2</v>
      </c>
      <c r="Q56" s="300">
        <f t="shared" si="8"/>
        <v>2.9907510395346806E-2</v>
      </c>
      <c r="R56" s="300">
        <f t="shared" si="8"/>
        <v>3.1110513615364786E-2</v>
      </c>
      <c r="S56" s="300">
        <f t="shared" si="8"/>
        <v>2.9910234895112089E-2</v>
      </c>
      <c r="T56" s="300">
        <f t="shared" si="8"/>
        <v>2.1965175304685482E-2</v>
      </c>
      <c r="U56" s="300">
        <f t="shared" si="8"/>
        <v>2.0420917447258723E-2</v>
      </c>
      <c r="V56" s="300">
        <f t="shared" si="8"/>
        <v>2.2598470599023712E-2</v>
      </c>
      <c r="W56" s="300">
        <f t="shared" si="8"/>
        <v>2.3770875690166691E-2</v>
      </c>
      <c r="X56" s="300">
        <f t="shared" si="8"/>
        <v>2.5572425596863579E-2</v>
      </c>
      <c r="Y56" s="300">
        <f t="shared" si="8"/>
        <v>2.2842303135647384E-2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0.20174475049916285</v>
      </c>
      <c r="C57" s="301">
        <f t="shared" si="9"/>
        <v>0.17987541296541451</v>
      </c>
      <c r="D57" s="301">
        <f t="shared" si="9"/>
        <v>0.17312631261070141</v>
      </c>
      <c r="E57" s="301">
        <f t="shared" si="9"/>
        <v>0.16484899663257288</v>
      </c>
      <c r="F57" s="301">
        <f t="shared" si="9"/>
        <v>0.15182483656834564</v>
      </c>
      <c r="G57" s="301">
        <f t="shared" si="9"/>
        <v>0.17086196365435358</v>
      </c>
      <c r="H57" s="301">
        <f t="shared" si="9"/>
        <v>0.16846365405874442</v>
      </c>
      <c r="I57" s="301">
        <f t="shared" si="9"/>
        <v>0.26641071962011525</v>
      </c>
      <c r="J57" s="301">
        <f t="shared" si="9"/>
        <v>0.2588236899199306</v>
      </c>
      <c r="K57" s="301">
        <f t="shared" si="9"/>
        <v>0.26590447392474864</v>
      </c>
      <c r="L57" s="301">
        <f t="shared" si="9"/>
        <v>0.27745973254628903</v>
      </c>
      <c r="M57" s="301">
        <f t="shared" si="9"/>
        <v>0.28186005470416481</v>
      </c>
      <c r="N57" s="301">
        <f t="shared" si="9"/>
        <v>0.2992230556650729</v>
      </c>
      <c r="O57" s="301">
        <f t="shared" si="9"/>
        <v>0.28326534496950595</v>
      </c>
      <c r="P57" s="301">
        <f t="shared" si="9"/>
        <v>0.29235166573009397</v>
      </c>
      <c r="Q57" s="301">
        <f t="shared" si="9"/>
        <v>0.28624232699493041</v>
      </c>
      <c r="R57" s="301">
        <f t="shared" si="9"/>
        <v>0.2981726841748249</v>
      </c>
      <c r="S57" s="301">
        <f t="shared" si="9"/>
        <v>0.29259710830705082</v>
      </c>
      <c r="T57" s="301">
        <f t="shared" si="9"/>
        <v>0.28124201209942867</v>
      </c>
      <c r="U57" s="301">
        <f t="shared" si="9"/>
        <v>0.27904917682203551</v>
      </c>
      <c r="V57" s="301">
        <f t="shared" si="9"/>
        <v>0.266400545314113</v>
      </c>
      <c r="W57" s="301">
        <f t="shared" si="9"/>
        <v>0.28048347058473977</v>
      </c>
      <c r="X57" s="301">
        <f t="shared" si="9"/>
        <v>0.29204237995814369</v>
      </c>
      <c r="Y57" s="301">
        <f t="shared" si="9"/>
        <v>0.27416549912645488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0.20174475049916285</v>
      </c>
      <c r="C58" s="302">
        <f t="shared" si="10"/>
        <v>0.17987541296541451</v>
      </c>
      <c r="D58" s="302">
        <f t="shared" si="10"/>
        <v>0.17312631261070141</v>
      </c>
      <c r="E58" s="302">
        <f t="shared" si="10"/>
        <v>0.16484899663257288</v>
      </c>
      <c r="F58" s="302">
        <f t="shared" si="10"/>
        <v>0.15182483656834564</v>
      </c>
      <c r="G58" s="302">
        <f t="shared" si="10"/>
        <v>0.17086196365435358</v>
      </c>
      <c r="H58" s="302">
        <f t="shared" si="10"/>
        <v>0.16846365405874442</v>
      </c>
      <c r="I58" s="302">
        <f t="shared" si="10"/>
        <v>0.26641071962011525</v>
      </c>
      <c r="J58" s="302">
        <f t="shared" si="10"/>
        <v>0.2588236899199306</v>
      </c>
      <c r="K58" s="302">
        <f t="shared" si="10"/>
        <v>0.26590447392474864</v>
      </c>
      <c r="L58" s="302">
        <f t="shared" si="10"/>
        <v>0.27745973254628903</v>
      </c>
      <c r="M58" s="302">
        <f t="shared" si="10"/>
        <v>0.28186005470416481</v>
      </c>
      <c r="N58" s="302">
        <f t="shared" si="10"/>
        <v>0.2992230556650729</v>
      </c>
      <c r="O58" s="302">
        <f t="shared" si="10"/>
        <v>0.28326534496950595</v>
      </c>
      <c r="P58" s="302">
        <f t="shared" si="10"/>
        <v>0.29235166573009397</v>
      </c>
      <c r="Q58" s="302">
        <f t="shared" si="10"/>
        <v>0.28624232699493041</v>
      </c>
      <c r="R58" s="302">
        <f t="shared" si="10"/>
        <v>0.2981726841748249</v>
      </c>
      <c r="S58" s="302">
        <f t="shared" si="10"/>
        <v>0.29259710830705082</v>
      </c>
      <c r="T58" s="302">
        <f t="shared" si="10"/>
        <v>0.28124201209942867</v>
      </c>
      <c r="U58" s="302">
        <f t="shared" si="10"/>
        <v>0.27904917682203551</v>
      </c>
      <c r="V58" s="302">
        <f t="shared" si="10"/>
        <v>0.266400545314113</v>
      </c>
      <c r="W58" s="302">
        <f t="shared" si="10"/>
        <v>0.28048347058473977</v>
      </c>
      <c r="X58" s="302">
        <f t="shared" si="10"/>
        <v>0.29204237995814369</v>
      </c>
      <c r="Y58" s="302">
        <f t="shared" si="10"/>
        <v>0.27416549912645488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7.4118498218723544E-2</v>
      </c>
      <c r="C60" s="301">
        <f t="shared" si="12"/>
        <v>8.5029151080628015E-2</v>
      </c>
      <c r="D60" s="301">
        <f t="shared" si="12"/>
        <v>9.0484356153916812E-2</v>
      </c>
      <c r="E60" s="301">
        <f t="shared" si="12"/>
        <v>9.9186894730348613E-2</v>
      </c>
      <c r="F60" s="301">
        <f t="shared" si="12"/>
        <v>0.10630233366922069</v>
      </c>
      <c r="G60" s="301">
        <f t="shared" si="12"/>
        <v>9.651203105057668E-2</v>
      </c>
      <c r="H60" s="301">
        <f t="shared" si="12"/>
        <v>9.7396356915357904E-2</v>
      </c>
      <c r="I60" s="301">
        <f t="shared" si="12"/>
        <v>0.12440852409679885</v>
      </c>
      <c r="J60" s="301">
        <f t="shared" si="12"/>
        <v>0.13653826140824585</v>
      </c>
      <c r="K60" s="301">
        <f t="shared" si="12"/>
        <v>0.16234694366676897</v>
      </c>
      <c r="L60" s="301">
        <f t="shared" si="12"/>
        <v>0.14695020455305668</v>
      </c>
      <c r="M60" s="301">
        <f t="shared" si="12"/>
        <v>9.291351551983372E-2</v>
      </c>
      <c r="N60" s="301">
        <f t="shared" si="12"/>
        <v>9.995816848745763E-2</v>
      </c>
      <c r="O60" s="301">
        <f t="shared" si="12"/>
        <v>0.11523433109870626</v>
      </c>
      <c r="P60" s="301">
        <f t="shared" si="12"/>
        <v>0.13343476953643268</v>
      </c>
      <c r="Q60" s="301">
        <f t="shared" si="12"/>
        <v>0.1369525686205858</v>
      </c>
      <c r="R60" s="301">
        <f t="shared" si="12"/>
        <v>0.1124401165470499</v>
      </c>
      <c r="S60" s="301">
        <f t="shared" si="12"/>
        <v>0.10158022780997238</v>
      </c>
      <c r="T60" s="301">
        <f t="shared" si="12"/>
        <v>0.1171285747940758</v>
      </c>
      <c r="U60" s="301">
        <f t="shared" si="12"/>
        <v>0.13031944797482359</v>
      </c>
      <c r="V60" s="301">
        <f t="shared" si="12"/>
        <v>0.16643342053882046</v>
      </c>
      <c r="W60" s="301">
        <f t="shared" si="12"/>
        <v>0.17161663319537879</v>
      </c>
      <c r="X60" s="301">
        <f t="shared" si="12"/>
        <v>0.14357005058349784</v>
      </c>
      <c r="Y60" s="301">
        <f t="shared" si="12"/>
        <v>0.1855587032058891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7.4118498218723544E-2</v>
      </c>
      <c r="C61" s="302">
        <f t="shared" si="13"/>
        <v>8.5029151080628015E-2</v>
      </c>
      <c r="D61" s="302">
        <f t="shared" si="13"/>
        <v>9.0484356153916812E-2</v>
      </c>
      <c r="E61" s="302">
        <f t="shared" si="13"/>
        <v>9.9186894730348613E-2</v>
      </c>
      <c r="F61" s="302">
        <f t="shared" si="13"/>
        <v>0.10630233366922069</v>
      </c>
      <c r="G61" s="302">
        <f t="shared" si="13"/>
        <v>9.651203105057668E-2</v>
      </c>
      <c r="H61" s="302">
        <f t="shared" si="13"/>
        <v>9.7396356915357904E-2</v>
      </c>
      <c r="I61" s="302">
        <f t="shared" si="13"/>
        <v>0.12440852409679885</v>
      </c>
      <c r="J61" s="302">
        <f t="shared" si="13"/>
        <v>0.13653826140824585</v>
      </c>
      <c r="K61" s="302">
        <f t="shared" si="13"/>
        <v>0.16234694366676897</v>
      </c>
      <c r="L61" s="302">
        <f t="shared" si="13"/>
        <v>0.14695020455305668</v>
      </c>
      <c r="M61" s="302">
        <f t="shared" si="13"/>
        <v>9.291351551983372E-2</v>
      </c>
      <c r="N61" s="302">
        <f t="shared" si="13"/>
        <v>9.995816848745763E-2</v>
      </c>
      <c r="O61" s="302">
        <f t="shared" si="13"/>
        <v>0.11523433109870626</v>
      </c>
      <c r="P61" s="302">
        <f t="shared" si="13"/>
        <v>0.13343476953643268</v>
      </c>
      <c r="Q61" s="302">
        <f t="shared" si="13"/>
        <v>0.1369525686205858</v>
      </c>
      <c r="R61" s="302">
        <f t="shared" si="13"/>
        <v>0.1124401165470499</v>
      </c>
      <c r="S61" s="302">
        <f t="shared" si="13"/>
        <v>0.10158022780997238</v>
      </c>
      <c r="T61" s="302">
        <f t="shared" si="13"/>
        <v>0.1171285747940758</v>
      </c>
      <c r="U61" s="302">
        <f t="shared" si="13"/>
        <v>0.13031944797482359</v>
      </c>
      <c r="V61" s="302">
        <f t="shared" si="13"/>
        <v>0.16643342053882046</v>
      </c>
      <c r="W61" s="302">
        <f t="shared" si="13"/>
        <v>0.17161663319537879</v>
      </c>
      <c r="X61" s="302">
        <f t="shared" si="13"/>
        <v>0.14357005058349784</v>
      </c>
      <c r="Y61" s="302">
        <f t="shared" si="13"/>
        <v>0.1855587032058891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0.28820678642737541</v>
      </c>
      <c r="C63" s="301">
        <f t="shared" si="15"/>
        <v>0.2569648756648778</v>
      </c>
      <c r="D63" s="301">
        <f t="shared" si="15"/>
        <v>0.24732330372957359</v>
      </c>
      <c r="E63" s="301">
        <f t="shared" si="15"/>
        <v>0.23549856661796117</v>
      </c>
      <c r="F63" s="301">
        <f t="shared" si="15"/>
        <v>0.21689262366906523</v>
      </c>
      <c r="G63" s="301">
        <f t="shared" si="15"/>
        <v>0.24408851950621951</v>
      </c>
      <c r="H63" s="301">
        <f t="shared" si="15"/>
        <v>0.24066236294106341</v>
      </c>
      <c r="I63" s="301">
        <f t="shared" si="15"/>
        <v>0.38058674231445033</v>
      </c>
      <c r="J63" s="301">
        <f t="shared" si="15"/>
        <v>0.36974812845704386</v>
      </c>
      <c r="K63" s="301">
        <f t="shared" si="15"/>
        <v>0.37986353417821261</v>
      </c>
      <c r="L63" s="301">
        <f t="shared" si="15"/>
        <v>0.39637104649469845</v>
      </c>
      <c r="M63" s="301">
        <f t="shared" si="15"/>
        <v>0.40265722100594969</v>
      </c>
      <c r="N63" s="301">
        <f t="shared" si="15"/>
        <v>0.4274615080929613</v>
      </c>
      <c r="O63" s="301">
        <f t="shared" si="15"/>
        <v>0.40466477852786553</v>
      </c>
      <c r="P63" s="301">
        <f t="shared" si="15"/>
        <v>0.41764523675727733</v>
      </c>
      <c r="Q63" s="301">
        <f t="shared" si="15"/>
        <v>0.40891760999275784</v>
      </c>
      <c r="R63" s="301">
        <f t="shared" si="15"/>
        <v>0.42596097739260697</v>
      </c>
      <c r="S63" s="301">
        <f t="shared" si="15"/>
        <v>0.41799586901007246</v>
      </c>
      <c r="T63" s="301">
        <f t="shared" si="15"/>
        <v>0.40177430299918382</v>
      </c>
      <c r="U63" s="301">
        <f t="shared" si="15"/>
        <v>0.39864168117433668</v>
      </c>
      <c r="V63" s="301">
        <f t="shared" si="15"/>
        <v>0.38057220759158983</v>
      </c>
      <c r="W63" s="301">
        <f t="shared" si="15"/>
        <v>0.40069067226391403</v>
      </c>
      <c r="X63" s="301">
        <f t="shared" si="15"/>
        <v>0.41720339994020539</v>
      </c>
      <c r="Y63" s="301">
        <f t="shared" si="15"/>
        <v>0.39166499875207844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0.28820678642737541</v>
      </c>
      <c r="C64" s="302">
        <f t="shared" si="16"/>
        <v>0.2569648756648778</v>
      </c>
      <c r="D64" s="302">
        <f t="shared" si="16"/>
        <v>0.24732330372957359</v>
      </c>
      <c r="E64" s="302">
        <f t="shared" si="16"/>
        <v>0.23549856661796117</v>
      </c>
      <c r="F64" s="302">
        <f t="shared" si="16"/>
        <v>0.21689262366906523</v>
      </c>
      <c r="G64" s="302">
        <f t="shared" si="16"/>
        <v>0.24408851950621951</v>
      </c>
      <c r="H64" s="302">
        <f t="shared" si="16"/>
        <v>0.24066236294106341</v>
      </c>
      <c r="I64" s="302">
        <f t="shared" si="16"/>
        <v>0.38058674231445033</v>
      </c>
      <c r="J64" s="302">
        <f t="shared" si="16"/>
        <v>0.36974812845704386</v>
      </c>
      <c r="K64" s="302">
        <f t="shared" si="16"/>
        <v>0.37986353417821261</v>
      </c>
      <c r="L64" s="302">
        <f t="shared" si="16"/>
        <v>0.39637104649469845</v>
      </c>
      <c r="M64" s="302">
        <f t="shared" si="16"/>
        <v>0.40265722100594969</v>
      </c>
      <c r="N64" s="302">
        <f t="shared" si="16"/>
        <v>0.4274615080929613</v>
      </c>
      <c r="O64" s="302">
        <f t="shared" si="16"/>
        <v>0.40466477852786553</v>
      </c>
      <c r="P64" s="302">
        <f t="shared" si="16"/>
        <v>0.41764523675727733</v>
      </c>
      <c r="Q64" s="302">
        <f t="shared" si="16"/>
        <v>0.40891760999275784</v>
      </c>
      <c r="R64" s="302">
        <f t="shared" si="16"/>
        <v>0.42596097739260697</v>
      </c>
      <c r="S64" s="302">
        <f t="shared" si="16"/>
        <v>0.41799586901007246</v>
      </c>
      <c r="T64" s="302">
        <f t="shared" si="16"/>
        <v>0.40177430299918382</v>
      </c>
      <c r="U64" s="302">
        <f t="shared" si="16"/>
        <v>0.39864168117433668</v>
      </c>
      <c r="V64" s="302">
        <f t="shared" si="16"/>
        <v>0.38057220759158983</v>
      </c>
      <c r="W64" s="302">
        <f t="shared" si="16"/>
        <v>0.40069067226391403</v>
      </c>
      <c r="X64" s="302">
        <f t="shared" si="16"/>
        <v>0.41720339994020539</v>
      </c>
      <c r="Y64" s="302">
        <f t="shared" si="16"/>
        <v>0.39166499875207844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0.42280754750472671</v>
      </c>
      <c r="C66" s="301">
        <f t="shared" si="18"/>
        <v>0.46412373487916952</v>
      </c>
      <c r="D66" s="301">
        <f t="shared" si="18"/>
        <v>0.47659084708532989</v>
      </c>
      <c r="E66" s="301">
        <f t="shared" si="18"/>
        <v>0.48948908682506259</v>
      </c>
      <c r="F66" s="301">
        <f t="shared" si="18"/>
        <v>0.51505281051001406</v>
      </c>
      <c r="G66" s="301">
        <f t="shared" si="18"/>
        <v>0.47599558589069829</v>
      </c>
      <c r="H66" s="301">
        <f t="shared" si="18"/>
        <v>0.48023449628023013</v>
      </c>
      <c r="I66" s="301">
        <f t="shared" si="18"/>
        <v>0.20150873920583204</v>
      </c>
      <c r="J66" s="301">
        <f t="shared" si="18"/>
        <v>0.20678187476288304</v>
      </c>
      <c r="K66" s="301">
        <f t="shared" si="18"/>
        <v>0.16639300335693877</v>
      </c>
      <c r="L66" s="301">
        <f t="shared" si="18"/>
        <v>0.14759084421478511</v>
      </c>
      <c r="M66" s="301">
        <f t="shared" si="18"/>
        <v>0.18981625397714325</v>
      </c>
      <c r="N66" s="301">
        <f t="shared" si="18"/>
        <v>0.14089902322210829</v>
      </c>
      <c r="O66" s="301">
        <f t="shared" si="18"/>
        <v>0.1666591860235962</v>
      </c>
      <c r="P66" s="301">
        <f t="shared" si="18"/>
        <v>0.12634963274848304</v>
      </c>
      <c r="Q66" s="301">
        <f t="shared" si="18"/>
        <v>0.13797998399637917</v>
      </c>
      <c r="R66" s="301">
        <f t="shared" si="18"/>
        <v>0.13231570827015335</v>
      </c>
      <c r="S66" s="301">
        <f t="shared" si="18"/>
        <v>0.15791655997779239</v>
      </c>
      <c r="T66" s="301">
        <f t="shared" si="18"/>
        <v>0.1778899348026261</v>
      </c>
      <c r="U66" s="301">
        <f t="shared" si="18"/>
        <v>0.17156877658154576</v>
      </c>
      <c r="V66" s="301">
        <f t="shared" si="18"/>
        <v>0.16399535595645315</v>
      </c>
      <c r="W66" s="301">
        <f t="shared" si="18"/>
        <v>0.12343834826580087</v>
      </c>
      <c r="X66" s="301">
        <f t="shared" si="18"/>
        <v>0.12161174392128944</v>
      </c>
      <c r="Y66" s="301">
        <f t="shared" si="18"/>
        <v>0.12576849577993007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0.95988881538976945</v>
      </c>
      <c r="C72" s="320">
        <f>IF(C$5=0,0,C$5/MAE_fec!C$5)</f>
        <v>0.84144265468874135</v>
      </c>
      <c r="D72" s="320">
        <f>IF(D$5=0,0,D$5/MAE_fec!D$5)</f>
        <v>0.80230821061793689</v>
      </c>
      <c r="E72" s="320">
        <f>IF(E$5=0,0,E$5/MAE_fec!E$5)</f>
        <v>0.75397815563637938</v>
      </c>
      <c r="F72" s="320">
        <f>IF(F$5=0,0,F$5/MAE_fec!F$5)</f>
        <v>0.6870927049898059</v>
      </c>
      <c r="G72" s="320">
        <f>IF(G$5=0,0,G$5/MAE_fec!G$5)</f>
        <v>0.79596682211776359</v>
      </c>
      <c r="H72" s="320">
        <f>IF(H$5=0,0,H$5/MAE_fec!H$5)</f>
        <v>0.78529785806022512</v>
      </c>
      <c r="I72" s="320">
        <f>IF(I$5=0,0,I$5/MAE_fec!I$5)</f>
        <v>0.55541788810903991</v>
      </c>
      <c r="J72" s="320">
        <f>IF(J$5=0,0,J$5/MAE_fec!J$5)</f>
        <v>0.46952772925248237</v>
      </c>
      <c r="K72" s="320">
        <f>IF(K$5=0,0,K$5/MAE_fec!K$5)</f>
        <v>0.47349939099379224</v>
      </c>
      <c r="L72" s="320">
        <f>IF(L$5=0,0,L$5/MAE_fec!L$5)</f>
        <v>0.45082888903761792</v>
      </c>
      <c r="M72" s="320">
        <f>IF(M$5=0,0,M$5/MAE_fec!M$5)</f>
        <v>0.48559981237314115</v>
      </c>
      <c r="N72" s="320">
        <f>IF(N$5=0,0,N$5/MAE_fec!N$5)</f>
        <v>0.40247726727272148</v>
      </c>
      <c r="O72" s="320">
        <f>IF(O$5=0,0,O$5/MAE_fec!O$5)</f>
        <v>0.39733532332121463</v>
      </c>
      <c r="P72" s="320">
        <f>IF(P$5=0,0,P$5/MAE_fec!P$5)</f>
        <v>0.38837863335061407</v>
      </c>
      <c r="Q72" s="320">
        <f>IF(Q$5=0,0,Q$5/MAE_fec!Q$5)</f>
        <v>0.40761129301826454</v>
      </c>
      <c r="R72" s="320">
        <f>IF(R$5=0,0,R$5/MAE_fec!R$5)</f>
        <v>0.3778561779109153</v>
      </c>
      <c r="S72" s="320">
        <f>IF(S$5=0,0,S$5/MAE_fec!S$5)</f>
        <v>0.31584403750909196</v>
      </c>
      <c r="T72" s="320">
        <f>IF(T$5=0,0,T$5/MAE_fec!T$5)</f>
        <v>0.31402850038496799</v>
      </c>
      <c r="U72" s="320">
        <f>IF(U$5=0,0,U$5/MAE_fec!U$5)</f>
        <v>0.31837512977201765</v>
      </c>
      <c r="V72" s="320">
        <f>IF(V$5=0,0,V$5/MAE_fec!V$5)</f>
        <v>0.24575458342480858</v>
      </c>
      <c r="W72" s="320">
        <f>IF(W$5=0,0,W$5/MAE_fec!W$5)</f>
        <v>0.24932345319640262</v>
      </c>
      <c r="X72" s="320">
        <f>IF(X$5=0,0,X$5/MAE_fec!X$5)</f>
        <v>0.25487053225088252</v>
      </c>
      <c r="Y72" s="320">
        <f>IF(Y$5=0,0,Y$5/MAE_fec!Y$5)</f>
        <v>0.21644498671695694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0.4655914036310097</v>
      </c>
      <c r="C77" s="332">
        <f>IF(C$10=0,0,C$10/MAE_fec!C$10)</f>
        <v>0.42786241254763879</v>
      </c>
      <c r="D77" s="332">
        <f>IF(D$10=0,0,D$10/MAE_fec!D$10)</f>
        <v>0.36224600592277523</v>
      </c>
      <c r="E77" s="332">
        <f>IF(E$10=0,0,E$10/MAE_fec!E$10)</f>
        <v>0.29844307275430942</v>
      </c>
      <c r="F77" s="332">
        <f>IF(F$10=0,0,F$10/MAE_fec!F$10)</f>
        <v>0.24370537290248326</v>
      </c>
      <c r="G77" s="332">
        <f>IF(G$10=0,0,G$10/MAE_fec!G$10)</f>
        <v>0.36169890689988116</v>
      </c>
      <c r="H77" s="332">
        <f>IF(H$10=0,0,H$10/MAE_fec!H$10)</f>
        <v>0.37609459210430124</v>
      </c>
      <c r="I77" s="332">
        <f>IF(I$10=0,0,I$10/MAE_fec!I$10)</f>
        <v>0.62403455414082054</v>
      </c>
      <c r="J77" s="332">
        <f>IF(J$10=0,0,J$10/MAE_fec!J$10)</f>
        <v>0.54447224810529038</v>
      </c>
      <c r="K77" s="332">
        <f>IF(K$10=0,0,K$10/MAE_fec!K$10)</f>
        <v>0.52112263684730975</v>
      </c>
      <c r="L77" s="332">
        <f>IF(L$10=0,0,L$10/MAE_fec!L$10)</f>
        <v>0.62435577187885571</v>
      </c>
      <c r="M77" s="332">
        <f>IF(M$10=0,0,M$10/MAE_fec!M$10)</f>
        <v>0.66201256098733741</v>
      </c>
      <c r="N77" s="332">
        <f>IF(N$10=0,0,N$10/MAE_fec!N$10)</f>
        <v>0.57936128618762373</v>
      </c>
      <c r="O77" s="332">
        <f>IF(O$10=0,0,O$10/MAE_fec!O$10)</f>
        <v>0.51551652101247236</v>
      </c>
      <c r="P77" s="332">
        <f>IF(P$10=0,0,P$10/MAE_fec!P$10)</f>
        <v>0.5334471001448281</v>
      </c>
      <c r="Q77" s="332">
        <f>IF(Q$10=0,0,Q$10/MAE_fec!Q$10)</f>
        <v>0.54386270956063287</v>
      </c>
      <c r="R77" s="332">
        <f>IF(R$10=0,0,R$10/MAE_fec!R$10)</f>
        <v>0.52956219068800059</v>
      </c>
      <c r="S77" s="332">
        <f>IF(S$10=0,0,S$10/MAE_fec!S$10)</f>
        <v>0.41247242814032059</v>
      </c>
      <c r="T77" s="332">
        <f>IF(T$10=0,0,T$10/MAE_fec!T$10)</f>
        <v>0.29640136027229896</v>
      </c>
      <c r="U77" s="332">
        <f>IF(U$10=0,0,U$10/MAE_fec!U$10)</f>
        <v>0.28157563058814811</v>
      </c>
      <c r="V77" s="332">
        <f>IF(V$10=0,0,V$10/MAE_fec!V$10)</f>
        <v>0.24160210121268166</v>
      </c>
      <c r="W77" s="332">
        <f>IF(W$10=0,0,W$10/MAE_fec!W$10)</f>
        <v>0.27288712262685716</v>
      </c>
      <c r="X77" s="332">
        <f>IF(X$10=0,0,X$10/MAE_fec!X$10)</f>
        <v>0.30110681262815198</v>
      </c>
      <c r="Y77" s="332">
        <f>IF(Y$10=0,0,Y$10/MAE_fec!Y$10)</f>
        <v>0.22565733604149912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1.0697479798494496</v>
      </c>
      <c r="C78" s="348">
        <f>IF(C$16=0,0,C$16/MAE_fec!C$16)</f>
        <v>0.83903946057093548</v>
      </c>
      <c r="D78" s="348">
        <f>IF(D$16=0,0,D$16/MAE_fec!D$16)</f>
        <v>0.77050276411242957</v>
      </c>
      <c r="E78" s="348">
        <f>IF(E$16=0,0,E$16/MAE_fec!E$16)</f>
        <v>0.68977247260488717</v>
      </c>
      <c r="F78" s="348">
        <f>IF(F$16=0,0,F$16/MAE_fec!F$16)</f>
        <v>0.57739128565112907</v>
      </c>
      <c r="G78" s="348">
        <f>IF(G$16=0,0,G$16/MAE_fec!G$16)</f>
        <v>0.75568142540684657</v>
      </c>
      <c r="H78" s="348">
        <f>IF(H$16=0,0,H$16/MAE_fec!H$16)</f>
        <v>0.73489369816239358</v>
      </c>
      <c r="I78" s="348">
        <f>IF(I$16=0,0,I$16/MAE_fec!I$16)</f>
        <v>0.9214179352225631</v>
      </c>
      <c r="J78" s="348">
        <f>IF(J$16=0,0,J$16/MAE_fec!J$16)</f>
        <v>0.75965777865112083</v>
      </c>
      <c r="K78" s="348">
        <f>IF(K$16=0,0,K$16/MAE_fec!K$16)</f>
        <v>0.81542627485130093</v>
      </c>
      <c r="L78" s="348">
        <f>IF(L$16=0,0,L$16/MAE_fec!L$16)</f>
        <v>0.82866893098280781</v>
      </c>
      <c r="M78" s="348">
        <f>IF(M$16=0,0,M$16/MAE_fec!M$16)</f>
        <v>0.86347935196379266</v>
      </c>
      <c r="N78" s="348">
        <f>IF(N$16=0,0,N$16/MAE_fec!N$16)</f>
        <v>0.80665808138349548</v>
      </c>
      <c r="O78" s="348">
        <f>IF(O$16=0,0,O$16/MAE_fec!O$16)</f>
        <v>0.73253863570177047</v>
      </c>
      <c r="P78" s="348">
        <f>IF(P$16=0,0,P$16/MAE_fec!P$16)</f>
        <v>0.77760359542486557</v>
      </c>
      <c r="Q78" s="348">
        <f>IF(Q$16=0,0,Q$16/MAE_fec!Q$16)</f>
        <v>0.78488881643803798</v>
      </c>
      <c r="R78" s="348">
        <f>IF(R$16=0,0,R$16/MAE_fec!R$16)</f>
        <v>0.76476594760771821</v>
      </c>
      <c r="S78" s="348">
        <f>IF(S$16=0,0,S$16/MAE_fec!S$16)</f>
        <v>0.611687455536995</v>
      </c>
      <c r="T78" s="348">
        <f>IF(T$16=0,0,T$16/MAE_fec!T$16)</f>
        <v>0.57242157002902216</v>
      </c>
      <c r="U78" s="348">
        <f>IF(U$16=0,0,U$16/MAE_fec!U$16)</f>
        <v>0.57907938117992275</v>
      </c>
      <c r="V78" s="348">
        <f>IF(V$16=0,0,V$16/MAE_fec!V$16)</f>
        <v>0.43280906413247405</v>
      </c>
      <c r="W78" s="348">
        <f>IF(W$16=0,0,W$16/MAE_fec!W$16)</f>
        <v>0.48722469957129405</v>
      </c>
      <c r="X78" s="348">
        <f>IF(X$16=0,0,X$16/MAE_fec!X$16)</f>
        <v>0.51994237795313236</v>
      </c>
      <c r="Y78" s="348">
        <f>IF(Y$16=0,0,Y$16/MAE_fec!Y$16)</f>
        <v>0.41121420079683241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1.2709293667697599</v>
      </c>
      <c r="C79" s="348">
        <f>IF(C$24=0,0,C$24/MAE_fec!C$24)</f>
        <v>1.258256511030178</v>
      </c>
      <c r="D79" s="348">
        <f>IF(D$24=0,0,D$24/MAE_fec!D$24)</f>
        <v>1.2629177738720474</v>
      </c>
      <c r="E79" s="348">
        <f>IF(E$24=0,0,E$24/MAE_fec!E$24)</f>
        <v>1.2762084759280483</v>
      </c>
      <c r="F79" s="348">
        <f>IF(F$24=0,0,F$24/MAE_fec!F$24)</f>
        <v>1.2552839711094133</v>
      </c>
      <c r="G79" s="348">
        <f>IF(G$24=0,0,G$24/MAE_fec!G$24)</f>
        <v>1.2956401970951061</v>
      </c>
      <c r="H79" s="348">
        <f>IF(H$24=0,0,H$24/MAE_fec!H$24)</f>
        <v>1.2916121569273278</v>
      </c>
      <c r="I79" s="348">
        <f>IF(I$24=0,0,I$24/MAE_fec!I$24)</f>
        <v>1.3354184626652041</v>
      </c>
      <c r="J79" s="348">
        <f>IF(J$24=0,0,J$24/MAE_fec!J$24)</f>
        <v>1.285254461127195</v>
      </c>
      <c r="K79" s="348">
        <f>IF(K$24=0,0,K$24/MAE_fec!K$24)</f>
        <v>1.4142076507257608</v>
      </c>
      <c r="L79" s="348">
        <f>IF(L$24=0,0,L$24/MAE_fec!L$24)</f>
        <v>1.3441484785223892</v>
      </c>
      <c r="M79" s="348">
        <f>IF(M$24=0,0,M$24/MAE_fec!M$24)</f>
        <v>1.0939307785978896</v>
      </c>
      <c r="N79" s="348">
        <f>IF(N$24=0,0,N$24/MAE_fec!N$24)</f>
        <v>1.0628380411907112</v>
      </c>
      <c r="O79" s="348">
        <f>IF(O$24=0,0,O$24/MAE_fec!O$24)</f>
        <v>1.1149364273878559</v>
      </c>
      <c r="P79" s="348">
        <f>IF(P$24=0,0,P$24/MAE_fec!P$24)</f>
        <v>1.2209748717258084</v>
      </c>
      <c r="Q79" s="348">
        <f>IF(Q$24=0,0,Q$24/MAE_fec!Q$24)</f>
        <v>1.2517484913111416</v>
      </c>
      <c r="R79" s="348">
        <f>IF(R$24=0,0,R$24/MAE_fec!R$24)</f>
        <v>1.0993830927648698</v>
      </c>
      <c r="S79" s="348">
        <f>IF(S$24=0,0,S$24/MAE_fec!S$24)</f>
        <v>0.9162193129102747</v>
      </c>
      <c r="T79" s="348">
        <f>IF(T$24=0,0,T$24/MAE_fec!T$24)</f>
        <v>0.97879450592824369</v>
      </c>
      <c r="U79" s="348">
        <f>IF(U$24=0,0,U$24/MAE_fec!U$24)</f>
        <v>1.0512527716122657</v>
      </c>
      <c r="V79" s="348">
        <f>IF(V$24=0,0,V$24/MAE_fec!V$24)</f>
        <v>1.0439917702750949</v>
      </c>
      <c r="W79" s="348">
        <f>IF(W$24=0,0,W$24/MAE_fec!W$24)</f>
        <v>1.1039237037629444</v>
      </c>
      <c r="X79" s="348">
        <f>IF(X$24=0,0,X$24/MAE_fec!X$24)</f>
        <v>1.0152466248432281</v>
      </c>
      <c r="Y79" s="348">
        <f>IF(Y$24=0,0,Y$24/MAE_fec!Y$24)</f>
        <v>1.0588803965969711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1.0697479798494489</v>
      </c>
      <c r="C80" s="348">
        <f>IF(C$27=0,0,C$27/MAE_fec!C$27)</f>
        <v>0.83903946057093559</v>
      </c>
      <c r="D80" s="348">
        <f>IF(D$27=0,0,D$27/MAE_fec!D$27)</f>
        <v>0.77050276411242991</v>
      </c>
      <c r="E80" s="348">
        <f>IF(E$27=0,0,E$27/MAE_fec!E$27)</f>
        <v>0.68977247260488683</v>
      </c>
      <c r="F80" s="348">
        <f>IF(F$27=0,0,F$27/MAE_fec!F$27)</f>
        <v>0.57739128565112918</v>
      </c>
      <c r="G80" s="348">
        <f>IF(G$27=0,0,G$27/MAE_fec!G$27)</f>
        <v>0.75568142540684646</v>
      </c>
      <c r="H80" s="348">
        <f>IF(H$27=0,0,H$27/MAE_fec!H$27)</f>
        <v>0.73489369816239358</v>
      </c>
      <c r="I80" s="348">
        <f>IF(I$27=0,0,I$27/MAE_fec!I$27)</f>
        <v>0.92141793522256321</v>
      </c>
      <c r="J80" s="348">
        <f>IF(J$27=0,0,J$27/MAE_fec!J$27)</f>
        <v>0.75965777865112105</v>
      </c>
      <c r="K80" s="348">
        <f>IF(K$27=0,0,K$27/MAE_fec!K$27)</f>
        <v>0.81542627485130159</v>
      </c>
      <c r="L80" s="348">
        <f>IF(L$27=0,0,L$27/MAE_fec!L$27)</f>
        <v>0.82866893098280792</v>
      </c>
      <c r="M80" s="348">
        <f>IF(M$27=0,0,M$27/MAE_fec!M$27)</f>
        <v>0.86347935196379255</v>
      </c>
      <c r="N80" s="348">
        <f>IF(N$27=0,0,N$27/MAE_fec!N$27)</f>
        <v>0.8066580813834956</v>
      </c>
      <c r="O80" s="348">
        <f>IF(O$27=0,0,O$27/MAE_fec!O$27)</f>
        <v>0.73253863570177047</v>
      </c>
      <c r="P80" s="348">
        <f>IF(P$27=0,0,P$27/MAE_fec!P$27)</f>
        <v>0.7776035954248659</v>
      </c>
      <c r="Q80" s="348">
        <f>IF(Q$27=0,0,Q$27/MAE_fec!Q$27)</f>
        <v>0.78488881643803809</v>
      </c>
      <c r="R80" s="348">
        <f>IF(R$27=0,0,R$27/MAE_fec!R$27)</f>
        <v>0.76476594760771832</v>
      </c>
      <c r="S80" s="348">
        <f>IF(S$27=0,0,S$27/MAE_fec!S$27)</f>
        <v>0.61168745553699488</v>
      </c>
      <c r="T80" s="348">
        <f>IF(T$27=0,0,T$27/MAE_fec!T$27)</f>
        <v>0.57242157002902205</v>
      </c>
      <c r="U80" s="348">
        <f>IF(U$27=0,0,U$27/MAE_fec!U$27)</f>
        <v>0.57907938117992297</v>
      </c>
      <c r="V80" s="348">
        <f>IF(V$27=0,0,V$27/MAE_fec!V$27)</f>
        <v>0.43280906413247383</v>
      </c>
      <c r="W80" s="348">
        <f>IF(W$27=0,0,W$27/MAE_fec!W$27)</f>
        <v>0.48722469957129427</v>
      </c>
      <c r="X80" s="348">
        <f>IF(X$27=0,0,X$27/MAE_fec!X$27)</f>
        <v>0.51994237795313247</v>
      </c>
      <c r="Y80" s="348">
        <f>IF(Y$27=0,0,Y$27/MAE_fec!Y$27)</f>
        <v>0.41121420079683241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2.7676273546448038</v>
      </c>
      <c r="C81" s="348">
        <f>IF(C$35=0,0,C$35/MAE_fec!C$35)</f>
        <v>2.8372687184524739</v>
      </c>
      <c r="D81" s="348">
        <f>IF(D$35=0,0,D$35/MAE_fec!D$35)</f>
        <v>2.8327499626696042</v>
      </c>
      <c r="E81" s="348">
        <f>IF(E$35=0,0,E$35/MAE_fec!E$35)</f>
        <v>2.8047628028541807</v>
      </c>
      <c r="F81" s="348">
        <f>IF(F$35=0,0,F$35/MAE_fec!F$35)</f>
        <v>2.8011098169320561</v>
      </c>
      <c r="G81" s="348">
        <f>IF(G$35=0,0,G$35/MAE_fec!G$35)</f>
        <v>2.8314681817830492</v>
      </c>
      <c r="H81" s="348">
        <f>IF(H$35=0,0,H$35/MAE_fec!H$35)</f>
        <v>2.8389534871056754</v>
      </c>
      <c r="I81" s="348">
        <f>IF(I$35=0,0,I$35/MAE_fec!I$35)</f>
        <v>0.45354567055820666</v>
      </c>
      <c r="J81" s="348">
        <f>IF(J$35=0,0,J$35/MAE_fec!J$35)</f>
        <v>0.39366578096034838</v>
      </c>
      <c r="K81" s="348">
        <f>IF(K$35=0,0,K$35/MAE_fec!K$35)</f>
        <v>0.29280347141068819</v>
      </c>
      <c r="L81" s="348">
        <f>IF(L$35=0,0,L$35/MAE_fec!L$35)</f>
        <v>0.2295184474164545</v>
      </c>
      <c r="M81" s="348">
        <f>IF(M$35=0,0,M$35/MAE_fec!M$35)</f>
        <v>0.34636517524115074</v>
      </c>
      <c r="N81" s="348">
        <f>IF(N$35=0,0,N$35/MAE_fec!N$35)</f>
        <v>0.18276729651130746</v>
      </c>
      <c r="O81" s="348">
        <f>IF(O$35=0,0,O$35/MAE_fec!O$35)</f>
        <v>0.23227814842841371</v>
      </c>
      <c r="P81" s="348">
        <f>IF(P$35=0,0,P$35/MAE_fec!P$35)</f>
        <v>0.15385930076082693</v>
      </c>
      <c r="Q81" s="348">
        <f>IF(Q$35=0,0,Q$35/MAE_fec!Q$35)</f>
        <v>0.18451878381402184</v>
      </c>
      <c r="R81" s="348">
        <f>IF(R$35=0,0,R$35/MAE_fec!R$35)</f>
        <v>0.1574010595149897</v>
      </c>
      <c r="S81" s="348">
        <f>IF(S$35=0,0,S$35/MAE_fec!S$35)</f>
        <v>0.16565350039451085</v>
      </c>
      <c r="T81" s="348">
        <f>IF(T$35=0,0,T$35/MAE_fec!T$35)</f>
        <v>0.1972513384572504</v>
      </c>
      <c r="U81" s="348">
        <f>IF(U$35=0,0,U$35/MAE_fec!U$35)</f>
        <v>0.19154019389452795</v>
      </c>
      <c r="V81" s="348">
        <f>IF(V$35=0,0,V$35/MAE_fec!V$35)</f>
        <v>0.13834571440288224</v>
      </c>
      <c r="W81" s="348">
        <f>IF(W$35=0,0,W$35/MAE_fec!W$35)</f>
        <v>9.3843365632640147E-2</v>
      </c>
      <c r="X81" s="348">
        <f>IF(X$35=0,0,X$35/MAE_fec!X$35)</f>
        <v>9.2869386085782768E-2</v>
      </c>
      <c r="Y81" s="348">
        <f>IF(Y$35=0,0,Y$35/MAE_fec!Y$35)</f>
        <v>8.4069406562549839E-2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FI: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908.04145472707444</v>
      </c>
      <c r="C3" s="203">
        <v>880.97682488222472</v>
      </c>
      <c r="D3" s="203">
        <v>887.7975811105814</v>
      </c>
      <c r="E3" s="203">
        <v>824.94780199206173</v>
      </c>
      <c r="F3" s="203">
        <v>807.2154393243444</v>
      </c>
      <c r="G3" s="203">
        <v>805.79626797185688</v>
      </c>
      <c r="H3" s="203">
        <v>827.51388316317855</v>
      </c>
      <c r="I3" s="203">
        <v>750.53716754612742</v>
      </c>
      <c r="J3" s="203">
        <v>753.30244795241356</v>
      </c>
      <c r="K3" s="203">
        <v>633.4705307497893</v>
      </c>
      <c r="L3" s="203">
        <v>622.16197814011821</v>
      </c>
      <c r="M3" s="203">
        <v>604.69067285992855</v>
      </c>
      <c r="N3" s="203">
        <v>584.99883165161964</v>
      </c>
      <c r="O3" s="203">
        <v>514.05568864138377</v>
      </c>
      <c r="P3" s="203">
        <v>472.47035911658543</v>
      </c>
      <c r="Q3" s="203">
        <v>468.15993999999989</v>
      </c>
      <c r="R3" s="203">
        <v>497.00047009872071</v>
      </c>
      <c r="S3" s="203">
        <v>497.77296449903753</v>
      </c>
      <c r="T3" s="203">
        <v>482.92038408459189</v>
      </c>
      <c r="U3" s="203">
        <v>461.06679438670437</v>
      </c>
      <c r="V3" s="203">
        <v>477.84057302598762</v>
      </c>
      <c r="W3" s="203">
        <v>496.06395546450852</v>
      </c>
      <c r="X3" s="203">
        <v>463.9447841617727</v>
      </c>
      <c r="Y3" s="203">
        <v>421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641.36247157445553</v>
      </c>
      <c r="C5" s="203">
        <v>619.50811684561359</v>
      </c>
      <c r="D5" s="203">
        <v>552.83212371235368</v>
      </c>
      <c r="E5" s="203">
        <v>512.25313414408311</v>
      </c>
      <c r="F5" s="203">
        <v>478.50468634387357</v>
      </c>
      <c r="G5" s="203">
        <v>489.93317955993967</v>
      </c>
      <c r="H5" s="203">
        <v>503.70592500566119</v>
      </c>
      <c r="I5" s="203">
        <v>662.6054099075418</v>
      </c>
      <c r="J5" s="203">
        <v>739.5267392380274</v>
      </c>
      <c r="K5" s="203">
        <v>610.01614387964014</v>
      </c>
      <c r="L5" s="203">
        <v>526.79863343441104</v>
      </c>
      <c r="M5" s="203">
        <v>636.22506718003012</v>
      </c>
      <c r="N5" s="203">
        <v>755.91059431974725</v>
      </c>
      <c r="O5" s="203">
        <v>674.02796946809406</v>
      </c>
      <c r="P5" s="203">
        <v>641.62267360797773</v>
      </c>
      <c r="Q5" s="203">
        <v>581.97852535127538</v>
      </c>
      <c r="R5" s="203">
        <v>533.19211687609447</v>
      </c>
      <c r="S5" s="203">
        <v>494.34227041971621</v>
      </c>
      <c r="T5" s="203">
        <v>472.3490868127015</v>
      </c>
      <c r="U5" s="203">
        <v>411.21813313871621</v>
      </c>
      <c r="V5" s="203">
        <v>412.88978039929532</v>
      </c>
      <c r="W5" s="203">
        <v>491.61354897196912</v>
      </c>
      <c r="X5" s="203">
        <v>607.02120539524049</v>
      </c>
      <c r="Y5" s="203">
        <v>551.27025199096954</v>
      </c>
      <c r="DA5" s="112" t="s">
        <v>2677</v>
      </c>
    </row>
    <row r="6" spans="1:105" ht="12" customHeight="1" x14ac:dyDescent="0.25">
      <c r="A6" s="154" t="s">
        <v>2112</v>
      </c>
      <c r="B6" s="338">
        <v>801.70308946806938</v>
      </c>
      <c r="C6" s="338">
        <v>761.61793499466592</v>
      </c>
      <c r="D6" s="338">
        <v>721.53278052126245</v>
      </c>
      <c r="E6" s="338">
        <v>721.53278052126245</v>
      </c>
      <c r="F6" s="338">
        <v>681.44762604785899</v>
      </c>
      <c r="G6" s="338">
        <v>641.36247157445553</v>
      </c>
      <c r="H6" s="338">
        <v>641.36247157445553</v>
      </c>
      <c r="I6" s="338">
        <v>721.53278052126245</v>
      </c>
      <c r="J6" s="338">
        <v>801.70308946806938</v>
      </c>
      <c r="K6" s="338">
        <v>801.70308946806938</v>
      </c>
      <c r="L6" s="338">
        <v>761.61793499466592</v>
      </c>
      <c r="M6" s="338">
        <v>721.53278052126245</v>
      </c>
      <c r="N6" s="338">
        <v>801.70308946806938</v>
      </c>
      <c r="O6" s="338">
        <v>761.61793499466592</v>
      </c>
      <c r="P6" s="338">
        <v>721.53278052126245</v>
      </c>
      <c r="Q6" s="338">
        <v>721.53278052126245</v>
      </c>
      <c r="R6" s="338">
        <v>681.44762604785899</v>
      </c>
      <c r="S6" s="338">
        <v>641.36247157445553</v>
      </c>
      <c r="T6" s="338">
        <v>641.36247157445553</v>
      </c>
      <c r="U6" s="338">
        <v>601.27731710105206</v>
      </c>
      <c r="V6" s="338">
        <v>561.1921626276486</v>
      </c>
      <c r="W6" s="338">
        <v>561.1921626276486</v>
      </c>
      <c r="X6" s="338">
        <v>641.36247157445553</v>
      </c>
      <c r="Y6" s="338">
        <v>601.27731710105206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120.2554634202104</v>
      </c>
      <c r="J7" s="340">
        <v>120.2554634202104</v>
      </c>
      <c r="K7" s="340">
        <v>0</v>
      </c>
      <c r="L7" s="340">
        <v>0</v>
      </c>
      <c r="M7" s="340">
        <v>0</v>
      </c>
      <c r="N7" s="340">
        <v>80.170308946806941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120.2554634202104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40.085154473403463</v>
      </c>
      <c r="D8" s="342">
        <f t="shared" si="0"/>
        <v>40.085154473403463</v>
      </c>
      <c r="E8" s="342">
        <f t="shared" si="0"/>
        <v>0</v>
      </c>
      <c r="F8" s="342">
        <f t="shared" si="0"/>
        <v>40.085154473403463</v>
      </c>
      <c r="G8" s="342">
        <f t="shared" si="0"/>
        <v>40.085154473403463</v>
      </c>
      <c r="H8" s="342">
        <f t="shared" si="0"/>
        <v>0</v>
      </c>
      <c r="I8" s="342">
        <f t="shared" si="0"/>
        <v>40.085154473403463</v>
      </c>
      <c r="J8" s="342">
        <f t="shared" si="0"/>
        <v>40.085154473403463</v>
      </c>
      <c r="K8" s="342">
        <f t="shared" si="0"/>
        <v>0</v>
      </c>
      <c r="L8" s="342">
        <f t="shared" si="0"/>
        <v>40.085154473403463</v>
      </c>
      <c r="M8" s="342">
        <f t="shared" si="0"/>
        <v>40.085154473403463</v>
      </c>
      <c r="N8" s="342">
        <f t="shared" si="0"/>
        <v>0</v>
      </c>
      <c r="O8" s="342">
        <f t="shared" si="0"/>
        <v>40.085154473403463</v>
      </c>
      <c r="P8" s="342">
        <f t="shared" si="0"/>
        <v>40.085154473403463</v>
      </c>
      <c r="Q8" s="342">
        <f t="shared" si="0"/>
        <v>0</v>
      </c>
      <c r="R8" s="342">
        <f t="shared" si="0"/>
        <v>40.085154473403463</v>
      </c>
      <c r="S8" s="342">
        <f t="shared" si="0"/>
        <v>40.085154473403463</v>
      </c>
      <c r="T8" s="342">
        <f t="shared" si="0"/>
        <v>0</v>
      </c>
      <c r="U8" s="342">
        <f t="shared" si="0"/>
        <v>40.085154473403463</v>
      </c>
      <c r="V8" s="342">
        <f t="shared" si="0"/>
        <v>40.085154473403463</v>
      </c>
      <c r="W8" s="342">
        <f t="shared" si="0"/>
        <v>0</v>
      </c>
      <c r="X8" s="342">
        <f t="shared" si="0"/>
        <v>40.085154473403463</v>
      </c>
      <c r="Y8" s="342">
        <f t="shared" si="0"/>
        <v>40.085154473403463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160.34061789361385</v>
      </c>
      <c r="C9" s="343">
        <f t="shared" si="1"/>
        <v>142.10981814905233</v>
      </c>
      <c r="D9" s="343">
        <f t="shared" si="1"/>
        <v>168.70065680890878</v>
      </c>
      <c r="E9" s="343">
        <f t="shared" si="1"/>
        <v>209.27964637717935</v>
      </c>
      <c r="F9" s="343">
        <f t="shared" si="1"/>
        <v>202.94293970398542</v>
      </c>
      <c r="G9" s="343">
        <f t="shared" si="1"/>
        <v>151.42929201451585</v>
      </c>
      <c r="H9" s="343">
        <f t="shared" si="1"/>
        <v>137.65654656879434</v>
      </c>
      <c r="I9" s="343">
        <f t="shared" si="1"/>
        <v>58.927370613720655</v>
      </c>
      <c r="J9" s="343">
        <f t="shared" si="1"/>
        <v>62.176350230041976</v>
      </c>
      <c r="K9" s="343">
        <f t="shared" si="1"/>
        <v>191.68694558842924</v>
      </c>
      <c r="L9" s="343">
        <f t="shared" si="1"/>
        <v>234.81930156025487</v>
      </c>
      <c r="M9" s="343">
        <f t="shared" si="1"/>
        <v>85.307713341232329</v>
      </c>
      <c r="N9" s="343">
        <f t="shared" si="1"/>
        <v>45.792495148322132</v>
      </c>
      <c r="O9" s="343">
        <f t="shared" si="1"/>
        <v>87.589965526571859</v>
      </c>
      <c r="P9" s="343">
        <f t="shared" si="1"/>
        <v>79.910106913284721</v>
      </c>
      <c r="Q9" s="343">
        <f t="shared" si="1"/>
        <v>139.55425516998707</v>
      </c>
      <c r="R9" s="343">
        <f t="shared" si="1"/>
        <v>148.25550917176452</v>
      </c>
      <c r="S9" s="343">
        <f t="shared" si="1"/>
        <v>147.02020115473931</v>
      </c>
      <c r="T9" s="343">
        <f t="shared" si="1"/>
        <v>169.01338476175403</v>
      </c>
      <c r="U9" s="343">
        <f t="shared" si="1"/>
        <v>190.05918396233585</v>
      </c>
      <c r="V9" s="343">
        <f t="shared" si="1"/>
        <v>148.30238222835328</v>
      </c>
      <c r="W9" s="343">
        <f t="shared" si="1"/>
        <v>69.578613655679476</v>
      </c>
      <c r="X9" s="343">
        <f t="shared" si="1"/>
        <v>34.34126617921504</v>
      </c>
      <c r="Y9" s="343">
        <f t="shared" si="1"/>
        <v>50.007065110082522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52.777730008598454</v>
      </c>
      <c r="C12" s="210">
        <v>50.312897678417883</v>
      </c>
      <c r="D12" s="210">
        <v>46.668185726569213</v>
      </c>
      <c r="E12" s="210">
        <v>45.122785898538247</v>
      </c>
      <c r="F12" s="210">
        <v>41.181771281169382</v>
      </c>
      <c r="G12" s="210">
        <v>36.462166809974192</v>
      </c>
      <c r="H12" s="210">
        <v>34.848495270851252</v>
      </c>
      <c r="I12" s="210">
        <v>41.536113499570071</v>
      </c>
      <c r="J12" s="210">
        <v>43.468357695614777</v>
      </c>
      <c r="K12" s="210">
        <v>35.737489251934647</v>
      </c>
      <c r="L12" s="210">
        <v>28.959243336199481</v>
      </c>
      <c r="M12" s="210">
        <v>31.070765262252792</v>
      </c>
      <c r="N12" s="210">
        <v>37.551934651762679</v>
      </c>
      <c r="O12" s="210">
        <v>32.694926913155633</v>
      </c>
      <c r="P12" s="210">
        <v>29.29398108340499</v>
      </c>
      <c r="Q12" s="210">
        <v>26.373086844368011</v>
      </c>
      <c r="R12" s="210">
        <v>23.877472055030101</v>
      </c>
      <c r="S12" s="210">
        <v>22.031470335339641</v>
      </c>
      <c r="T12" s="210">
        <v>21.09191745485812</v>
      </c>
      <c r="U12" s="210">
        <v>18.205073086844369</v>
      </c>
      <c r="V12" s="210">
        <v>19.153396388650041</v>
      </c>
      <c r="W12" s="210">
        <v>22.09054170249355</v>
      </c>
      <c r="X12" s="210">
        <v>24.93344797936372</v>
      </c>
      <c r="Y12" s="210">
        <v>21.546001719690452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26.874892519346513</v>
      </c>
      <c r="C14" s="204">
        <f t="shared" si="2"/>
        <v>25.893293207222698</v>
      </c>
      <c r="D14" s="204">
        <f t="shared" si="2"/>
        <v>20.605331040412725</v>
      </c>
      <c r="E14" s="204">
        <f t="shared" si="2"/>
        <v>20.650644883920894</v>
      </c>
      <c r="F14" s="204">
        <f t="shared" si="2"/>
        <v>17.581427343078246</v>
      </c>
      <c r="G14" s="204">
        <f t="shared" si="2"/>
        <v>14.189767841788477</v>
      </c>
      <c r="H14" s="204">
        <f t="shared" si="2"/>
        <v>13.244883920894239</v>
      </c>
      <c r="I14" s="204">
        <f t="shared" si="2"/>
        <v>13.285468615649183</v>
      </c>
      <c r="J14" s="204">
        <f t="shared" si="2"/>
        <v>12.122269991401547</v>
      </c>
      <c r="K14" s="204">
        <f t="shared" si="2"/>
        <v>5.0649183147033527</v>
      </c>
      <c r="L14" s="204">
        <f t="shared" si="2"/>
        <v>7.1907996560619081</v>
      </c>
      <c r="M14" s="204">
        <f t="shared" si="2"/>
        <v>6.1687016337059326</v>
      </c>
      <c r="N14" s="204">
        <f t="shared" si="2"/>
        <v>6.1699914015477209</v>
      </c>
      <c r="O14" s="204">
        <f t="shared" si="2"/>
        <v>6.1974204643164228</v>
      </c>
      <c r="P14" s="204">
        <f t="shared" si="2"/>
        <v>6.1975064488392091</v>
      </c>
      <c r="Q14" s="204">
        <f t="shared" si="2"/>
        <v>4.0552880481513327</v>
      </c>
      <c r="R14" s="204">
        <f t="shared" si="2"/>
        <v>2.9593293207222704</v>
      </c>
      <c r="S14" s="204">
        <f t="shared" si="2"/>
        <v>1.9298366294067071</v>
      </c>
      <c r="T14" s="204">
        <f t="shared" si="2"/>
        <v>1.0262252794496991</v>
      </c>
      <c r="U14" s="204">
        <f t="shared" si="2"/>
        <v>0</v>
      </c>
      <c r="V14" s="204">
        <f t="shared" si="2"/>
        <v>0</v>
      </c>
      <c r="W14" s="204">
        <f t="shared" si="2"/>
        <v>0.99380911435941521</v>
      </c>
      <c r="X14" s="204">
        <f t="shared" si="2"/>
        <v>2.962424763542562</v>
      </c>
      <c r="Y14" s="204">
        <f t="shared" si="2"/>
        <v>0.98314703353396371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7.7242476354256224</v>
      </c>
      <c r="C16" s="204">
        <v>7.7242476354256224</v>
      </c>
      <c r="D16" s="204">
        <v>5.5173688736027513</v>
      </c>
      <c r="E16" s="204">
        <v>5.5173688736027513</v>
      </c>
      <c r="F16" s="204">
        <v>5.5173688736027513</v>
      </c>
      <c r="G16" s="204">
        <v>1.103439380911436</v>
      </c>
      <c r="H16" s="204">
        <v>2.2069647463456579</v>
      </c>
      <c r="I16" s="204">
        <v>2.2069647463456579</v>
      </c>
      <c r="J16" s="204">
        <v>1.103439380911436</v>
      </c>
      <c r="K16" s="204">
        <v>0</v>
      </c>
      <c r="L16" s="204">
        <v>1.103439380911436</v>
      </c>
      <c r="M16" s="204">
        <v>1.103439380911436</v>
      </c>
      <c r="N16" s="204">
        <v>1.103439380911436</v>
      </c>
      <c r="O16" s="204">
        <v>1.105846947549441</v>
      </c>
      <c r="P16" s="204">
        <v>1.105846947549441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2683</v>
      </c>
    </row>
    <row r="17" spans="1:105" ht="12" customHeight="1" x14ac:dyDescent="0.25">
      <c r="A17" s="18" t="s">
        <v>71</v>
      </c>
      <c r="B17" s="204">
        <v>11.297420464316421</v>
      </c>
      <c r="C17" s="204">
        <v>11.297420464316421</v>
      </c>
      <c r="D17" s="204">
        <v>8.2163370593293195</v>
      </c>
      <c r="E17" s="204">
        <v>9.2433361994840926</v>
      </c>
      <c r="F17" s="204">
        <v>7.1558039552880466</v>
      </c>
      <c r="G17" s="204">
        <v>8.1780739466895955</v>
      </c>
      <c r="H17" s="204">
        <v>6.1296646603611347</v>
      </c>
      <c r="I17" s="204">
        <v>7.1518486672398964</v>
      </c>
      <c r="J17" s="204">
        <v>6.1302665520206361</v>
      </c>
      <c r="K17" s="204">
        <v>4.0871883061049008</v>
      </c>
      <c r="L17" s="204">
        <v>5.1096302665520197</v>
      </c>
      <c r="M17" s="204">
        <v>4.0871023215821154</v>
      </c>
      <c r="N17" s="204">
        <v>4.0871023215821154</v>
      </c>
      <c r="O17" s="204">
        <v>4.1272570937231299</v>
      </c>
      <c r="P17" s="204">
        <v>4.1272570937231299</v>
      </c>
      <c r="Q17" s="204">
        <v>3.0914015477214098</v>
      </c>
      <c r="R17" s="204">
        <v>1.0294926913155631</v>
      </c>
      <c r="S17" s="204">
        <v>0</v>
      </c>
      <c r="T17" s="204">
        <v>1.0262252794496991</v>
      </c>
      <c r="U17" s="204">
        <v>0</v>
      </c>
      <c r="V17" s="204">
        <v>0</v>
      </c>
      <c r="W17" s="204">
        <v>0.99380911435941521</v>
      </c>
      <c r="X17" s="204">
        <v>2.962424763542562</v>
      </c>
      <c r="Y17" s="204">
        <v>0.98314703353396371</v>
      </c>
      <c r="DA17" s="71" t="s">
        <v>2684</v>
      </c>
    </row>
    <row r="18" spans="1:105" ht="12" customHeight="1" x14ac:dyDescent="0.25">
      <c r="A18" s="18" t="s">
        <v>32</v>
      </c>
      <c r="B18" s="204">
        <v>7.8532244196044703</v>
      </c>
      <c r="C18" s="204">
        <v>6.8716251074806536</v>
      </c>
      <c r="D18" s="204">
        <v>6.8716251074806536</v>
      </c>
      <c r="E18" s="204">
        <v>5.8899398108340497</v>
      </c>
      <c r="F18" s="204">
        <v>4.9082545141874458</v>
      </c>
      <c r="G18" s="204">
        <v>4.9082545141874458</v>
      </c>
      <c r="H18" s="204">
        <v>4.9082545141874458</v>
      </c>
      <c r="I18" s="204">
        <v>3.9266552020636278</v>
      </c>
      <c r="J18" s="204">
        <v>4.8885640584694752</v>
      </c>
      <c r="K18" s="204">
        <v>0.97773000859845227</v>
      </c>
      <c r="L18" s="204">
        <v>0.97773000859845227</v>
      </c>
      <c r="M18" s="204">
        <v>0.97815993121238165</v>
      </c>
      <c r="N18" s="204">
        <v>0.97944969905417023</v>
      </c>
      <c r="O18" s="204">
        <v>0.96431642304385201</v>
      </c>
      <c r="P18" s="204">
        <v>0.96440240756663786</v>
      </c>
      <c r="Q18" s="204">
        <v>0.96388650042992263</v>
      </c>
      <c r="R18" s="204">
        <v>1.9298366294067071</v>
      </c>
      <c r="S18" s="204">
        <v>1.9298366294067071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4.062768701633706</v>
      </c>
      <c r="C20" s="204">
        <f t="shared" si="3"/>
        <v>3.181427343078246</v>
      </c>
      <c r="D20" s="204">
        <f t="shared" si="3"/>
        <v>4.1272570937231299</v>
      </c>
      <c r="E20" s="204">
        <f t="shared" si="3"/>
        <v>4.2562338779019777</v>
      </c>
      <c r="F20" s="204">
        <f t="shared" si="3"/>
        <v>4.0197764402407561</v>
      </c>
      <c r="G20" s="204">
        <f t="shared" si="3"/>
        <v>4.062768701633706</v>
      </c>
      <c r="H20" s="204">
        <f t="shared" si="3"/>
        <v>4.1487532244196039</v>
      </c>
      <c r="I20" s="204">
        <f t="shared" si="3"/>
        <v>5.6748925193465167</v>
      </c>
      <c r="J20" s="204">
        <f t="shared" si="3"/>
        <v>7.8245055889939801</v>
      </c>
      <c r="K20" s="204">
        <f t="shared" si="3"/>
        <v>8.5124677558039554</v>
      </c>
      <c r="L20" s="204">
        <f t="shared" si="3"/>
        <v>4.2992261392949267</v>
      </c>
      <c r="M20" s="204">
        <f t="shared" si="3"/>
        <v>5.5029269927971338</v>
      </c>
      <c r="N20" s="204">
        <f t="shared" si="3"/>
        <v>4.578020419382848</v>
      </c>
      <c r="O20" s="204">
        <f t="shared" si="3"/>
        <v>4.8960019897577016</v>
      </c>
      <c r="P20" s="204">
        <f t="shared" si="3"/>
        <v>6.5268910550952333</v>
      </c>
      <c r="Q20" s="204">
        <f t="shared" si="3"/>
        <v>5.014278157715462</v>
      </c>
      <c r="R20" s="204">
        <f t="shared" si="3"/>
        <v>3.554796788724889</v>
      </c>
      <c r="S20" s="204">
        <f t="shared" si="3"/>
        <v>3.570282768305832</v>
      </c>
      <c r="T20" s="204">
        <f t="shared" si="3"/>
        <v>2.632360841191562</v>
      </c>
      <c r="U20" s="204">
        <f t="shared" si="3"/>
        <v>2.9109806008689478</v>
      </c>
      <c r="V20" s="204">
        <f t="shared" si="3"/>
        <v>3.0604697668685801</v>
      </c>
      <c r="W20" s="204">
        <f t="shared" si="3"/>
        <v>3.339732772011613</v>
      </c>
      <c r="X20" s="204">
        <f t="shared" si="3"/>
        <v>1.5316127643346169</v>
      </c>
      <c r="Y20" s="204">
        <f t="shared" si="3"/>
        <v>2.5800250723030049</v>
      </c>
      <c r="DA20" s="71"/>
    </row>
    <row r="21" spans="1:105" ht="12" customHeight="1" x14ac:dyDescent="0.25">
      <c r="A21" s="18" t="s">
        <v>73</v>
      </c>
      <c r="B21" s="204">
        <v>4.062768701633706</v>
      </c>
      <c r="C21" s="204">
        <v>3.181427343078246</v>
      </c>
      <c r="D21" s="204">
        <v>4.1272570937231299</v>
      </c>
      <c r="E21" s="204">
        <v>4.2562338779019777</v>
      </c>
      <c r="F21" s="204">
        <v>4.0197764402407561</v>
      </c>
      <c r="G21" s="204">
        <v>4.062768701633706</v>
      </c>
      <c r="H21" s="204">
        <v>4.1487532244196039</v>
      </c>
      <c r="I21" s="204">
        <v>5.6748925193465167</v>
      </c>
      <c r="J21" s="204">
        <v>7.8245055889939801</v>
      </c>
      <c r="K21" s="204">
        <v>8.5124677558039554</v>
      </c>
      <c r="L21" s="204">
        <v>4.2992261392949267</v>
      </c>
      <c r="M21" s="204">
        <v>5.5029269927971338</v>
      </c>
      <c r="N21" s="204">
        <v>4.578020419382848</v>
      </c>
      <c r="O21" s="204">
        <v>4.8960019897577016</v>
      </c>
      <c r="P21" s="204">
        <v>6.5268910550952333</v>
      </c>
      <c r="Q21" s="204">
        <v>5.014278157715462</v>
      </c>
      <c r="R21" s="204">
        <v>3.554796788724889</v>
      </c>
      <c r="S21" s="204">
        <v>3.570282768305832</v>
      </c>
      <c r="T21" s="204">
        <v>2.632360841191562</v>
      </c>
      <c r="U21" s="204">
        <v>2.9109806008689478</v>
      </c>
      <c r="V21" s="204">
        <v>3.0604697668685801</v>
      </c>
      <c r="W21" s="204">
        <v>3.339732772011613</v>
      </c>
      <c r="X21" s="204">
        <v>1.5316127643346169</v>
      </c>
      <c r="Y21" s="204">
        <v>2.5800250723030049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0.52545141874462598</v>
      </c>
      <c r="E23" s="204">
        <f t="shared" si="4"/>
        <v>0.52545141874462598</v>
      </c>
      <c r="F23" s="204">
        <f t="shared" si="4"/>
        <v>0.40601891659501282</v>
      </c>
      <c r="G23" s="204">
        <f t="shared" si="4"/>
        <v>0.23886500429922611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8.2465500372520115E-5</v>
      </c>
      <c r="N23" s="204">
        <f t="shared" si="4"/>
        <v>6.5541896624860777E-4</v>
      </c>
      <c r="O23" s="204">
        <f t="shared" si="4"/>
        <v>5.0298245157291942E-3</v>
      </c>
      <c r="P23" s="204">
        <f t="shared" si="4"/>
        <v>8.0186611558416346E-3</v>
      </c>
      <c r="Q23" s="204">
        <f t="shared" si="4"/>
        <v>1.581642525960195E-2</v>
      </c>
      <c r="R23" s="204">
        <f t="shared" si="4"/>
        <v>1.3560906889899421E-2</v>
      </c>
      <c r="S23" s="204">
        <f t="shared" si="4"/>
        <v>4.1411126793049563E-2</v>
      </c>
      <c r="T23" s="204">
        <f t="shared" si="4"/>
        <v>3.58248853776564E-2</v>
      </c>
      <c r="U23" s="204">
        <f t="shared" si="4"/>
        <v>3.665482475443977E-2</v>
      </c>
      <c r="V23" s="204">
        <f t="shared" si="4"/>
        <v>3.7724558152916116E-2</v>
      </c>
      <c r="W23" s="204">
        <f t="shared" si="4"/>
        <v>0.10153979892561835</v>
      </c>
      <c r="X23" s="204">
        <f t="shared" si="4"/>
        <v>0.23304759680037862</v>
      </c>
      <c r="Y23" s="204">
        <f t="shared" si="4"/>
        <v>0.16494483311401936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0.52545141874462598</v>
      </c>
      <c r="E24" s="204">
        <v>0.52545141874462598</v>
      </c>
      <c r="F24" s="204">
        <v>0.40601891659501282</v>
      </c>
      <c r="G24" s="204">
        <v>0.23886500429922611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2.3903697334479789E-2</v>
      </c>
      <c r="T24" s="204">
        <v>2.3903697334479789E-2</v>
      </c>
      <c r="U24" s="204">
        <v>2.3903697334479789E-2</v>
      </c>
      <c r="V24" s="204">
        <v>2.3903697334479789E-2</v>
      </c>
      <c r="W24" s="204">
        <v>4.7807394668959592E-2</v>
      </c>
      <c r="X24" s="204">
        <v>9.5528804815133275E-2</v>
      </c>
      <c r="Y24" s="204">
        <v>9.5528804815133275E-2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8.2465500372520115E-5</v>
      </c>
      <c r="N25" s="204">
        <v>6.5541896624860777E-4</v>
      </c>
      <c r="O25" s="204">
        <v>5.0298245157291942E-3</v>
      </c>
      <c r="P25" s="204">
        <v>8.0186611558416346E-3</v>
      </c>
      <c r="Q25" s="204">
        <v>1.581642525960195E-2</v>
      </c>
      <c r="R25" s="204">
        <v>1.3560906889899421E-2</v>
      </c>
      <c r="S25" s="204">
        <v>1.750742945856977E-2</v>
      </c>
      <c r="T25" s="204">
        <v>1.1921188043176611E-2</v>
      </c>
      <c r="U25" s="204">
        <v>1.2751127419959979E-2</v>
      </c>
      <c r="V25" s="204">
        <v>1.382086081843633E-2</v>
      </c>
      <c r="W25" s="204">
        <v>2.0628362984087819E-2</v>
      </c>
      <c r="X25" s="204">
        <v>1.9290073154634831E-2</v>
      </c>
      <c r="Y25" s="204">
        <v>2.642376690593681E-2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3.3104041272570939E-2</v>
      </c>
      <c r="X26" s="204">
        <v>0.11822871883061049</v>
      </c>
      <c r="Y26" s="204">
        <v>4.2992261392949267E-2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6.926569217540842</v>
      </c>
      <c r="J30" s="204">
        <v>9.5061049011177978</v>
      </c>
      <c r="K30" s="204">
        <v>6.8548581255374019</v>
      </c>
      <c r="L30" s="204">
        <v>5.9472914875322438</v>
      </c>
      <c r="M30" s="204">
        <v>7.6191745485812552</v>
      </c>
      <c r="N30" s="204">
        <v>9.0044711951848662</v>
      </c>
      <c r="O30" s="204">
        <v>7.6669819432502146</v>
      </c>
      <c r="P30" s="204">
        <v>6.3294067067927768</v>
      </c>
      <c r="Q30" s="204">
        <v>6.7116079105760953</v>
      </c>
      <c r="R30" s="204">
        <v>6.6877042132416156</v>
      </c>
      <c r="S30" s="204">
        <v>7.1176268271711089</v>
      </c>
      <c r="T30" s="204">
        <v>7.5952708512467746</v>
      </c>
      <c r="U30" s="204">
        <v>6.8309544282029231</v>
      </c>
      <c r="V30" s="204">
        <v>7.2847807394668953</v>
      </c>
      <c r="W30" s="204">
        <v>8.4551160791057605</v>
      </c>
      <c r="X30" s="204">
        <v>8.16852966466036</v>
      </c>
      <c r="Y30" s="204">
        <v>8.7895098882201186</v>
      </c>
      <c r="DA30" s="71" t="s">
        <v>2695</v>
      </c>
    </row>
    <row r="31" spans="1:105" ht="12" customHeight="1" x14ac:dyDescent="0.25">
      <c r="A31" s="21" t="s">
        <v>40</v>
      </c>
      <c r="B31" s="207">
        <v>21.840068787618229</v>
      </c>
      <c r="C31" s="207">
        <v>21.238177128116941</v>
      </c>
      <c r="D31" s="207">
        <v>21.41014617368873</v>
      </c>
      <c r="E31" s="207">
        <v>19.69045571797076</v>
      </c>
      <c r="F31" s="207">
        <v>19.174548581255369</v>
      </c>
      <c r="G31" s="207">
        <v>17.97076526225279</v>
      </c>
      <c r="H31" s="207">
        <v>17.454858125537399</v>
      </c>
      <c r="I31" s="207">
        <v>15.649183147033529</v>
      </c>
      <c r="J31" s="207">
        <v>14.015477214101461</v>
      </c>
      <c r="K31" s="207">
        <v>15.305245055889941</v>
      </c>
      <c r="L31" s="207">
        <v>11.5219260533104</v>
      </c>
      <c r="M31" s="207">
        <v>11.779879621668099</v>
      </c>
      <c r="N31" s="207">
        <v>17.798796216681001</v>
      </c>
      <c r="O31" s="207">
        <v>13.929492691315559</v>
      </c>
      <c r="P31" s="207">
        <v>10.232158211521931</v>
      </c>
      <c r="Q31" s="207">
        <v>10.576096302665521</v>
      </c>
      <c r="R31" s="207">
        <v>10.662080825451421</v>
      </c>
      <c r="S31" s="207">
        <v>9.3723129836629404</v>
      </c>
      <c r="T31" s="207">
        <v>9.802235597592432</v>
      </c>
      <c r="U31" s="207">
        <v>8.4264832330180557</v>
      </c>
      <c r="V31" s="207">
        <v>8.7704213241616511</v>
      </c>
      <c r="W31" s="207">
        <v>9.2003439380911427</v>
      </c>
      <c r="X31" s="207">
        <v>12.0378331900258</v>
      </c>
      <c r="Y31" s="207">
        <v>9.0283748925193468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90.447431038627499</v>
      </c>
      <c r="C33" s="203">
        <f>TEL_emi!C5</f>
        <v>85.196386797429142</v>
      </c>
      <c r="D33" s="203">
        <f>TEL_emi!D5</f>
        <v>73.118502154179822</v>
      </c>
      <c r="E33" s="203">
        <f>TEL_emi!E5</f>
        <v>73.429793362997458</v>
      </c>
      <c r="F33" s="203">
        <f>TEL_emi!F5</f>
        <v>62.946741719581851</v>
      </c>
      <c r="G33" s="203">
        <f>TEL_emi!G5</f>
        <v>54.24175103873641</v>
      </c>
      <c r="H33" s="203">
        <f>TEL_emi!H5</f>
        <v>50.497479718254993</v>
      </c>
      <c r="I33" s="203">
        <f>TEL_emi!I5</f>
        <v>54.072356398886548</v>
      </c>
      <c r="J33" s="203">
        <f>TEL_emi!J5</f>
        <v>56.153755078151782</v>
      </c>
      <c r="K33" s="203">
        <f>TEL_emi!K5</f>
        <v>35.842625278956532</v>
      </c>
      <c r="L33" s="203">
        <f>TEL_emi!L5</f>
        <v>32.033772718823244</v>
      </c>
      <c r="M33" s="203">
        <f>TEL_emi!M5</f>
        <v>31.690102304145139</v>
      </c>
      <c r="N33" s="203">
        <f>TEL_emi!N5</f>
        <v>29.521866153994761</v>
      </c>
      <c r="O33" s="203">
        <f>TEL_emi!O5</f>
        <v>30.350636373488751</v>
      </c>
      <c r="P33" s="203">
        <f>TEL_emi!P5</f>
        <v>34.181538769405662</v>
      </c>
      <c r="Q33" s="203">
        <f>TEL_emi!Q5</f>
        <v>24.491887141751821</v>
      </c>
      <c r="R33" s="203">
        <f>TEL_emi!R5</f>
        <v>17.797201851401852</v>
      </c>
      <c r="S33" s="203">
        <f>TEL_emi!S5</f>
        <v>14.63965775975298</v>
      </c>
      <c r="T33" s="203">
        <f>TEL_emi!T5</f>
        <v>9.3666560549991686</v>
      </c>
      <c r="U33" s="203">
        <f>TEL_emi!U5</f>
        <v>6.8372960978229713</v>
      </c>
      <c r="V33" s="203">
        <f>TEL_emi!V5</f>
        <v>7.1884154735560157</v>
      </c>
      <c r="W33" s="203">
        <f>TEL_emi!W5</f>
        <v>10.92755904764236</v>
      </c>
      <c r="X33" s="203">
        <f>TEL_emi!X5</f>
        <v>12.788126375841509</v>
      </c>
      <c r="Y33" s="203">
        <f>TEL_emi!Y5</f>
        <v>9.110083313436057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58.122599726971274</v>
      </c>
      <c r="C35" s="284">
        <f t="shared" si="5"/>
        <v>57.110353254915722</v>
      </c>
      <c r="D35" s="284">
        <f t="shared" si="5"/>
        <v>52.566245639225684</v>
      </c>
      <c r="E35" s="284">
        <f t="shared" si="5"/>
        <v>54.697746681156019</v>
      </c>
      <c r="F35" s="284">
        <f t="shared" si="5"/>
        <v>51.017075832493191</v>
      </c>
      <c r="G35" s="284">
        <f t="shared" si="5"/>
        <v>45.249858133182201</v>
      </c>
      <c r="H35" s="284">
        <f t="shared" si="5"/>
        <v>42.11227869391459</v>
      </c>
      <c r="I35" s="284">
        <f t="shared" si="5"/>
        <v>55.341847540171678</v>
      </c>
      <c r="J35" s="284">
        <f t="shared" si="5"/>
        <v>57.703725527201122</v>
      </c>
      <c r="K35" s="284">
        <f t="shared" si="5"/>
        <v>56.415393482684962</v>
      </c>
      <c r="L35" s="284">
        <f t="shared" si="5"/>
        <v>46.546147713445649</v>
      </c>
      <c r="M35" s="284">
        <f t="shared" si="5"/>
        <v>51.382908083072202</v>
      </c>
      <c r="N35" s="284">
        <f t="shared" si="5"/>
        <v>64.191469486772803</v>
      </c>
      <c r="O35" s="284">
        <f t="shared" si="5"/>
        <v>63.601916359618997</v>
      </c>
      <c r="P35" s="284">
        <f t="shared" si="5"/>
        <v>62.001733057240301</v>
      </c>
      <c r="Q35" s="284">
        <f t="shared" si="5"/>
        <v>56.333497574286298</v>
      </c>
      <c r="R35" s="284">
        <f t="shared" si="5"/>
        <v>48.043157887330061</v>
      </c>
      <c r="S35" s="284">
        <f t="shared" si="5"/>
        <v>44.260078201539692</v>
      </c>
      <c r="T35" s="284">
        <f t="shared" si="5"/>
        <v>43.675765509131011</v>
      </c>
      <c r="U35" s="284">
        <f t="shared" si="5"/>
        <v>39.484676208487642</v>
      </c>
      <c r="V35" s="284">
        <f t="shared" si="5"/>
        <v>40.083235852825695</v>
      </c>
      <c r="W35" s="284">
        <f t="shared" si="5"/>
        <v>44.531640445047501</v>
      </c>
      <c r="X35" s="284">
        <f t="shared" si="5"/>
        <v>53.742274577807706</v>
      </c>
      <c r="Y35" s="284">
        <f t="shared" si="5"/>
        <v>51.178151353183971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81.2142671101697</v>
      </c>
      <c r="D36" s="344">
        <f t="shared" si="6"/>
        <v>84.416559249822697</v>
      </c>
      <c r="E36" s="344">
        <f t="shared" si="6"/>
        <v>88.086890818019697</v>
      </c>
      <c r="F36" s="344">
        <f t="shared" si="6"/>
        <v>86.063464907372776</v>
      </c>
      <c r="G36" s="344">
        <f t="shared" si="6"/>
        <v>74.422734224133762</v>
      </c>
      <c r="H36" s="344">
        <f t="shared" si="6"/>
        <v>69.184207572026452</v>
      </c>
      <c r="I36" s="344">
        <f t="shared" si="6"/>
        <v>62.686046444090927</v>
      </c>
      <c r="J36" s="344">
        <f t="shared" si="6"/>
        <v>58.778615280905825</v>
      </c>
      <c r="K36" s="344">
        <f t="shared" si="6"/>
        <v>58.584497493210385</v>
      </c>
      <c r="L36" s="344">
        <f t="shared" si="6"/>
        <v>54.97213071226588</v>
      </c>
      <c r="M36" s="344">
        <f t="shared" si="6"/>
        <v>48.836122411789248</v>
      </c>
      <c r="N36" s="344">
        <f t="shared" si="6"/>
        <v>49.677746196368773</v>
      </c>
      <c r="O36" s="344">
        <f t="shared" si="6"/>
        <v>48.506780718545969</v>
      </c>
      <c r="P36" s="344">
        <f t="shared" si="6"/>
        <v>45.65608774184809</v>
      </c>
      <c r="Q36" s="344">
        <f t="shared" si="6"/>
        <v>45.316254286959342</v>
      </c>
      <c r="R36" s="344">
        <f t="shared" si="6"/>
        <v>44.782117550659237</v>
      </c>
      <c r="S36" s="344">
        <f t="shared" si="6"/>
        <v>44.567239448558688</v>
      </c>
      <c r="T36" s="344">
        <f t="shared" si="6"/>
        <v>44.653240672446998</v>
      </c>
      <c r="U36" s="344">
        <f t="shared" si="6"/>
        <v>44.271085391808953</v>
      </c>
      <c r="V36" s="344">
        <f t="shared" si="6"/>
        <v>46.388642436553589</v>
      </c>
      <c r="W36" s="344">
        <f t="shared" si="6"/>
        <v>44.934769899421774</v>
      </c>
      <c r="X36" s="344">
        <f t="shared" si="6"/>
        <v>41.075085611101812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37.963634691037981</v>
      </c>
      <c r="C37" s="344">
        <f>IF(TEL_ued!C$5=0,"",TEL_ued!C$5/C$5*1000)</f>
        <v>37.509126618407294</v>
      </c>
      <c r="D37" s="344">
        <f>IF(TEL_ued!D$5=0,"",TEL_ued!D$5/D$5*1000)</f>
        <v>39.109587124483014</v>
      </c>
      <c r="E37" s="344">
        <f>IF(TEL_ued!E$5=0,"",TEL_ued!E$5/E$5*1000)</f>
        <v>40.777472087242465</v>
      </c>
      <c r="F37" s="344">
        <f>IF(TEL_ued!F$5=0,"",TEL_ued!F$5/F$5*1000)</f>
        <v>40.048841072523437</v>
      </c>
      <c r="G37" s="344">
        <f>IF(TEL_ued!G$5=0,"",TEL_ued!G$5/G$5*1000)</f>
        <v>34.625508601624169</v>
      </c>
      <c r="H37" s="344">
        <f>IF(TEL_ued!H$5=0,"",TEL_ued!H$5/H$5*1000)</f>
        <v>32.283011413005639</v>
      </c>
      <c r="I37" s="344">
        <f>IF(TEL_ued!I$5=0,"",TEL_ued!I$5/I$5*1000)</f>
        <v>29.527741636161529</v>
      </c>
      <c r="J37" s="344">
        <f>IF(TEL_ued!J$5=0,"",TEL_ued!J$5/J$5*1000)</f>
        <v>27.755593526263084</v>
      </c>
      <c r="K37" s="344">
        <f>IF(TEL_ued!K$5=0,"",TEL_ued!K$5/K$5*1000)</f>
        <v>28.111226540948746</v>
      </c>
      <c r="L37" s="344">
        <f>IF(TEL_ued!L$5=0,"",TEL_ued!L$5/L$5*1000)</f>
        <v>26.191098301414893</v>
      </c>
      <c r="M37" s="344">
        <f>IF(TEL_ued!M$5=0,"",TEL_ued!M$5/M$5*1000)</f>
        <v>23.377346592278617</v>
      </c>
      <c r="N37" s="344">
        <f>IF(TEL_ued!N$5=0,"",TEL_ued!N$5/N$5*1000)</f>
        <v>23.925625158705259</v>
      </c>
      <c r="O37" s="344">
        <f>IF(TEL_ued!O$5=0,"",TEL_ued!O$5/O$5*1000)</f>
        <v>23.255231010915551</v>
      </c>
      <c r="P37" s="344">
        <f>IF(TEL_ued!P$5=0,"",TEL_ued!P$5/P$5*1000)</f>
        <v>21.814618908294808</v>
      </c>
      <c r="Q37" s="344">
        <f>IF(TEL_ued!Q$5=0,"",TEL_ued!Q$5/Q$5*1000)</f>
        <v>21.74677352024904</v>
      </c>
      <c r="R37" s="344">
        <f>IF(TEL_ued!R$5=0,"",TEL_ued!R$5/R$5*1000)</f>
        <v>21.529324687507359</v>
      </c>
      <c r="S37" s="344">
        <f>IF(TEL_ued!S$5=0,"",TEL_ued!S$5/S$5*1000)</f>
        <v>21.48585287351381</v>
      </c>
      <c r="T37" s="344">
        <f>IF(TEL_ued!T$5=0,"",TEL_ued!T$5/T$5*1000)</f>
        <v>21.804383491127144</v>
      </c>
      <c r="U37" s="344">
        <f>IF(TEL_ued!U$5=0,"",TEL_ued!U$5/U$5*1000)</f>
        <v>21.705797596508727</v>
      </c>
      <c r="V37" s="344">
        <f>IF(TEL_ued!V$5=0,"",TEL_ued!V$5/V$5*1000)</f>
        <v>22.742214472091526</v>
      </c>
      <c r="W37" s="344">
        <f>IF(TEL_ued!W$5=0,"",TEL_ued!W$5/W$5*1000)</f>
        <v>21.899016643941845</v>
      </c>
      <c r="X37" s="344">
        <f>IF(TEL_ued!X$5=0,"",TEL_ued!X$5/X$5*1000)</f>
        <v>19.938403143735673</v>
      </c>
      <c r="Y37" s="344">
        <f>IF(TEL_ued!Y$5=0,"",TEL_ued!Y$5/Y$5*1000)</f>
        <v>19.064049206055593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1.713742349735238</v>
      </c>
      <c r="C38" s="345">
        <f t="shared" si="7"/>
        <v>1.6933309494908064</v>
      </c>
      <c r="D38" s="345">
        <f t="shared" si="7"/>
        <v>1.5667740456546582</v>
      </c>
      <c r="E38" s="345">
        <f t="shared" si="7"/>
        <v>1.6273328851660336</v>
      </c>
      <c r="F38" s="345">
        <f t="shared" si="7"/>
        <v>1.5285098178466314</v>
      </c>
      <c r="G38" s="345">
        <f t="shared" si="7"/>
        <v>1.4876173245935189</v>
      </c>
      <c r="H38" s="345">
        <f t="shared" si="7"/>
        <v>1.4490576802750279</v>
      </c>
      <c r="I38" s="345">
        <f t="shared" si="7"/>
        <v>1.3018155008519572</v>
      </c>
      <c r="J38" s="345">
        <f t="shared" si="7"/>
        <v>1.2918306109323461</v>
      </c>
      <c r="K38" s="345">
        <f t="shared" si="7"/>
        <v>1.0029418974086488</v>
      </c>
      <c r="L38" s="345">
        <f t="shared" si="7"/>
        <v>1.1061674625586835</v>
      </c>
      <c r="M38" s="345">
        <f t="shared" si="7"/>
        <v>1.0199331119354427</v>
      </c>
      <c r="N38" s="345">
        <f t="shared" si="7"/>
        <v>0.78616099084548796</v>
      </c>
      <c r="O38" s="345">
        <f t="shared" si="7"/>
        <v>0.92829803394594534</v>
      </c>
      <c r="P38" s="345">
        <f t="shared" si="7"/>
        <v>1.1668451164792166</v>
      </c>
      <c r="Q38" s="345">
        <f t="shared" si="7"/>
        <v>0.92866971872813131</v>
      </c>
      <c r="R38" s="345">
        <f t="shared" si="7"/>
        <v>0.74535536301267036</v>
      </c>
      <c r="S38" s="345">
        <f t="shared" si="7"/>
        <v>0.66448845841533311</v>
      </c>
      <c r="T38" s="345">
        <f t="shared" si="7"/>
        <v>0.44408746028169849</v>
      </c>
      <c r="U38" s="345">
        <f t="shared" si="7"/>
        <v>0.37557092274261966</v>
      </c>
      <c r="V38" s="345">
        <f t="shared" si="7"/>
        <v>0.37530761269138363</v>
      </c>
      <c r="W38" s="345">
        <f t="shared" si="7"/>
        <v>0.49467139352263473</v>
      </c>
      <c r="X38" s="345">
        <f t="shared" si="7"/>
        <v>0.51289041076170694</v>
      </c>
      <c r="Y38" s="345">
        <f t="shared" si="7"/>
        <v>0.42282013303241028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FI: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52.777730008598454</v>
      </c>
      <c r="C5" s="223">
        <v>50.312897678417848</v>
      </c>
      <c r="D5" s="223">
        <v>46.668185726569192</v>
      </c>
      <c r="E5" s="223">
        <v>45.12278589853824</v>
      </c>
      <c r="F5" s="223">
        <v>41.181771281169382</v>
      </c>
      <c r="G5" s="223">
        <v>36.462166809974192</v>
      </c>
      <c r="H5" s="223">
        <v>34.848495270851252</v>
      </c>
      <c r="I5" s="223">
        <v>41.536113499570078</v>
      </c>
      <c r="J5" s="223">
        <v>43.468357695614777</v>
      </c>
      <c r="K5" s="223">
        <v>35.737489251934647</v>
      </c>
      <c r="L5" s="223">
        <v>28.959243336199481</v>
      </c>
      <c r="M5" s="223">
        <v>31.070765262252781</v>
      </c>
      <c r="N5" s="223">
        <v>37.551934651762657</v>
      </c>
      <c r="O5" s="223">
        <v>32.694926913155633</v>
      </c>
      <c r="P5" s="223">
        <v>29.29398108340499</v>
      </c>
      <c r="Q5" s="223">
        <v>26.373086844368011</v>
      </c>
      <c r="R5" s="223">
        <v>23.87747205503009</v>
      </c>
      <c r="S5" s="223">
        <v>22.031470335339641</v>
      </c>
      <c r="T5" s="223">
        <v>21.09191745485812</v>
      </c>
      <c r="U5" s="223">
        <v>18.205073086844362</v>
      </c>
      <c r="V5" s="223">
        <v>19.153396388650041</v>
      </c>
      <c r="W5" s="223">
        <v>22.09054170249355</v>
      </c>
      <c r="X5" s="223">
        <v>24.933447979363709</v>
      </c>
      <c r="Y5" s="223">
        <v>21.546001719690452</v>
      </c>
      <c r="DA5" s="89" t="s">
        <v>2680</v>
      </c>
    </row>
    <row r="6" spans="1:105" ht="12" customHeight="1" x14ac:dyDescent="0.25">
      <c r="A6" s="55" t="s">
        <v>91</v>
      </c>
      <c r="B6" s="259">
        <v>1.445155900286722</v>
      </c>
      <c r="C6" s="259">
        <v>1.4025161833182269</v>
      </c>
      <c r="D6" s="259">
        <v>1.3999159630590969</v>
      </c>
      <c r="E6" s="259">
        <v>1.298076974619857</v>
      </c>
      <c r="F6" s="259">
        <v>1.2530518170268869</v>
      </c>
      <c r="G6" s="259">
        <v>1.175880085607053</v>
      </c>
      <c r="H6" s="259">
        <v>1.1359184447185711</v>
      </c>
      <c r="I6" s="259">
        <v>1.0442343980092681</v>
      </c>
      <c r="J6" s="259">
        <v>0.94575451766331509</v>
      </c>
      <c r="K6" s="259">
        <v>1.014567314890745</v>
      </c>
      <c r="L6" s="259">
        <v>0.76650839309491703</v>
      </c>
      <c r="M6" s="259">
        <v>0.78522384276210067</v>
      </c>
      <c r="N6" s="259">
        <v>1.1535736910217</v>
      </c>
      <c r="O6" s="259">
        <v>0.9166745130993571</v>
      </c>
      <c r="P6" s="259">
        <v>0.68915041632676022</v>
      </c>
      <c r="Q6" s="259">
        <v>0.701733456105335</v>
      </c>
      <c r="R6" s="259">
        <v>0.69063909993417971</v>
      </c>
      <c r="S6" s="259">
        <v>0.60621094253182584</v>
      </c>
      <c r="T6" s="259">
        <v>0.62949105953309881</v>
      </c>
      <c r="U6" s="259">
        <v>0.53981597312351726</v>
      </c>
      <c r="V6" s="259">
        <v>0.56228607045084622</v>
      </c>
      <c r="W6" s="259">
        <v>0.59883093981035773</v>
      </c>
      <c r="X6" s="259">
        <v>0.77249873239163425</v>
      </c>
      <c r="Y6" s="259">
        <v>0.58376040605951618</v>
      </c>
      <c r="DA6" s="67" t="s">
        <v>2697</v>
      </c>
    </row>
    <row r="7" spans="1:105" ht="12" customHeight="1" x14ac:dyDescent="0.25">
      <c r="A7" s="173" t="s">
        <v>92</v>
      </c>
      <c r="B7" s="224">
        <v>1.1857689438250021</v>
      </c>
      <c r="C7" s="224">
        <v>1.150782509389314</v>
      </c>
      <c r="D7" s="224">
        <v>1.148648995330541</v>
      </c>
      <c r="E7" s="224">
        <v>1.065088799688088</v>
      </c>
      <c r="F7" s="224">
        <v>1.0281450806374459</v>
      </c>
      <c r="G7" s="224">
        <v>0.96482468562629953</v>
      </c>
      <c r="H7" s="224">
        <v>0.93203564694857066</v>
      </c>
      <c r="I7" s="224">
        <v>0.85680771118709198</v>
      </c>
      <c r="J7" s="224">
        <v>0.77600370680066888</v>
      </c>
      <c r="K7" s="224">
        <v>0.83246548914112373</v>
      </c>
      <c r="L7" s="224">
        <v>0.62892996356506015</v>
      </c>
      <c r="M7" s="224">
        <v>0.64428622995864659</v>
      </c>
      <c r="N7" s="224">
        <v>0.94652200288960009</v>
      </c>
      <c r="O7" s="224">
        <v>0.75214319023536969</v>
      </c>
      <c r="P7" s="224">
        <v>0.56545675185785449</v>
      </c>
      <c r="Q7" s="224">
        <v>0.57578129731719796</v>
      </c>
      <c r="R7" s="224">
        <v>0.56667823584342947</v>
      </c>
      <c r="S7" s="224">
        <v>0.49740385028252382</v>
      </c>
      <c r="T7" s="224">
        <v>0.51650548474510671</v>
      </c>
      <c r="U7" s="224">
        <v>0.44292592666545011</v>
      </c>
      <c r="V7" s="224">
        <v>0.46136292960069442</v>
      </c>
      <c r="W7" s="224">
        <v>0.49134846343413968</v>
      </c>
      <c r="X7" s="224">
        <v>0.63384511375723829</v>
      </c>
      <c r="Y7" s="224">
        <v>0.47898289727960303</v>
      </c>
      <c r="DA7" s="177" t="s">
        <v>2698</v>
      </c>
    </row>
    <row r="8" spans="1:105" ht="12" customHeight="1" x14ac:dyDescent="0.25">
      <c r="A8" s="173" t="s">
        <v>93</v>
      </c>
      <c r="B8" s="224">
        <v>0.85227142837422021</v>
      </c>
      <c r="C8" s="224">
        <v>0.82712492862356979</v>
      </c>
      <c r="D8" s="224">
        <v>0.82559146539382666</v>
      </c>
      <c r="E8" s="224">
        <v>0.76553257477581349</v>
      </c>
      <c r="F8" s="224">
        <v>0.73897927670816455</v>
      </c>
      <c r="G8" s="224">
        <v>0.693467742793903</v>
      </c>
      <c r="H8" s="224">
        <v>0.66990062124428518</v>
      </c>
      <c r="I8" s="224">
        <v>0.61583054241572222</v>
      </c>
      <c r="J8" s="224">
        <v>0.55775266426298065</v>
      </c>
      <c r="K8" s="224">
        <v>0.59833457032018278</v>
      </c>
      <c r="L8" s="224">
        <v>0.45204341131238701</v>
      </c>
      <c r="M8" s="224">
        <v>0.4630807277827772</v>
      </c>
      <c r="N8" s="224">
        <v>0.68031268957689994</v>
      </c>
      <c r="O8" s="224">
        <v>0.54060291798167226</v>
      </c>
      <c r="P8" s="224">
        <v>0.40642204039783292</v>
      </c>
      <c r="Q8" s="224">
        <v>0.41384280744673613</v>
      </c>
      <c r="R8" s="224">
        <v>0.40729998201246498</v>
      </c>
      <c r="S8" s="224">
        <v>0.35750901739056412</v>
      </c>
      <c r="T8" s="224">
        <v>0.37123831716054551</v>
      </c>
      <c r="U8" s="224">
        <v>0.31835300979079229</v>
      </c>
      <c r="V8" s="224">
        <v>0.33160460565049898</v>
      </c>
      <c r="W8" s="224">
        <v>0.35315670809328797</v>
      </c>
      <c r="X8" s="224">
        <v>0.45557617551301499</v>
      </c>
      <c r="Y8" s="224">
        <v>0.34426895741971458</v>
      </c>
      <c r="DA8" s="177" t="s">
        <v>2699</v>
      </c>
    </row>
    <row r="9" spans="1:105" ht="12" customHeight="1" x14ac:dyDescent="0.25">
      <c r="A9" s="173" t="s">
        <v>94</v>
      </c>
      <c r="B9" s="224">
        <v>1.6674875772539099</v>
      </c>
      <c r="C9" s="224">
        <v>1.618287903828723</v>
      </c>
      <c r="D9" s="224">
        <v>1.615287649683574</v>
      </c>
      <c r="E9" s="224">
        <v>1.4977811245613739</v>
      </c>
      <c r="F9" s="224">
        <v>1.4458290196464081</v>
      </c>
      <c r="G9" s="224">
        <v>1.356784714161984</v>
      </c>
      <c r="H9" s="224">
        <v>1.3106751285214271</v>
      </c>
      <c r="I9" s="224">
        <v>1.2048858438568479</v>
      </c>
      <c r="J9" s="224">
        <v>1.0912552126884409</v>
      </c>
      <c r="K9" s="224">
        <v>1.170654594104706</v>
      </c>
      <c r="L9" s="224">
        <v>0.88443276126336579</v>
      </c>
      <c r="M9" s="224">
        <v>0.90602751087934674</v>
      </c>
      <c r="N9" s="224">
        <v>1.3310465665635001</v>
      </c>
      <c r="O9" s="224">
        <v>1.0577013612684889</v>
      </c>
      <c r="P9" s="224">
        <v>0.79517355730010775</v>
      </c>
      <c r="Q9" s="224">
        <v>0.80969244935230977</v>
      </c>
      <c r="R9" s="224">
        <v>0.79689126915482267</v>
      </c>
      <c r="S9" s="224">
        <v>0.69947416445979915</v>
      </c>
      <c r="T9" s="224">
        <v>0.72633583792280632</v>
      </c>
      <c r="U9" s="224">
        <v>0.62286458437328918</v>
      </c>
      <c r="V9" s="224">
        <v>0.64879161975097643</v>
      </c>
      <c r="W9" s="224">
        <v>0.69095877670425898</v>
      </c>
      <c r="X9" s="224">
        <v>0.89134469122111626</v>
      </c>
      <c r="Y9" s="224">
        <v>0.67356969929944155</v>
      </c>
      <c r="DA9" s="177" t="s">
        <v>2700</v>
      </c>
    </row>
    <row r="10" spans="1:105" ht="12" customHeight="1" x14ac:dyDescent="0.25">
      <c r="A10" s="56" t="s">
        <v>95</v>
      </c>
      <c r="B10" s="260">
        <v>4.1345896422150652</v>
      </c>
      <c r="C10" s="260">
        <v>3.911916065279271</v>
      </c>
      <c r="D10" s="260">
        <v>3.510584088620925</v>
      </c>
      <c r="E10" s="260">
        <v>3.499799032387013</v>
      </c>
      <c r="F10" s="260">
        <v>3.1026454949792011</v>
      </c>
      <c r="G10" s="260">
        <v>2.7974623816895119</v>
      </c>
      <c r="H10" s="260">
        <v>2.628306378416454</v>
      </c>
      <c r="I10" s="260">
        <v>3.3376122024757509</v>
      </c>
      <c r="J10" s="260">
        <v>3.7027750804061319</v>
      </c>
      <c r="K10" s="260">
        <v>2.8095084535651891</v>
      </c>
      <c r="L10" s="260">
        <v>2.2944019796057442</v>
      </c>
      <c r="M10" s="260">
        <v>2.4584329634140971</v>
      </c>
      <c r="N10" s="260">
        <v>2.6883440787102861</v>
      </c>
      <c r="O10" s="260">
        <v>2.44926935253392</v>
      </c>
      <c r="P10" s="260">
        <v>2.492586024684865</v>
      </c>
      <c r="Q10" s="260">
        <v>2.0423119267363372</v>
      </c>
      <c r="R10" s="260">
        <v>1.658862785887401</v>
      </c>
      <c r="S10" s="260">
        <v>1.4769952759402361</v>
      </c>
      <c r="T10" s="260">
        <v>1.404472223207158</v>
      </c>
      <c r="U10" s="260">
        <v>1.192164684281402</v>
      </c>
      <c r="V10" s="260">
        <v>1.2503929529852911</v>
      </c>
      <c r="W10" s="260">
        <v>1.4942087775021771</v>
      </c>
      <c r="X10" s="260">
        <v>1.695261639567079</v>
      </c>
      <c r="Y10" s="260">
        <v>1.3957738932548149</v>
      </c>
      <c r="DA10" s="68" t="s">
        <v>2701</v>
      </c>
    </row>
    <row r="11" spans="1:105" ht="12" customHeight="1" x14ac:dyDescent="0.25">
      <c r="A11" s="37" t="s">
        <v>159</v>
      </c>
      <c r="B11" s="226">
        <v>2.2126947093824612</v>
      </c>
      <c r="C11" s="226">
        <v>2.166398842617447</v>
      </c>
      <c r="D11" s="226">
        <v>1.441700418822546</v>
      </c>
      <c r="E11" s="226">
        <v>1.6536603691241909</v>
      </c>
      <c r="F11" s="226">
        <v>1.209224067637988</v>
      </c>
      <c r="G11" s="226">
        <v>1.123057097438614</v>
      </c>
      <c r="H11" s="226">
        <v>0.86767544705660726</v>
      </c>
      <c r="I11" s="226">
        <v>1.480796955766674</v>
      </c>
      <c r="J11" s="226">
        <v>1.424684302161729</v>
      </c>
      <c r="K11" s="226">
        <v>0.66382775106994207</v>
      </c>
      <c r="L11" s="226">
        <v>0.95530539884932109</v>
      </c>
      <c r="M11" s="226">
        <v>0.8239862023922826</v>
      </c>
      <c r="N11" s="226">
        <v>0.67166030123425902</v>
      </c>
      <c r="O11" s="226">
        <v>0.75830574314270771</v>
      </c>
      <c r="P11" s="226">
        <v>0.82770317528069504</v>
      </c>
      <c r="Q11" s="226">
        <v>0.58025239244454063</v>
      </c>
      <c r="R11" s="226">
        <v>0.20060812483803819</v>
      </c>
      <c r="S11" s="226">
        <v>0</v>
      </c>
      <c r="T11" s="226">
        <v>0.17472546195093261</v>
      </c>
      <c r="U11" s="226">
        <v>0</v>
      </c>
      <c r="V11" s="226">
        <v>0</v>
      </c>
      <c r="W11" s="226">
        <v>0.2053015156592049</v>
      </c>
      <c r="X11" s="226">
        <v>0.48549569295507539</v>
      </c>
      <c r="Y11" s="226">
        <v>0.20751987518457901</v>
      </c>
      <c r="DA11" s="69" t="s">
        <v>2702</v>
      </c>
    </row>
    <row r="12" spans="1:105" ht="12" customHeight="1" x14ac:dyDescent="0.25">
      <c r="A12" s="37" t="s">
        <v>35</v>
      </c>
      <c r="B12" s="226">
        <v>0.79572738218816874</v>
      </c>
      <c r="C12" s="226">
        <v>0.61007205456199154</v>
      </c>
      <c r="D12" s="226">
        <v>0.72419963271256882</v>
      </c>
      <c r="E12" s="226">
        <v>0.76145291415485961</v>
      </c>
      <c r="F12" s="226">
        <v>0.67928222299483265</v>
      </c>
      <c r="G12" s="226">
        <v>0.55792124837268608</v>
      </c>
      <c r="H12" s="226">
        <v>0.58727051285603882</v>
      </c>
      <c r="I12" s="226">
        <v>1.1749918039295559</v>
      </c>
      <c r="J12" s="226">
        <v>1.818428316325341</v>
      </c>
      <c r="K12" s="226">
        <v>1.3825671594211359</v>
      </c>
      <c r="L12" s="226">
        <v>0.80379082780759059</v>
      </c>
      <c r="M12" s="226">
        <v>1.1094422181033401</v>
      </c>
      <c r="N12" s="226">
        <v>0.75244379779783099</v>
      </c>
      <c r="O12" s="226">
        <v>0.90047227194564994</v>
      </c>
      <c r="P12" s="226">
        <v>1.310547271343919</v>
      </c>
      <c r="Q12" s="226">
        <v>0.94414276855910839</v>
      </c>
      <c r="R12" s="226">
        <v>0.69533426716600577</v>
      </c>
      <c r="S12" s="226">
        <v>0.79370580095778187</v>
      </c>
      <c r="T12" s="226">
        <v>0.45021634950792072</v>
      </c>
      <c r="U12" s="226">
        <v>0.50304373193840024</v>
      </c>
      <c r="V12" s="226">
        <v>0.53940530446374546</v>
      </c>
      <c r="W12" s="226">
        <v>0.67180679339172655</v>
      </c>
      <c r="X12" s="226">
        <v>0.24441458674306971</v>
      </c>
      <c r="Y12" s="226">
        <v>0.52711161190465405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1.126167550644436</v>
      </c>
      <c r="C15" s="226">
        <v>1.135445168099833</v>
      </c>
      <c r="D15" s="226">
        <v>1.34468403708581</v>
      </c>
      <c r="E15" s="226">
        <v>1.084685749107962</v>
      </c>
      <c r="F15" s="226">
        <v>1.2141392043463799</v>
      </c>
      <c r="G15" s="226">
        <v>1.116484035878212</v>
      </c>
      <c r="H15" s="226">
        <v>1.1733604185038069</v>
      </c>
      <c r="I15" s="226">
        <v>0.68182344277952067</v>
      </c>
      <c r="J15" s="226">
        <v>0.45966246191906229</v>
      </c>
      <c r="K15" s="226">
        <v>0.76311354307411139</v>
      </c>
      <c r="L15" s="226">
        <v>0.53530575294883254</v>
      </c>
      <c r="M15" s="226">
        <v>0.52500454291847454</v>
      </c>
      <c r="N15" s="226">
        <v>1.264239979678196</v>
      </c>
      <c r="O15" s="226">
        <v>0.79049133744556188</v>
      </c>
      <c r="P15" s="226">
        <v>0.35433557806025212</v>
      </c>
      <c r="Q15" s="226">
        <v>0.51791676573268797</v>
      </c>
      <c r="R15" s="226">
        <v>0.76292039388335753</v>
      </c>
      <c r="S15" s="226">
        <v>0.68328947498245407</v>
      </c>
      <c r="T15" s="226">
        <v>0.77953041174830506</v>
      </c>
      <c r="U15" s="226">
        <v>0.68912095234300219</v>
      </c>
      <c r="V15" s="226">
        <v>0.71098764852154517</v>
      </c>
      <c r="W15" s="226">
        <v>0.61710046845124522</v>
      </c>
      <c r="X15" s="226">
        <v>0.96535135986893439</v>
      </c>
      <c r="Y15" s="226">
        <v>0.66114240616558195</v>
      </c>
      <c r="DA15" s="69" t="s">
        <v>2706</v>
      </c>
    </row>
    <row r="16" spans="1:105" ht="12" customHeight="1" x14ac:dyDescent="0.25">
      <c r="A16" s="57" t="s">
        <v>2707</v>
      </c>
      <c r="B16" s="261">
        <v>2.2955539010087969</v>
      </c>
      <c r="C16" s="261">
        <v>2.161499971417316</v>
      </c>
      <c r="D16" s="261">
        <v>1.898671867502274</v>
      </c>
      <c r="E16" s="261">
        <v>1.8925405029302249</v>
      </c>
      <c r="F16" s="261">
        <v>1.6541234608470969</v>
      </c>
      <c r="G16" s="261">
        <v>1.381995539519449</v>
      </c>
      <c r="H16" s="261">
        <v>1.3100294124494749</v>
      </c>
      <c r="I16" s="261">
        <v>1.922413304657882</v>
      </c>
      <c r="J16" s="261">
        <v>2.1741361608624779</v>
      </c>
      <c r="K16" s="261">
        <v>1.525216699676017</v>
      </c>
      <c r="L16" s="261">
        <v>1.3009523738202391</v>
      </c>
      <c r="M16" s="261">
        <v>1.443805600155142</v>
      </c>
      <c r="N16" s="261">
        <v>1.5263743529083309</v>
      </c>
      <c r="O16" s="261">
        <v>1.422818608993843</v>
      </c>
      <c r="P16" s="261">
        <v>1.4045317126948551</v>
      </c>
      <c r="Q16" s="261">
        <v>1.188749253291056</v>
      </c>
      <c r="R16" s="261">
        <v>1.0284615203330809</v>
      </c>
      <c r="S16" s="261">
        <v>0.99394936779941756</v>
      </c>
      <c r="T16" s="261">
        <v>0.90199837719846565</v>
      </c>
      <c r="U16" s="261">
        <v>0.78661212905982925</v>
      </c>
      <c r="V16" s="261">
        <v>0.8352162135743566</v>
      </c>
      <c r="W16" s="261">
        <v>1.0164661184861219</v>
      </c>
      <c r="X16" s="261">
        <v>1.025192484078951</v>
      </c>
      <c r="Y16" s="261">
        <v>1.002115487784262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0.63486966865477035</v>
      </c>
      <c r="C19" s="229">
        <v>0.63486966864449246</v>
      </c>
      <c r="D19" s="229">
        <v>0.45205168650517219</v>
      </c>
      <c r="E19" s="229">
        <v>0.45205346002023872</v>
      </c>
      <c r="F19" s="229">
        <v>0.45221650368434602</v>
      </c>
      <c r="G19" s="229">
        <v>9.0516803710589913E-2</v>
      </c>
      <c r="H19" s="229">
        <v>0.18139436270656889</v>
      </c>
      <c r="I19" s="229">
        <v>0.1714861350446637</v>
      </c>
      <c r="J19" s="229">
        <v>8.4193435361798574E-2</v>
      </c>
      <c r="K19" s="229">
        <v>0</v>
      </c>
      <c r="L19" s="229">
        <v>8.3698849071266485E-2</v>
      </c>
      <c r="M19" s="229">
        <v>8.189418113562083E-2</v>
      </c>
      <c r="N19" s="229">
        <v>7.9784617287042531E-2</v>
      </c>
      <c r="O19" s="229">
        <v>8.1680477400647461E-2</v>
      </c>
      <c r="P19" s="229">
        <v>8.4083786861124291E-2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2711</v>
      </c>
    </row>
    <row r="20" spans="1:105" ht="12" customHeight="1" x14ac:dyDescent="0.25">
      <c r="A20" s="46" t="s">
        <v>159</v>
      </c>
      <c r="B20" s="229">
        <v>0.74668978806374908</v>
      </c>
      <c r="C20" s="229">
        <v>0.75049492778501203</v>
      </c>
      <c r="D20" s="229">
        <v>0.55506274620338691</v>
      </c>
      <c r="E20" s="229">
        <v>0.6218433637736055</v>
      </c>
      <c r="F20" s="229">
        <v>0.48739564587339013</v>
      </c>
      <c r="G20" s="229">
        <v>0.5787337178327201</v>
      </c>
      <c r="H20" s="229">
        <v>0.43249226409087038</v>
      </c>
      <c r="I20" s="229">
        <v>0.44065349990161062</v>
      </c>
      <c r="J20" s="229">
        <v>0.35904023532629747</v>
      </c>
      <c r="K20" s="229">
        <v>0.26021596471492459</v>
      </c>
      <c r="L20" s="229">
        <v>0.3151167305687983</v>
      </c>
      <c r="M20" s="229">
        <v>0.24217934138763739</v>
      </c>
      <c r="N20" s="229">
        <v>0.24695487506944311</v>
      </c>
      <c r="O20" s="229">
        <v>0.24883873420675881</v>
      </c>
      <c r="P20" s="229">
        <v>0.25088371318357172</v>
      </c>
      <c r="Q20" s="229">
        <v>0.18385498589061519</v>
      </c>
      <c r="R20" s="229">
        <v>5.8218205117617959E-2</v>
      </c>
      <c r="S20" s="229">
        <v>0</v>
      </c>
      <c r="T20" s="229">
        <v>5.058866737232242E-2</v>
      </c>
      <c r="U20" s="229">
        <v>0</v>
      </c>
      <c r="V20" s="229">
        <v>0</v>
      </c>
      <c r="W20" s="229">
        <v>4.9568937761194851E-2</v>
      </c>
      <c r="X20" s="229">
        <v>0.16169986999133609</v>
      </c>
      <c r="Y20" s="229">
        <v>4.5553007930694611E-2</v>
      </c>
      <c r="DA20" s="73" t="s">
        <v>2712</v>
      </c>
    </row>
    <row r="21" spans="1:105" ht="12" customHeight="1" x14ac:dyDescent="0.25">
      <c r="A21" s="46" t="s">
        <v>32</v>
      </c>
      <c r="B21" s="229">
        <v>0.64547050023094132</v>
      </c>
      <c r="C21" s="229">
        <v>0.56479110470608673</v>
      </c>
      <c r="D21" s="229">
        <v>0.56300925133532564</v>
      </c>
      <c r="E21" s="229">
        <v>0.48257923872685882</v>
      </c>
      <c r="F21" s="229">
        <v>0.40229206102534831</v>
      </c>
      <c r="G21" s="229">
        <v>0.40263155195290279</v>
      </c>
      <c r="H21" s="229">
        <v>0.40341817923322071</v>
      </c>
      <c r="I21" s="229">
        <v>0.30510995944538338</v>
      </c>
      <c r="J21" s="229">
        <v>0.37300191491153251</v>
      </c>
      <c r="K21" s="229">
        <v>7.4319065528902856E-2</v>
      </c>
      <c r="L21" s="229">
        <v>7.4163454592797551E-2</v>
      </c>
      <c r="M21" s="229">
        <v>7.2596291171107483E-2</v>
      </c>
      <c r="N21" s="229">
        <v>7.0819494702462502E-2</v>
      </c>
      <c r="O21" s="229">
        <v>7.1226697305673034E-2</v>
      </c>
      <c r="P21" s="229">
        <v>7.3328959912477273E-2</v>
      </c>
      <c r="Q21" s="229">
        <v>7.0571410927462483E-2</v>
      </c>
      <c r="R21" s="229">
        <v>0.1355455624074777</v>
      </c>
      <c r="S21" s="229">
        <v>0.12994943932124861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0.26852394405933638</v>
      </c>
      <c r="C23" s="229">
        <v>0.21134427028172409</v>
      </c>
      <c r="D23" s="229">
        <v>0.27882091985602769</v>
      </c>
      <c r="E23" s="229">
        <v>0.28633717680738108</v>
      </c>
      <c r="F23" s="229">
        <v>0.27379474711712032</v>
      </c>
      <c r="G23" s="229">
        <v>0.28750794511251088</v>
      </c>
      <c r="H23" s="229">
        <v>0.29272460641881509</v>
      </c>
      <c r="I23" s="229">
        <v>0.34965242786388379</v>
      </c>
      <c r="J23" s="229">
        <v>0.4582691966401255</v>
      </c>
      <c r="K23" s="229">
        <v>0.54195692571164933</v>
      </c>
      <c r="L23" s="229">
        <v>0.26513818306167303</v>
      </c>
      <c r="M23" s="229">
        <v>0.32607825823761999</v>
      </c>
      <c r="N23" s="229">
        <v>0.2766572086223853</v>
      </c>
      <c r="O23" s="229">
        <v>0.29549081273022998</v>
      </c>
      <c r="P23" s="229">
        <v>0.3972377726180133</v>
      </c>
      <c r="Q23" s="229">
        <v>0.2991549154340663</v>
      </c>
      <c r="R23" s="229">
        <v>0.20179199134562309</v>
      </c>
      <c r="S23" s="229">
        <v>0.1881453047632386</v>
      </c>
      <c r="T23" s="229">
        <v>0.13035218162555781</v>
      </c>
      <c r="U23" s="229">
        <v>0.13788738537409359</v>
      </c>
      <c r="V23" s="229">
        <v>0.14354260762862689</v>
      </c>
      <c r="W23" s="229">
        <v>0.16220410756470369</v>
      </c>
      <c r="X23" s="229">
        <v>8.1405061824096528E-2</v>
      </c>
      <c r="Y23" s="229">
        <v>0.1157070830738349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4.9727263602361259E-2</v>
      </c>
      <c r="E25" s="229">
        <v>4.9727263602141143E-2</v>
      </c>
      <c r="F25" s="229">
        <v>3.8424503146892199E-2</v>
      </c>
      <c r="G25" s="229">
        <v>2.2605520910725541E-2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2.2621795582829728E-3</v>
      </c>
      <c r="T25" s="229">
        <v>2.26217955829144E-3</v>
      </c>
      <c r="U25" s="229">
        <v>2.2621795582729301E-3</v>
      </c>
      <c r="V25" s="229">
        <v>2.262179558269563E-3</v>
      </c>
      <c r="W25" s="229">
        <v>4.5243591165557758E-3</v>
      </c>
      <c r="X25" s="229">
        <v>9.0405808967211794E-3</v>
      </c>
      <c r="Y25" s="229">
        <v>9.04058089692821E-3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0.6555112824023408</v>
      </c>
      <c r="J26" s="229">
        <v>0.89963137862272358</v>
      </c>
      <c r="K26" s="229">
        <v>0.64872474372054034</v>
      </c>
      <c r="L26" s="229">
        <v>0.56283515652570359</v>
      </c>
      <c r="M26" s="229">
        <v>0.72105752822315605</v>
      </c>
      <c r="N26" s="229">
        <v>0.85215815722699728</v>
      </c>
      <c r="O26" s="229">
        <v>0.72558188735053386</v>
      </c>
      <c r="P26" s="229">
        <v>0.59899748011966858</v>
      </c>
      <c r="Q26" s="229">
        <v>0.63516794103891216</v>
      </c>
      <c r="R26" s="229">
        <v>0.63290576146236266</v>
      </c>
      <c r="S26" s="229">
        <v>0.67359244415664743</v>
      </c>
      <c r="T26" s="229">
        <v>0.718795348642294</v>
      </c>
      <c r="U26" s="229">
        <v>0.64646256412746272</v>
      </c>
      <c r="V26" s="229">
        <v>0.68941142638746011</v>
      </c>
      <c r="W26" s="229">
        <v>0.8001687140436673</v>
      </c>
      <c r="X26" s="229">
        <v>0.77304697136679745</v>
      </c>
      <c r="Y26" s="229">
        <v>0.83181481588280404</v>
      </c>
      <c r="DA26" s="73" t="s">
        <v>2718</v>
      </c>
    </row>
    <row r="27" spans="1:105" ht="12" customHeight="1" x14ac:dyDescent="0.25">
      <c r="A27" s="57" t="s">
        <v>2719</v>
      </c>
      <c r="B27" s="261">
        <v>19.512208158574779</v>
      </c>
      <c r="C27" s="261">
        <v>18.372749757047181</v>
      </c>
      <c r="D27" s="261">
        <v>16.13871087376933</v>
      </c>
      <c r="E27" s="261">
        <v>16.086594274906911</v>
      </c>
      <c r="F27" s="261">
        <v>14.060049417200331</v>
      </c>
      <c r="G27" s="261">
        <v>11.746962085915319</v>
      </c>
      <c r="H27" s="261">
        <v>11.13525000582054</v>
      </c>
      <c r="I27" s="261">
        <v>16.340513089592001</v>
      </c>
      <c r="J27" s="261">
        <v>18.48015736733106</v>
      </c>
      <c r="K27" s="261">
        <v>12.964341947246149</v>
      </c>
      <c r="L27" s="261">
        <v>11.05809517747203</v>
      </c>
      <c r="M27" s="261">
        <v>12.2723476013187</v>
      </c>
      <c r="N27" s="261">
        <v>12.974181999720811</v>
      </c>
      <c r="O27" s="261">
        <v>12.09395817644767</v>
      </c>
      <c r="P27" s="261">
        <v>11.93851955790627</v>
      </c>
      <c r="Q27" s="261">
        <v>10.10436865297398</v>
      </c>
      <c r="R27" s="261">
        <v>8.7419229228311934</v>
      </c>
      <c r="S27" s="261">
        <v>8.4485696262950505</v>
      </c>
      <c r="T27" s="261">
        <v>7.6669862061869569</v>
      </c>
      <c r="U27" s="261">
        <v>6.6862030970085478</v>
      </c>
      <c r="V27" s="261">
        <v>7.0993378153820332</v>
      </c>
      <c r="W27" s="261">
        <v>8.6399620071320324</v>
      </c>
      <c r="X27" s="261">
        <v>8.714136114671085</v>
      </c>
      <c r="Y27" s="261">
        <v>8.5179816461662234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5.3963921835655491</v>
      </c>
      <c r="C30" s="229">
        <v>5.3963921834781852</v>
      </c>
      <c r="D30" s="229">
        <v>3.8424393352939652</v>
      </c>
      <c r="E30" s="229">
        <v>3.842454410172027</v>
      </c>
      <c r="F30" s="229">
        <v>3.8438402813169419</v>
      </c>
      <c r="G30" s="229">
        <v>0.76939283154001403</v>
      </c>
      <c r="H30" s="229">
        <v>1.5418520830058371</v>
      </c>
      <c r="I30" s="229">
        <v>1.4576321478796419</v>
      </c>
      <c r="J30" s="229">
        <v>0.71564420057528799</v>
      </c>
      <c r="K30" s="229">
        <v>0</v>
      </c>
      <c r="L30" s="229">
        <v>0.7114402171057651</v>
      </c>
      <c r="M30" s="229">
        <v>0.69610053965277674</v>
      </c>
      <c r="N30" s="229">
        <v>0.67816924693986158</v>
      </c>
      <c r="O30" s="229">
        <v>0.69428405790550374</v>
      </c>
      <c r="P30" s="229">
        <v>0.71471218831955663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2723</v>
      </c>
    </row>
    <row r="31" spans="1:105" ht="12" customHeight="1" x14ac:dyDescent="0.25">
      <c r="A31" s="46" t="s">
        <v>159</v>
      </c>
      <c r="B31" s="229">
        <v>6.3468631985418673</v>
      </c>
      <c r="C31" s="229">
        <v>6.3792068861726037</v>
      </c>
      <c r="D31" s="229">
        <v>4.7180333427287886</v>
      </c>
      <c r="E31" s="229">
        <v>5.2856685920756448</v>
      </c>
      <c r="F31" s="229">
        <v>4.1428629899238167</v>
      </c>
      <c r="G31" s="229">
        <v>4.9192366015781204</v>
      </c>
      <c r="H31" s="229">
        <v>3.6761842447723998</v>
      </c>
      <c r="I31" s="229">
        <v>3.7455547491636918</v>
      </c>
      <c r="J31" s="229">
        <v>3.051842000273528</v>
      </c>
      <c r="K31" s="229">
        <v>2.2118357000768598</v>
      </c>
      <c r="L31" s="229">
        <v>2.678492209834785</v>
      </c>
      <c r="M31" s="229">
        <v>2.058524401794918</v>
      </c>
      <c r="N31" s="229">
        <v>2.0991164380902658</v>
      </c>
      <c r="O31" s="229">
        <v>2.11512924075745</v>
      </c>
      <c r="P31" s="229">
        <v>2.1325115620603601</v>
      </c>
      <c r="Q31" s="229">
        <v>1.56276738007023</v>
      </c>
      <c r="R31" s="229">
        <v>0.49485474349975261</v>
      </c>
      <c r="S31" s="229">
        <v>0</v>
      </c>
      <c r="T31" s="229">
        <v>0.43000367266474049</v>
      </c>
      <c r="U31" s="229">
        <v>0</v>
      </c>
      <c r="V31" s="229">
        <v>0</v>
      </c>
      <c r="W31" s="229">
        <v>0.42133597097015618</v>
      </c>
      <c r="X31" s="229">
        <v>1.3744488949263569</v>
      </c>
      <c r="Y31" s="229">
        <v>0.3872005674109042</v>
      </c>
      <c r="DA31" s="73" t="s">
        <v>2724</v>
      </c>
    </row>
    <row r="32" spans="1:105" ht="12" customHeight="1" x14ac:dyDescent="0.25">
      <c r="A32" s="46" t="s">
        <v>32</v>
      </c>
      <c r="B32" s="229">
        <v>5.4864992519630018</v>
      </c>
      <c r="C32" s="229">
        <v>4.8007243900017382</v>
      </c>
      <c r="D32" s="229">
        <v>4.7855786363502686</v>
      </c>
      <c r="E32" s="229">
        <v>4.1019235291782987</v>
      </c>
      <c r="F32" s="229">
        <v>3.4194825187154612</v>
      </c>
      <c r="G32" s="229">
        <v>3.422368191599674</v>
      </c>
      <c r="H32" s="229">
        <v>3.4290545234823759</v>
      </c>
      <c r="I32" s="229">
        <v>2.5934346552857601</v>
      </c>
      <c r="J32" s="229">
        <v>3.1705162767480259</v>
      </c>
      <c r="K32" s="229">
        <v>0.63171205699567423</v>
      </c>
      <c r="L32" s="229">
        <v>0.63038936403877921</v>
      </c>
      <c r="M32" s="229">
        <v>0.6170684749544133</v>
      </c>
      <c r="N32" s="229">
        <v>0.60196570497093138</v>
      </c>
      <c r="O32" s="229">
        <v>0.60542692709822099</v>
      </c>
      <c r="P32" s="229">
        <v>0.62329615925605697</v>
      </c>
      <c r="Q32" s="229">
        <v>0.59985699288343131</v>
      </c>
      <c r="R32" s="229">
        <v>1.152137280463561</v>
      </c>
      <c r="S32" s="229">
        <v>1.104570234230613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2.2824535245043598</v>
      </c>
      <c r="C34" s="229">
        <v>1.796426297394655</v>
      </c>
      <c r="D34" s="229">
        <v>2.3699778187762361</v>
      </c>
      <c r="E34" s="229">
        <v>2.433866002862739</v>
      </c>
      <c r="F34" s="229">
        <v>2.3272553504955229</v>
      </c>
      <c r="G34" s="229">
        <v>2.4438175334563419</v>
      </c>
      <c r="H34" s="229">
        <v>2.4881591545599302</v>
      </c>
      <c r="I34" s="229">
        <v>2.972045636843013</v>
      </c>
      <c r="J34" s="229">
        <v>3.895288171441067</v>
      </c>
      <c r="K34" s="229">
        <v>4.6066338685490198</v>
      </c>
      <c r="L34" s="229">
        <v>2.2536745560242202</v>
      </c>
      <c r="M34" s="229">
        <v>2.7716651950197688</v>
      </c>
      <c r="N34" s="229">
        <v>2.351586273290275</v>
      </c>
      <c r="O34" s="229">
        <v>2.5116719082069561</v>
      </c>
      <c r="P34" s="229">
        <v>3.3765210672531141</v>
      </c>
      <c r="Q34" s="229">
        <v>2.5428167811895639</v>
      </c>
      <c r="R34" s="229">
        <v>1.7152319264377971</v>
      </c>
      <c r="S34" s="229">
        <v>1.5992350904875281</v>
      </c>
      <c r="T34" s="229">
        <v>1.107993543817241</v>
      </c>
      <c r="U34" s="229">
        <v>1.1720427756797951</v>
      </c>
      <c r="V34" s="229">
        <v>1.2201121648433291</v>
      </c>
      <c r="W34" s="229">
        <v>1.378734914299981</v>
      </c>
      <c r="X34" s="229">
        <v>0.69194302550482045</v>
      </c>
      <c r="Y34" s="229">
        <v>0.98351020612759632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0.4226817406200708</v>
      </c>
      <c r="E36" s="229">
        <v>0.42268174061819969</v>
      </c>
      <c r="F36" s="229">
        <v>0.32660827674858378</v>
      </c>
      <c r="G36" s="229">
        <v>0.1921469277411671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1.9228526245405279E-2</v>
      </c>
      <c r="T36" s="229">
        <v>1.9228526245477238E-2</v>
      </c>
      <c r="U36" s="229">
        <v>1.9228526245319909E-2</v>
      </c>
      <c r="V36" s="229">
        <v>1.922852624529129E-2</v>
      </c>
      <c r="W36" s="229">
        <v>3.8457052490724078E-2</v>
      </c>
      <c r="X36" s="229">
        <v>7.6844937622130016E-2</v>
      </c>
      <c r="Y36" s="229">
        <v>7.6844937623889761E-2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5.5718459004198992</v>
      </c>
      <c r="J37" s="229">
        <v>7.6468667182931496</v>
      </c>
      <c r="K37" s="229">
        <v>5.514160321624594</v>
      </c>
      <c r="L37" s="229">
        <v>4.7840988304684808</v>
      </c>
      <c r="M37" s="229">
        <v>6.1289889898968237</v>
      </c>
      <c r="N37" s="229">
        <v>7.2433443364294794</v>
      </c>
      <c r="O37" s="229">
        <v>6.1674460424795399</v>
      </c>
      <c r="P37" s="229">
        <v>5.0914785810171832</v>
      </c>
      <c r="Q37" s="229">
        <v>5.398927498830755</v>
      </c>
      <c r="R37" s="229">
        <v>5.3796989724300843</v>
      </c>
      <c r="S37" s="229">
        <v>5.7255357753315046</v>
      </c>
      <c r="T37" s="229">
        <v>6.109760463459498</v>
      </c>
      <c r="U37" s="229">
        <v>5.4949317950834331</v>
      </c>
      <c r="V37" s="229">
        <v>5.8599971242934128</v>
      </c>
      <c r="W37" s="229">
        <v>6.8014340693711706</v>
      </c>
      <c r="X37" s="229">
        <v>6.5708992566177766</v>
      </c>
      <c r="Y37" s="229">
        <v>7.0704259350038328</v>
      </c>
      <c r="DA37" s="73" t="s">
        <v>2730</v>
      </c>
    </row>
    <row r="38" spans="1:105" ht="12" customHeight="1" x14ac:dyDescent="0.25">
      <c r="A38" s="57" t="s">
        <v>2731</v>
      </c>
      <c r="B38" s="261">
        <v>5.261849688223446</v>
      </c>
      <c r="C38" s="261">
        <v>5.106597385415081</v>
      </c>
      <c r="D38" s="261">
        <v>5.0971299167792763</v>
      </c>
      <c r="E38" s="261">
        <v>4.7263315486158914</v>
      </c>
      <c r="F38" s="261">
        <v>4.5623937953286671</v>
      </c>
      <c r="G38" s="261">
        <v>4.2814095424667054</v>
      </c>
      <c r="H38" s="261">
        <v>4.1359081833342808</v>
      </c>
      <c r="I38" s="261">
        <v>3.8020842183927188</v>
      </c>
      <c r="J38" s="261">
        <v>3.443516448927967</v>
      </c>
      <c r="K38" s="261">
        <v>3.6940656080637368</v>
      </c>
      <c r="L38" s="261">
        <v>2.7908767133199541</v>
      </c>
      <c r="M38" s="261">
        <v>2.8590201454414941</v>
      </c>
      <c r="N38" s="261">
        <v>4.2001913878225992</v>
      </c>
      <c r="O38" s="261">
        <v>3.3376354066694538</v>
      </c>
      <c r="P38" s="261">
        <v>2.509214336369229</v>
      </c>
      <c r="Q38" s="261">
        <v>2.555029506845067</v>
      </c>
      <c r="R38" s="261">
        <v>2.5146346715552181</v>
      </c>
      <c r="S38" s="261">
        <v>2.2072295856287001</v>
      </c>
      <c r="T38" s="261">
        <v>2.2919930885564108</v>
      </c>
      <c r="U38" s="261">
        <v>1.9654837995779351</v>
      </c>
      <c r="V38" s="261">
        <v>2.0472980001030812</v>
      </c>
      <c r="W38" s="261">
        <v>2.1803588064889952</v>
      </c>
      <c r="X38" s="261">
        <v>2.8126876922977462</v>
      </c>
      <c r="Y38" s="261">
        <v>2.1254866066782379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14.491967030589587</v>
      </c>
      <c r="C39" s="261">
        <f t="shared" si="0"/>
        <v>13.887516307446189</v>
      </c>
      <c r="D39" s="261">
        <f t="shared" si="0"/>
        <v>13.163212402953736</v>
      </c>
      <c r="E39" s="261">
        <f t="shared" si="0"/>
        <v>12.556675983139105</v>
      </c>
      <c r="F39" s="261">
        <f t="shared" si="0"/>
        <v>11.662347102847484</v>
      </c>
      <c r="G39" s="261">
        <f t="shared" si="0"/>
        <v>10.492282630386956</v>
      </c>
      <c r="H39" s="261">
        <f t="shared" si="0"/>
        <v>10.07276693257978</v>
      </c>
      <c r="I39" s="261">
        <f t="shared" si="0"/>
        <v>11.016527040370292</v>
      </c>
      <c r="J39" s="261">
        <f t="shared" si="0"/>
        <v>11.033380692816255</v>
      </c>
      <c r="K39" s="261">
        <f t="shared" si="0"/>
        <v>9.7727677174778496</v>
      </c>
      <c r="L39" s="261">
        <f t="shared" si="0"/>
        <v>7.7588680786304378</v>
      </c>
      <c r="M39" s="261">
        <f t="shared" si="0"/>
        <v>8.1894003801511115</v>
      </c>
      <c r="N39" s="261">
        <f t="shared" si="0"/>
        <v>10.510094130795785</v>
      </c>
      <c r="O39" s="261">
        <f t="shared" si="0"/>
        <v>8.8993514355703862</v>
      </c>
      <c r="P39" s="261">
        <f t="shared" si="0"/>
        <v>7.5721504589390802</v>
      </c>
      <c r="Q39" s="261">
        <f t="shared" si="0"/>
        <v>7.0439890249119959</v>
      </c>
      <c r="R39" s="261">
        <f t="shared" si="0"/>
        <v>6.5493163052936323</v>
      </c>
      <c r="S39" s="261">
        <f t="shared" si="0"/>
        <v>5.9341679925269197</v>
      </c>
      <c r="T39" s="261">
        <f t="shared" si="0"/>
        <v>5.7418317039607967</v>
      </c>
      <c r="U39" s="261">
        <f t="shared" si="0"/>
        <v>4.929399916058645</v>
      </c>
      <c r="V39" s="261">
        <f t="shared" si="0"/>
        <v>5.1658338404003299</v>
      </c>
      <c r="W39" s="261">
        <f t="shared" si="0"/>
        <v>5.8251510392202661</v>
      </c>
      <c r="X39" s="261">
        <f t="shared" si="0"/>
        <v>6.9007671389398091</v>
      </c>
      <c r="Y39" s="261">
        <f t="shared" si="0"/>
        <v>5.6440978517857605</v>
      </c>
      <c r="DA39" s="70"/>
    </row>
    <row r="40" spans="1:105" ht="12" customHeight="1" x14ac:dyDescent="0.25">
      <c r="A40" s="60" t="s">
        <v>2734</v>
      </c>
      <c r="B40" s="329">
        <v>3.6728862416140751</v>
      </c>
      <c r="C40" s="329">
        <v>3.458399954267704</v>
      </c>
      <c r="D40" s="329">
        <v>3.0295067674938481</v>
      </c>
      <c r="E40" s="329">
        <v>3.0193722489705599</v>
      </c>
      <c r="F40" s="329">
        <v>2.640145172520465</v>
      </c>
      <c r="G40" s="329">
        <v>2.2073370003280699</v>
      </c>
      <c r="H40" s="329">
        <v>2.0960470599191612</v>
      </c>
      <c r="I40" s="329">
        <v>2.9176410064098519</v>
      </c>
      <c r="J40" s="329">
        <v>3.2363957622542872</v>
      </c>
      <c r="K40" s="329">
        <v>2.2693928250255349</v>
      </c>
      <c r="L40" s="329">
        <v>1.9314909721994009</v>
      </c>
      <c r="M40" s="329">
        <v>2.1012447109425798</v>
      </c>
      <c r="N40" s="329">
        <v>2.2003453393433152</v>
      </c>
      <c r="O40" s="329">
        <v>2.0722062378293069</v>
      </c>
      <c r="P40" s="329">
        <v>2.0823539938942539</v>
      </c>
      <c r="Q40" s="329">
        <v>1.711478270346374</v>
      </c>
      <c r="R40" s="329">
        <v>1.452038771899882</v>
      </c>
      <c r="S40" s="329">
        <v>1.3627198966960501</v>
      </c>
      <c r="T40" s="329">
        <v>1.1336238592794261</v>
      </c>
      <c r="U40" s="329">
        <v>0.96367795739368101</v>
      </c>
      <c r="V40" s="329">
        <v>1.018118435766918</v>
      </c>
      <c r="W40" s="329">
        <v>1.2724308023728901</v>
      </c>
      <c r="X40" s="329">
        <v>1.3328372604156249</v>
      </c>
      <c r="Y40" s="329">
        <v>1.193975018662206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1.015791469847632</v>
      </c>
      <c r="C42" s="295">
        <v>1.0157914698311881</v>
      </c>
      <c r="D42" s="295">
        <v>0.74068938606154189</v>
      </c>
      <c r="E42" s="295">
        <v>0.74067064589458853</v>
      </c>
      <c r="F42" s="295">
        <v>0.73894781787551378</v>
      </c>
      <c r="G42" s="295">
        <v>0.1469784883269232</v>
      </c>
      <c r="H42" s="295">
        <v>0.29023098033051042</v>
      </c>
      <c r="I42" s="295">
        <v>0.39492791932423638</v>
      </c>
      <c r="J42" s="295">
        <v>0.2137954138827993</v>
      </c>
      <c r="K42" s="295">
        <v>0</v>
      </c>
      <c r="L42" s="295">
        <v>0.2190215423468734</v>
      </c>
      <c r="M42" s="295">
        <v>0.23809086686071501</v>
      </c>
      <c r="N42" s="295">
        <v>0.26038192485338801</v>
      </c>
      <c r="O42" s="295">
        <v>0.2427565696476417</v>
      </c>
      <c r="P42" s="295">
        <v>0.21736159968306831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2737</v>
      </c>
    </row>
    <row r="43" spans="1:105" ht="12" customHeight="1" x14ac:dyDescent="0.25">
      <c r="A43" s="59" t="s">
        <v>159</v>
      </c>
      <c r="B43" s="295">
        <v>1.1947036609019981</v>
      </c>
      <c r="C43" s="295">
        <v>1.200791884456019</v>
      </c>
      <c r="D43" s="295">
        <v>0.90947362211935023</v>
      </c>
      <c r="E43" s="295">
        <v>1.018864286252426</v>
      </c>
      <c r="F43" s="295">
        <v>0.79643256277874719</v>
      </c>
      <c r="G43" s="295">
        <v>0.93973056387232623</v>
      </c>
      <c r="H43" s="295">
        <v>0.69198762254539281</v>
      </c>
      <c r="I43" s="295">
        <v>1.014813062372421</v>
      </c>
      <c r="J43" s="295">
        <v>0.91172376304997016</v>
      </c>
      <c r="K43" s="295">
        <v>0.67374519442953695</v>
      </c>
      <c r="L43" s="295">
        <v>0.82459141450937556</v>
      </c>
      <c r="M43" s="295">
        <v>0.7040877450285592</v>
      </c>
      <c r="N43" s="295">
        <v>0.8059521736021743</v>
      </c>
      <c r="O43" s="295">
        <v>0.73955539235150469</v>
      </c>
      <c r="P43" s="295">
        <v>0.64854934902107841</v>
      </c>
      <c r="Q43" s="295">
        <v>0.56841480426150037</v>
      </c>
      <c r="R43" s="295">
        <v>0.21371219901472949</v>
      </c>
      <c r="S43" s="295">
        <v>0</v>
      </c>
      <c r="T43" s="295">
        <v>0.31694623220811352</v>
      </c>
      <c r="U43" s="295">
        <v>0</v>
      </c>
      <c r="V43" s="295">
        <v>0</v>
      </c>
      <c r="W43" s="295">
        <v>0.29783319756858379</v>
      </c>
      <c r="X43" s="295">
        <v>0.8865291630218326</v>
      </c>
      <c r="Y43" s="295">
        <v>0.33727596924550302</v>
      </c>
      <c r="DA43" s="122" t="s">
        <v>2738</v>
      </c>
    </row>
    <row r="44" spans="1:105" ht="12" customHeight="1" x14ac:dyDescent="0.25">
      <c r="A44" s="59" t="s">
        <v>32</v>
      </c>
      <c r="B44" s="295">
        <v>1.0327528003695059</v>
      </c>
      <c r="C44" s="295">
        <v>0.90366576752973882</v>
      </c>
      <c r="D44" s="295">
        <v>0.92249401820063592</v>
      </c>
      <c r="E44" s="295">
        <v>0.79068585478173092</v>
      </c>
      <c r="F44" s="295">
        <v>0.65736840257122764</v>
      </c>
      <c r="G44" s="295">
        <v>0.65378111502889091</v>
      </c>
      <c r="H44" s="295">
        <v>0.64546908677315318</v>
      </c>
      <c r="I44" s="295">
        <v>0.70265996383605001</v>
      </c>
      <c r="J44" s="295">
        <v>0.94717715739832231</v>
      </c>
      <c r="K44" s="295">
        <v>0.1924252161447812</v>
      </c>
      <c r="L44" s="295">
        <v>0.1940695050281537</v>
      </c>
      <c r="M44" s="295">
        <v>0.21105912112580791</v>
      </c>
      <c r="N44" s="295">
        <v>0.2311237049797352</v>
      </c>
      <c r="O44" s="295">
        <v>0.21168765481675619</v>
      </c>
      <c r="P44" s="295">
        <v>0.18955973112862881</v>
      </c>
      <c r="Q44" s="295">
        <v>0.21818192492564389</v>
      </c>
      <c r="R44" s="295">
        <v>0.49757185317319452</v>
      </c>
      <c r="S44" s="295">
        <v>0.55670422042725465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0.42963831049493822</v>
      </c>
      <c r="C45" s="295">
        <v>0.33815083245075839</v>
      </c>
      <c r="D45" s="295">
        <v>0.45684974111231968</v>
      </c>
      <c r="E45" s="295">
        <v>0.46915146204181463</v>
      </c>
      <c r="F45" s="295">
        <v>0.44739638929497549</v>
      </c>
      <c r="G45" s="295">
        <v>0.46684683309992991</v>
      </c>
      <c r="H45" s="295">
        <v>0.46835937027010438</v>
      </c>
      <c r="I45" s="295">
        <v>0.8052400608771445</v>
      </c>
      <c r="J45" s="295">
        <v>1.163699427923196</v>
      </c>
      <c r="K45" s="295">
        <v>1.4032224144512171</v>
      </c>
      <c r="L45" s="295">
        <v>0.69380851031499857</v>
      </c>
      <c r="M45" s="295">
        <v>0.94800697792749788</v>
      </c>
      <c r="N45" s="295">
        <v>0.90288753590801707</v>
      </c>
      <c r="O45" s="295">
        <v>0.8782066210134043</v>
      </c>
      <c r="P45" s="295">
        <v>1.026883314061479</v>
      </c>
      <c r="Q45" s="295">
        <v>0.92488154115922938</v>
      </c>
      <c r="R45" s="295">
        <v>0.74075471971195817</v>
      </c>
      <c r="S45" s="295">
        <v>0.80601567626879511</v>
      </c>
      <c r="T45" s="295">
        <v>0.81667762707131253</v>
      </c>
      <c r="U45" s="295">
        <v>0.96367795739368101</v>
      </c>
      <c r="V45" s="295">
        <v>1.018118435766918</v>
      </c>
      <c r="W45" s="295">
        <v>0.97459760480430635</v>
      </c>
      <c r="X45" s="295">
        <v>0.44630809739379251</v>
      </c>
      <c r="Y45" s="295">
        <v>0.85669904941670283</v>
      </c>
      <c r="DA45" s="122" t="s">
        <v>2740</v>
      </c>
    </row>
    <row r="46" spans="1:105" ht="12" customHeight="1" x14ac:dyDescent="0.25">
      <c r="A46" s="60" t="s">
        <v>2741</v>
      </c>
      <c r="B46" s="329">
        <v>2.4485908277427182</v>
      </c>
      <c r="C46" s="329">
        <v>2.3055999695118041</v>
      </c>
      <c r="D46" s="329">
        <v>2.0252499920024252</v>
      </c>
      <c r="E46" s="329">
        <v>2.0187098697922412</v>
      </c>
      <c r="F46" s="329">
        <v>1.7643983582369041</v>
      </c>
      <c r="G46" s="329">
        <v>1.4741285754874129</v>
      </c>
      <c r="H46" s="329">
        <v>1.3973647066127739</v>
      </c>
      <c r="I46" s="329">
        <v>2.0505741916350759</v>
      </c>
      <c r="J46" s="329">
        <v>2.3190785715866431</v>
      </c>
      <c r="K46" s="329">
        <v>1.626897812987752</v>
      </c>
      <c r="L46" s="329">
        <v>1.387682532074922</v>
      </c>
      <c r="M46" s="329">
        <v>1.540059306832152</v>
      </c>
      <c r="N46" s="329">
        <v>1.6281326431022201</v>
      </c>
      <c r="O46" s="329">
        <v>1.5176731829267669</v>
      </c>
      <c r="P46" s="329">
        <v>1.4981671602078459</v>
      </c>
      <c r="Q46" s="329">
        <v>1.2679992035104599</v>
      </c>
      <c r="R46" s="329">
        <v>1.0970256216886209</v>
      </c>
      <c r="S46" s="329">
        <v>1.0602126589860461</v>
      </c>
      <c r="T46" s="329">
        <v>0.96213160234503015</v>
      </c>
      <c r="U46" s="329">
        <v>0.83905293766381828</v>
      </c>
      <c r="V46" s="329">
        <v>0.89089729447931409</v>
      </c>
      <c r="W46" s="329">
        <v>1.084230526385197</v>
      </c>
      <c r="X46" s="329">
        <v>1.093538649684215</v>
      </c>
      <c r="Y46" s="329">
        <v>1.068923186969879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0.67719431323175527</v>
      </c>
      <c r="C49" s="229">
        <v>0.67719431322079204</v>
      </c>
      <c r="D49" s="229">
        <v>0.48218846560551698</v>
      </c>
      <c r="E49" s="229">
        <v>0.48219035735492138</v>
      </c>
      <c r="F49" s="229">
        <v>0.48236427059663578</v>
      </c>
      <c r="G49" s="229">
        <v>9.6551257291295919E-2</v>
      </c>
      <c r="H49" s="229">
        <v>0.19348732022034029</v>
      </c>
      <c r="I49" s="229">
        <v>0.18291854404764141</v>
      </c>
      <c r="J49" s="229">
        <v>8.9806331052585148E-2</v>
      </c>
      <c r="K49" s="229">
        <v>0</v>
      </c>
      <c r="L49" s="229">
        <v>8.9278772342684276E-2</v>
      </c>
      <c r="M49" s="229">
        <v>8.7353793211328898E-2</v>
      </c>
      <c r="N49" s="229">
        <v>8.5103591772845377E-2</v>
      </c>
      <c r="O49" s="229">
        <v>8.7125842560690669E-2</v>
      </c>
      <c r="P49" s="229">
        <v>8.968937265186594E-2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2745</v>
      </c>
    </row>
    <row r="50" spans="1:105" ht="12" customHeight="1" x14ac:dyDescent="0.25">
      <c r="A50" s="64" t="s">
        <v>159</v>
      </c>
      <c r="B50" s="229">
        <v>0.79646910726799924</v>
      </c>
      <c r="C50" s="229">
        <v>0.80052792297067998</v>
      </c>
      <c r="D50" s="229">
        <v>0.5920669292836126</v>
      </c>
      <c r="E50" s="229">
        <v>0.6632995880251793</v>
      </c>
      <c r="F50" s="229">
        <v>0.51988868893161622</v>
      </c>
      <c r="G50" s="229">
        <v>0.61731596568823499</v>
      </c>
      <c r="H50" s="229">
        <v>0.46132508169692871</v>
      </c>
      <c r="I50" s="229">
        <v>0.47003039989505158</v>
      </c>
      <c r="J50" s="229">
        <v>0.38297625101471738</v>
      </c>
      <c r="K50" s="229">
        <v>0.27756369569591971</v>
      </c>
      <c r="L50" s="229">
        <v>0.33612451260671822</v>
      </c>
      <c r="M50" s="229">
        <v>0.25832463081347989</v>
      </c>
      <c r="N50" s="229">
        <v>0.26341853340740612</v>
      </c>
      <c r="O50" s="229">
        <v>0.26542798315387611</v>
      </c>
      <c r="P50" s="229">
        <v>0.26760929406247658</v>
      </c>
      <c r="Q50" s="229">
        <v>0.1961119849499896</v>
      </c>
      <c r="R50" s="229">
        <v>6.2099418792125848E-2</v>
      </c>
      <c r="S50" s="229">
        <v>0</v>
      </c>
      <c r="T50" s="229">
        <v>5.3961245197143931E-2</v>
      </c>
      <c r="U50" s="229">
        <v>0</v>
      </c>
      <c r="V50" s="229">
        <v>0</v>
      </c>
      <c r="W50" s="229">
        <v>5.2873533611941193E-2</v>
      </c>
      <c r="X50" s="229">
        <v>0.1724798613240919</v>
      </c>
      <c r="Y50" s="229">
        <v>4.8589875126074267E-2</v>
      </c>
      <c r="DA50" s="73" t="s">
        <v>2746</v>
      </c>
    </row>
    <row r="51" spans="1:105" ht="12" customHeight="1" x14ac:dyDescent="0.25">
      <c r="A51" s="64" t="s">
        <v>32</v>
      </c>
      <c r="B51" s="229">
        <v>0.6885018669130043</v>
      </c>
      <c r="C51" s="229">
        <v>0.60244384501982617</v>
      </c>
      <c r="D51" s="229">
        <v>0.60054320142434725</v>
      </c>
      <c r="E51" s="229">
        <v>0.51475118797531616</v>
      </c>
      <c r="F51" s="229">
        <v>0.42911153176037159</v>
      </c>
      <c r="G51" s="229">
        <v>0.42947365541642979</v>
      </c>
      <c r="H51" s="229">
        <v>0.43031272451543551</v>
      </c>
      <c r="I51" s="229">
        <v>0.32545062340840919</v>
      </c>
      <c r="J51" s="229">
        <v>0.39786870923896789</v>
      </c>
      <c r="K51" s="229">
        <v>7.9273669897496415E-2</v>
      </c>
      <c r="L51" s="229">
        <v>7.9107684898984079E-2</v>
      </c>
      <c r="M51" s="229">
        <v>7.7436043915847977E-2</v>
      </c>
      <c r="N51" s="229">
        <v>7.5540794349293366E-2</v>
      </c>
      <c r="O51" s="229">
        <v>7.5975143792717956E-2</v>
      </c>
      <c r="P51" s="229">
        <v>7.8217557239975782E-2</v>
      </c>
      <c r="Q51" s="229">
        <v>7.5276171655959997E-2</v>
      </c>
      <c r="R51" s="229">
        <v>0.144581933234643</v>
      </c>
      <c r="S51" s="229">
        <v>0.1386127352759986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0.28642554032995898</v>
      </c>
      <c r="C53" s="229">
        <v>0.22543388830050581</v>
      </c>
      <c r="D53" s="229">
        <v>0.29740898117976278</v>
      </c>
      <c r="E53" s="229">
        <v>0.30542632192787328</v>
      </c>
      <c r="F53" s="229">
        <v>0.29204773025826181</v>
      </c>
      <c r="G53" s="229">
        <v>0.30667514145334501</v>
      </c>
      <c r="H53" s="229">
        <v>0.31223958018006948</v>
      </c>
      <c r="I53" s="229">
        <v>0.37296258972147628</v>
      </c>
      <c r="J53" s="229">
        <v>0.48882047641613391</v>
      </c>
      <c r="K53" s="229">
        <v>0.5780873874257596</v>
      </c>
      <c r="L53" s="229">
        <v>0.28281406193245129</v>
      </c>
      <c r="M53" s="229">
        <v>0.34781680878679472</v>
      </c>
      <c r="N53" s="229">
        <v>0.29510102253054438</v>
      </c>
      <c r="O53" s="229">
        <v>0.31519020024557881</v>
      </c>
      <c r="P53" s="229">
        <v>0.42372029079254758</v>
      </c>
      <c r="Q53" s="229">
        <v>0.31909857646300421</v>
      </c>
      <c r="R53" s="229">
        <v>0.21524479076866479</v>
      </c>
      <c r="S53" s="229">
        <v>0.2006883250807879</v>
      </c>
      <c r="T53" s="229">
        <v>0.13904232706726161</v>
      </c>
      <c r="U53" s="229">
        <v>0.1470798777323665</v>
      </c>
      <c r="V53" s="229">
        <v>0.15311211480386869</v>
      </c>
      <c r="W53" s="229">
        <v>0.17301771473568411</v>
      </c>
      <c r="X53" s="229">
        <v>8.6832065945702946E-2</v>
      </c>
      <c r="Y53" s="229">
        <v>0.12342088861209061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5.3042414509185343E-2</v>
      </c>
      <c r="E55" s="229">
        <v>5.3042414508950572E-2</v>
      </c>
      <c r="F55" s="229">
        <v>4.0986136690018347E-2</v>
      </c>
      <c r="G55" s="229">
        <v>2.4112555638107259E-2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2.4129915288351729E-3</v>
      </c>
      <c r="T55" s="229">
        <v>2.412991528844203E-3</v>
      </c>
      <c r="U55" s="229">
        <v>2.4129915288244588E-3</v>
      </c>
      <c r="V55" s="229">
        <v>2.4129915288208679E-3</v>
      </c>
      <c r="W55" s="229">
        <v>4.8259830576594951E-3</v>
      </c>
      <c r="X55" s="229">
        <v>9.6432862898359253E-3</v>
      </c>
      <c r="Y55" s="229">
        <v>9.6432862900567608E-3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0.69921203456249736</v>
      </c>
      <c r="J56" s="229">
        <v>0.95960680386423858</v>
      </c>
      <c r="K56" s="229">
        <v>0.69197305996857672</v>
      </c>
      <c r="L56" s="229">
        <v>0.60035750029408386</v>
      </c>
      <c r="M56" s="229">
        <v>0.76912803010469999</v>
      </c>
      <c r="N56" s="229">
        <v>0.90896870104213079</v>
      </c>
      <c r="O56" s="229">
        <v>0.77395401317390333</v>
      </c>
      <c r="P56" s="229">
        <v>0.63893064546098</v>
      </c>
      <c r="Q56" s="229">
        <v>0.67751247044150653</v>
      </c>
      <c r="R56" s="229">
        <v>0.67509947889318733</v>
      </c>
      <c r="S56" s="229">
        <v>0.71849860710042446</v>
      </c>
      <c r="T56" s="229">
        <v>0.76671503855178036</v>
      </c>
      <c r="U56" s="229">
        <v>0.68956006840262729</v>
      </c>
      <c r="V56" s="229">
        <v>0.73537218814662453</v>
      </c>
      <c r="W56" s="229">
        <v>0.85351329497991191</v>
      </c>
      <c r="X56" s="229">
        <v>0.82458343612458385</v>
      </c>
      <c r="Y56" s="229">
        <v>0.88726913694165788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8.3704899612327939</v>
      </c>
      <c r="C58" s="329">
        <v>8.1235163836666811</v>
      </c>
      <c r="D58" s="329">
        <v>8.1084556434574626</v>
      </c>
      <c r="E58" s="329">
        <v>7.5185938643763022</v>
      </c>
      <c r="F58" s="329">
        <v>7.2578035720901148</v>
      </c>
      <c r="G58" s="329">
        <v>6.8108170545714746</v>
      </c>
      <c r="H58" s="329">
        <v>6.5793551660478453</v>
      </c>
      <c r="I58" s="329">
        <v>6.048311842325365</v>
      </c>
      <c r="J58" s="329">
        <v>5.4779063589753259</v>
      </c>
      <c r="K58" s="329">
        <v>5.8764770794645624</v>
      </c>
      <c r="L58" s="329">
        <v>4.4396945743561149</v>
      </c>
      <c r="M58" s="329">
        <v>4.5480963623763797</v>
      </c>
      <c r="N58" s="329">
        <v>6.6816161483502503</v>
      </c>
      <c r="O58" s="329">
        <v>5.309472014814312</v>
      </c>
      <c r="P58" s="329">
        <v>3.9916293048369802</v>
      </c>
      <c r="Q58" s="329">
        <v>4.0645115510551619</v>
      </c>
      <c r="R58" s="329">
        <v>4.0002519117051296</v>
      </c>
      <c r="S58" s="329">
        <v>3.5112354368448231</v>
      </c>
      <c r="T58" s="329">
        <v>3.6460762423363402</v>
      </c>
      <c r="U58" s="329">
        <v>3.1266690210011459</v>
      </c>
      <c r="V58" s="329">
        <v>3.2568181101540978</v>
      </c>
      <c r="W58" s="329">
        <v>3.4684897104621788</v>
      </c>
      <c r="X58" s="329">
        <v>4.474391228839969</v>
      </c>
      <c r="Y58" s="329">
        <v>3.3811996461536751</v>
      </c>
      <c r="DA58" s="72" t="s">
        <v>2756</v>
      </c>
    </row>
    <row r="59" spans="1:105" ht="12" customHeight="1" x14ac:dyDescent="0.25">
      <c r="A59" s="132" t="s">
        <v>2757</v>
      </c>
      <c r="B59" s="316">
        <v>1.9308777382469109</v>
      </c>
      <c r="C59" s="316">
        <v>1.873906666652988</v>
      </c>
      <c r="D59" s="316">
        <v>1.870432503476616</v>
      </c>
      <c r="E59" s="316">
        <v>1.734365082913963</v>
      </c>
      <c r="F59" s="316">
        <v>1.6742068159476959</v>
      </c>
      <c r="G59" s="316">
        <v>1.5710974018070041</v>
      </c>
      <c r="H59" s="316">
        <v>1.517704516817862</v>
      </c>
      <c r="I59" s="316">
        <v>1.3952051486124959</v>
      </c>
      <c r="J59" s="316">
        <v>1.2636258438554839</v>
      </c>
      <c r="K59" s="316">
        <v>1.355566857448953</v>
      </c>
      <c r="L59" s="316">
        <v>1.024134484115345</v>
      </c>
      <c r="M59" s="316">
        <v>1.0491402603893609</v>
      </c>
      <c r="N59" s="316">
        <v>1.5412937517531491</v>
      </c>
      <c r="O59" s="316">
        <v>1.224771950355465</v>
      </c>
      <c r="P59" s="316">
        <v>0.92077622692812977</v>
      </c>
      <c r="Q59" s="316">
        <v>0.93758846938799523</v>
      </c>
      <c r="R59" s="316">
        <v>0.92276526218466404</v>
      </c>
      <c r="S59" s="316">
        <v>0.80996051248460299</v>
      </c>
      <c r="T59" s="316">
        <v>0.84106515638677448</v>
      </c>
      <c r="U59" s="316">
        <v>0.72124996690495091</v>
      </c>
      <c r="V59" s="316">
        <v>0.75127234075193361</v>
      </c>
      <c r="W59" s="316">
        <v>0.8001000656219095</v>
      </c>
      <c r="X59" s="316">
        <v>1.0321381969260399</v>
      </c>
      <c r="Y59" s="316">
        <v>0.77996427396287438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1.0000000000000002</v>
      </c>
      <c r="D63" s="232">
        <f t="shared" si="1"/>
        <v>1</v>
      </c>
      <c r="E63" s="232">
        <f t="shared" si="1"/>
        <v>1</v>
      </c>
      <c r="F63" s="232">
        <f t="shared" si="1"/>
        <v>0.99999999999999989</v>
      </c>
      <c r="G63" s="232">
        <f t="shared" si="1"/>
        <v>0.99999999999999989</v>
      </c>
      <c r="H63" s="232">
        <f t="shared" si="1"/>
        <v>0.99999999999999978</v>
      </c>
      <c r="I63" s="232">
        <f t="shared" si="1"/>
        <v>0.99999999999999978</v>
      </c>
      <c r="J63" s="232">
        <f t="shared" si="1"/>
        <v>1</v>
      </c>
      <c r="K63" s="232">
        <f t="shared" si="1"/>
        <v>1</v>
      </c>
      <c r="L63" s="232">
        <f t="shared" si="1"/>
        <v>1</v>
      </c>
      <c r="M63" s="232">
        <f t="shared" si="1"/>
        <v>0.99999999999999978</v>
      </c>
      <c r="N63" s="232">
        <f t="shared" si="1"/>
        <v>1.0000000000000002</v>
      </c>
      <c r="O63" s="232">
        <f t="shared" si="1"/>
        <v>0.99999999999999978</v>
      </c>
      <c r="P63" s="232">
        <f t="shared" si="1"/>
        <v>0.99999999999999978</v>
      </c>
      <c r="Q63" s="232">
        <f t="shared" si="1"/>
        <v>1</v>
      </c>
      <c r="R63" s="232">
        <f t="shared" si="1"/>
        <v>0.99999999999999989</v>
      </c>
      <c r="S63" s="232">
        <f t="shared" si="1"/>
        <v>0.99999999999999989</v>
      </c>
      <c r="T63" s="232">
        <f t="shared" si="1"/>
        <v>0.99999999999999989</v>
      </c>
      <c r="U63" s="232">
        <f t="shared" si="1"/>
        <v>0.99999999999999989</v>
      </c>
      <c r="V63" s="232">
        <f t="shared" si="1"/>
        <v>1</v>
      </c>
      <c r="W63" s="232">
        <f t="shared" si="1"/>
        <v>0.99999999999999989</v>
      </c>
      <c r="X63" s="232">
        <f t="shared" si="1"/>
        <v>1.0000000000000002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2.738192605197836E-2</v>
      </c>
      <c r="C64" s="299">
        <f t="shared" si="2"/>
        <v>2.7875877717928547E-2</v>
      </c>
      <c r="D64" s="299">
        <f t="shared" si="2"/>
        <v>2.9997222760303172E-2</v>
      </c>
      <c r="E64" s="299">
        <f t="shared" si="2"/>
        <v>2.8767660257916577E-2</v>
      </c>
      <c r="F64" s="299">
        <f t="shared" si="2"/>
        <v>3.0427341467943431E-2</v>
      </c>
      <c r="G64" s="299">
        <f t="shared" si="2"/>
        <v>3.2249320007098209E-2</v>
      </c>
      <c r="H64" s="299">
        <f t="shared" si="2"/>
        <v>3.2595910838902162E-2</v>
      </c>
      <c r="I64" s="299">
        <f t="shared" si="2"/>
        <v>2.5140397356148318E-2</v>
      </c>
      <c r="J64" s="299">
        <f t="shared" si="2"/>
        <v>2.1757309633962219E-2</v>
      </c>
      <c r="K64" s="299">
        <f t="shared" si="2"/>
        <v>2.8389440224478597E-2</v>
      </c>
      <c r="L64" s="299">
        <f t="shared" si="2"/>
        <v>2.6468522820027214E-2</v>
      </c>
      <c r="M64" s="299">
        <f t="shared" si="2"/>
        <v>2.5272111457005295E-2</v>
      </c>
      <c r="N64" s="299">
        <f t="shared" si="2"/>
        <v>3.0719421029018867E-2</v>
      </c>
      <c r="O64" s="299">
        <f t="shared" si="2"/>
        <v>2.8037209428062978E-2</v>
      </c>
      <c r="P64" s="299">
        <f t="shared" si="2"/>
        <v>2.3525324685799133E-2</v>
      </c>
      <c r="Q64" s="299">
        <f t="shared" si="2"/>
        <v>2.6607937866597917E-2</v>
      </c>
      <c r="R64" s="299">
        <f t="shared" si="2"/>
        <v>2.892429727663268E-2</v>
      </c>
      <c r="S64" s="299">
        <f t="shared" si="2"/>
        <v>2.7515682489853231E-2</v>
      </c>
      <c r="T64" s="299">
        <f t="shared" si="2"/>
        <v>2.9845131950680358E-2</v>
      </c>
      <c r="U64" s="299">
        <f t="shared" si="2"/>
        <v>2.9651953087384615E-2</v>
      </c>
      <c r="V64" s="299">
        <f t="shared" si="2"/>
        <v>2.9356990219449895E-2</v>
      </c>
      <c r="W64" s="299">
        <f t="shared" si="2"/>
        <v>2.7108024233863062E-2</v>
      </c>
      <c r="X64" s="299">
        <f t="shared" si="2"/>
        <v>3.0982427020562763E-2</v>
      </c>
      <c r="Y64" s="299">
        <f t="shared" si="2"/>
        <v>2.7093676759805948E-2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2.246722137598223E-2</v>
      </c>
      <c r="C65" s="233">
        <f t="shared" si="3"/>
        <v>2.2872515050608031E-2</v>
      </c>
      <c r="D65" s="233">
        <f t="shared" si="3"/>
        <v>2.4613105854607728E-2</v>
      </c>
      <c r="E65" s="233">
        <f t="shared" si="3"/>
        <v>2.3604234057777708E-2</v>
      </c>
      <c r="F65" s="233">
        <f t="shared" si="3"/>
        <v>2.4966023768568973E-2</v>
      </c>
      <c r="G65" s="233">
        <f t="shared" si="3"/>
        <v>2.6460980518644674E-2</v>
      </c>
      <c r="H65" s="233">
        <f t="shared" si="3"/>
        <v>2.6745362739612016E-2</v>
      </c>
      <c r="I65" s="233">
        <f t="shared" si="3"/>
        <v>2.0628018343506319E-2</v>
      </c>
      <c r="J65" s="233">
        <f t="shared" si="3"/>
        <v>1.7852151494533102E-2</v>
      </c>
      <c r="K65" s="233">
        <f t="shared" si="3"/>
        <v>2.3293899671367042E-2</v>
      </c>
      <c r="L65" s="233">
        <f t="shared" si="3"/>
        <v>2.1717762313868485E-2</v>
      </c>
      <c r="M65" s="233">
        <f t="shared" si="3"/>
        <v>2.0736091451901778E-2</v>
      </c>
      <c r="N65" s="233">
        <f t="shared" si="3"/>
        <v>2.5205678793041121E-2</v>
      </c>
      <c r="O65" s="233">
        <f t="shared" si="3"/>
        <v>2.3004889787128589E-2</v>
      </c>
      <c r="P65" s="233">
        <f t="shared" si="3"/>
        <v>1.9302830511424927E-2</v>
      </c>
      <c r="Q65" s="233">
        <f t="shared" si="3"/>
        <v>2.1832154146952137E-2</v>
      </c>
      <c r="R65" s="233">
        <f t="shared" si="3"/>
        <v>2.3732756739801169E-2</v>
      </c>
      <c r="S65" s="233">
        <f t="shared" si="3"/>
        <v>2.2576970248084704E-2</v>
      </c>
      <c r="T65" s="233">
        <f t="shared" si="3"/>
        <v>2.4488313395430037E-2</v>
      </c>
      <c r="U65" s="233">
        <f t="shared" si="3"/>
        <v>2.4329807661443791E-2</v>
      </c>
      <c r="V65" s="233">
        <f t="shared" si="3"/>
        <v>2.4087786846728125E-2</v>
      </c>
      <c r="W65" s="233">
        <f t="shared" si="3"/>
        <v>2.2242481422656873E-2</v>
      </c>
      <c r="X65" s="233">
        <f t="shared" si="3"/>
        <v>2.5421478580974575E-2</v>
      </c>
      <c r="Y65" s="233">
        <f t="shared" si="3"/>
        <v>2.2230709136251036E-2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1.6148315363987229E-2</v>
      </c>
      <c r="C66" s="233">
        <f t="shared" si="4"/>
        <v>1.6439620192624529E-2</v>
      </c>
      <c r="D66" s="233">
        <f t="shared" si="4"/>
        <v>1.7690669832999311E-2</v>
      </c>
      <c r="E66" s="233">
        <f t="shared" si="4"/>
        <v>1.6965543229027734E-2</v>
      </c>
      <c r="F66" s="233">
        <f t="shared" si="4"/>
        <v>1.7944329583658956E-2</v>
      </c>
      <c r="G66" s="233">
        <f t="shared" si="4"/>
        <v>1.9018829747775867E-2</v>
      </c>
      <c r="H66" s="233">
        <f t="shared" si="4"/>
        <v>1.9223229469096138E-2</v>
      </c>
      <c r="I66" s="233">
        <f t="shared" si="4"/>
        <v>1.4826388184395163E-2</v>
      </c>
      <c r="J66" s="233">
        <f t="shared" si="4"/>
        <v>1.2831233886695666E-2</v>
      </c>
      <c r="K66" s="233">
        <f t="shared" si="4"/>
        <v>1.6742490388795064E-2</v>
      </c>
      <c r="L66" s="233">
        <f t="shared" si="4"/>
        <v>1.5609641663092975E-2</v>
      </c>
      <c r="M66" s="233">
        <f t="shared" si="4"/>
        <v>1.4904065731054402E-2</v>
      </c>
      <c r="N66" s="233">
        <f t="shared" si="4"/>
        <v>1.8116581632498303E-2</v>
      </c>
      <c r="O66" s="233">
        <f t="shared" si="4"/>
        <v>1.6534764534498682E-2</v>
      </c>
      <c r="P66" s="233">
        <f t="shared" si="4"/>
        <v>1.3873909430086666E-2</v>
      </c>
      <c r="Q66" s="233">
        <f t="shared" si="4"/>
        <v>1.5691860793121855E-2</v>
      </c>
      <c r="R66" s="233">
        <f t="shared" si="4"/>
        <v>1.7057918906732094E-2</v>
      </c>
      <c r="S66" s="233">
        <f t="shared" si="4"/>
        <v>1.6227197365810887E-2</v>
      </c>
      <c r="T66" s="233">
        <f t="shared" si="4"/>
        <v>1.7600975252965341E-2</v>
      </c>
      <c r="U66" s="233">
        <f t="shared" si="4"/>
        <v>1.7487049256662727E-2</v>
      </c>
      <c r="V66" s="233">
        <f t="shared" si="4"/>
        <v>1.7313096796085833E-2</v>
      </c>
      <c r="W66" s="233">
        <f t="shared" si="4"/>
        <v>1.5986783522534631E-2</v>
      </c>
      <c r="X66" s="233">
        <f t="shared" si="4"/>
        <v>1.8271687730075474E-2</v>
      </c>
      <c r="Y66" s="233">
        <f t="shared" si="4"/>
        <v>1.5978322191680428E-2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3.1594530059975028E-2</v>
      </c>
      <c r="C67" s="233">
        <f t="shared" si="5"/>
        <v>3.2164474289917547E-2</v>
      </c>
      <c r="D67" s="233">
        <f t="shared" si="5"/>
        <v>3.461218010804213E-2</v>
      </c>
      <c r="E67" s="233">
        <f t="shared" si="5"/>
        <v>3.3193454143749905E-2</v>
      </c>
      <c r="F67" s="233">
        <f t="shared" si="5"/>
        <v>3.5108470924550113E-2</v>
      </c>
      <c r="G67" s="233">
        <f t="shared" si="5"/>
        <v>3.7210753854344081E-2</v>
      </c>
      <c r="H67" s="233">
        <f t="shared" si="5"/>
        <v>3.761066635257939E-2</v>
      </c>
      <c r="I67" s="233">
        <f t="shared" si="5"/>
        <v>2.9008150795555757E-2</v>
      </c>
      <c r="J67" s="233">
        <f t="shared" si="5"/>
        <v>2.5104588039187185E-2</v>
      </c>
      <c r="K67" s="233">
        <f t="shared" si="5"/>
        <v>3.2757046412859925E-2</v>
      </c>
      <c r="L67" s="233">
        <f t="shared" si="5"/>
        <v>3.0540603253877554E-2</v>
      </c>
      <c r="M67" s="233">
        <f t="shared" si="5"/>
        <v>2.9160128604236873E-2</v>
      </c>
      <c r="N67" s="233">
        <f t="shared" si="5"/>
        <v>3.5445485802714075E-2</v>
      </c>
      <c r="O67" s="233">
        <f t="shared" si="5"/>
        <v>3.2350626263149586E-2</v>
      </c>
      <c r="P67" s="233">
        <f t="shared" si="5"/>
        <v>2.7144605406691301E-2</v>
      </c>
      <c r="Q67" s="233">
        <f t="shared" si="5"/>
        <v>3.0701466769151451E-2</v>
      </c>
      <c r="R67" s="233">
        <f t="shared" si="5"/>
        <v>3.3374189165345396E-2</v>
      </c>
      <c r="S67" s="233">
        <f t="shared" si="5"/>
        <v>3.1748864411369114E-2</v>
      </c>
      <c r="T67" s="233">
        <f t="shared" si="5"/>
        <v>3.4436690712323491E-2</v>
      </c>
      <c r="U67" s="233">
        <f t="shared" si="5"/>
        <v>3.4213792023905329E-2</v>
      </c>
      <c r="V67" s="233">
        <f t="shared" si="5"/>
        <v>3.3873450253211423E-2</v>
      </c>
      <c r="W67" s="233">
        <f t="shared" si="5"/>
        <v>3.1278489500611226E-2</v>
      </c>
      <c r="X67" s="233">
        <f t="shared" si="5"/>
        <v>3.5748954254495487E-2</v>
      </c>
      <c r="Y67" s="233">
        <f t="shared" si="5"/>
        <v>3.1261934722853005E-2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7.8339664126165817E-2</v>
      </c>
      <c r="C68" s="300">
        <f t="shared" si="6"/>
        <v>7.7751754436463733E-2</v>
      </c>
      <c r="D68" s="300">
        <f t="shared" si="6"/>
        <v>7.5224353249761636E-2</v>
      </c>
      <c r="E68" s="300">
        <f t="shared" si="6"/>
        <v>7.7561678932159844E-2</v>
      </c>
      <c r="F68" s="300">
        <f t="shared" si="6"/>
        <v>7.5340263384880313E-2</v>
      </c>
      <c r="G68" s="300">
        <f t="shared" si="6"/>
        <v>7.6722329648392387E-2</v>
      </c>
      <c r="H68" s="300">
        <f t="shared" si="6"/>
        <v>7.5420943084876318E-2</v>
      </c>
      <c r="I68" s="300">
        <f t="shared" si="6"/>
        <v>8.0354465578737808E-2</v>
      </c>
      <c r="J68" s="300">
        <f t="shared" si="6"/>
        <v>8.518322928909916E-2</v>
      </c>
      <c r="K68" s="300">
        <f t="shared" si="6"/>
        <v>7.8615160504402148E-2</v>
      </c>
      <c r="L68" s="300">
        <f t="shared" si="6"/>
        <v>7.922865777151393E-2</v>
      </c>
      <c r="M68" s="300">
        <f t="shared" si="6"/>
        <v>7.9123669554441126E-2</v>
      </c>
      <c r="N68" s="300">
        <f t="shared" si="6"/>
        <v>7.1590028680029602E-2</v>
      </c>
      <c r="O68" s="300">
        <f t="shared" si="6"/>
        <v>7.491282543740431E-2</v>
      </c>
      <c r="P68" s="300">
        <f t="shared" si="6"/>
        <v>8.50886746184496E-2</v>
      </c>
      <c r="Q68" s="300">
        <f t="shared" si="6"/>
        <v>7.7439244741746044E-2</v>
      </c>
      <c r="R68" s="300">
        <f t="shared" si="6"/>
        <v>6.9473970362701809E-2</v>
      </c>
      <c r="S68" s="300">
        <f t="shared" si="6"/>
        <v>6.7040249854366629E-2</v>
      </c>
      <c r="T68" s="300">
        <f t="shared" si="6"/>
        <v>6.6588171806241575E-2</v>
      </c>
      <c r="U68" s="300">
        <f t="shared" si="6"/>
        <v>6.5485300640891295E-2</v>
      </c>
      <c r="V68" s="300">
        <f t="shared" si="6"/>
        <v>6.5283092753526034E-2</v>
      </c>
      <c r="W68" s="300">
        <f t="shared" si="6"/>
        <v>6.7640205370496323E-2</v>
      </c>
      <c r="X68" s="300">
        <f t="shared" si="6"/>
        <v>6.7991464356240289E-2</v>
      </c>
      <c r="Y68" s="300">
        <f t="shared" si="6"/>
        <v>6.4781109340543944E-2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4.3494744859902262E-2</v>
      </c>
      <c r="C69" s="301">
        <f t="shared" si="7"/>
        <v>4.2961150543004999E-2</v>
      </c>
      <c r="D69" s="301">
        <f t="shared" si="7"/>
        <v>4.0684501399447369E-2</v>
      </c>
      <c r="E69" s="301">
        <f t="shared" si="7"/>
        <v>4.1942013668786665E-2</v>
      </c>
      <c r="F69" s="301">
        <f t="shared" si="7"/>
        <v>4.0166399098123667E-2</v>
      </c>
      <c r="G69" s="301">
        <f t="shared" si="7"/>
        <v>3.7902178077398443E-2</v>
      </c>
      <c r="H69" s="301">
        <f t="shared" si="7"/>
        <v>3.7592137114317206E-2</v>
      </c>
      <c r="I69" s="301">
        <f t="shared" si="7"/>
        <v>4.6282936526494713E-2</v>
      </c>
      <c r="J69" s="301">
        <f t="shared" si="7"/>
        <v>5.0016524113626941E-2</v>
      </c>
      <c r="K69" s="301">
        <f t="shared" si="7"/>
        <v>4.2678339514112609E-2</v>
      </c>
      <c r="L69" s="301">
        <f t="shared" si="7"/>
        <v>4.4923562356825444E-2</v>
      </c>
      <c r="M69" s="301">
        <f t="shared" si="7"/>
        <v>4.6468298671394202E-2</v>
      </c>
      <c r="N69" s="301">
        <f t="shared" si="7"/>
        <v>4.0647023037911151E-2</v>
      </c>
      <c r="O69" s="301">
        <f t="shared" si="7"/>
        <v>4.3518023844284416E-2</v>
      </c>
      <c r="P69" s="301">
        <f t="shared" si="7"/>
        <v>4.7946085193948627E-2</v>
      </c>
      <c r="Q69" s="301">
        <f t="shared" si="7"/>
        <v>4.507433127968917E-2</v>
      </c>
      <c r="R69" s="301">
        <f t="shared" si="7"/>
        <v>4.3072462527138526E-2</v>
      </c>
      <c r="S69" s="301">
        <f t="shared" si="7"/>
        <v>4.5114981100697137E-2</v>
      </c>
      <c r="T69" s="301">
        <f t="shared" si="7"/>
        <v>4.2765119820374967E-2</v>
      </c>
      <c r="U69" s="301">
        <f t="shared" si="7"/>
        <v>4.3208402696733109E-2</v>
      </c>
      <c r="V69" s="301">
        <f t="shared" si="7"/>
        <v>4.3606689728892714E-2</v>
      </c>
      <c r="W69" s="301">
        <f t="shared" si="7"/>
        <v>4.6013634802417935E-2</v>
      </c>
      <c r="X69" s="301">
        <f t="shared" si="7"/>
        <v>4.1117156557226128E-2</v>
      </c>
      <c r="Y69" s="301">
        <f t="shared" si="7"/>
        <v>4.6510508112901944E-2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0.36970533130916933</v>
      </c>
      <c r="C70" s="301">
        <f t="shared" si="8"/>
        <v>0.36516977961554242</v>
      </c>
      <c r="D70" s="301">
        <f t="shared" si="8"/>
        <v>0.34581826189530268</v>
      </c>
      <c r="E70" s="301">
        <f t="shared" si="8"/>
        <v>0.35650711618468661</v>
      </c>
      <c r="F70" s="301">
        <f t="shared" si="8"/>
        <v>0.3414143923340513</v>
      </c>
      <c r="G70" s="301">
        <f t="shared" si="8"/>
        <v>0.32216851365788685</v>
      </c>
      <c r="H70" s="301">
        <f t="shared" si="8"/>
        <v>0.3195331654716963</v>
      </c>
      <c r="I70" s="301">
        <f t="shared" si="8"/>
        <v>0.39340496047520512</v>
      </c>
      <c r="J70" s="301">
        <f t="shared" si="8"/>
        <v>0.42514045496582897</v>
      </c>
      <c r="K70" s="301">
        <f t="shared" si="8"/>
        <v>0.36276588586995728</v>
      </c>
      <c r="L70" s="301">
        <f t="shared" si="8"/>
        <v>0.38185028003301619</v>
      </c>
      <c r="M70" s="301">
        <f t="shared" si="8"/>
        <v>0.39498053870685046</v>
      </c>
      <c r="N70" s="301">
        <f t="shared" si="8"/>
        <v>0.34549969582224477</v>
      </c>
      <c r="O70" s="301">
        <f t="shared" si="8"/>
        <v>0.36990320267641763</v>
      </c>
      <c r="P70" s="301">
        <f t="shared" si="8"/>
        <v>0.40754172414856338</v>
      </c>
      <c r="Q70" s="301">
        <f t="shared" si="8"/>
        <v>0.38313181587735812</v>
      </c>
      <c r="R70" s="301">
        <f t="shared" si="8"/>
        <v>0.36611593148067773</v>
      </c>
      <c r="S70" s="301">
        <f t="shared" si="8"/>
        <v>0.38347733935592576</v>
      </c>
      <c r="T70" s="301">
        <f t="shared" si="8"/>
        <v>0.36350351847318713</v>
      </c>
      <c r="U70" s="301">
        <f t="shared" si="8"/>
        <v>0.36727142292223136</v>
      </c>
      <c r="V70" s="301">
        <f t="shared" si="8"/>
        <v>0.37065686269558823</v>
      </c>
      <c r="W70" s="301">
        <f t="shared" si="8"/>
        <v>0.39111589582055228</v>
      </c>
      <c r="X70" s="301">
        <f t="shared" si="8"/>
        <v>0.3494958307364221</v>
      </c>
      <c r="Y70" s="301">
        <f t="shared" si="8"/>
        <v>0.39533931895966634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9.9698294855921146E-2</v>
      </c>
      <c r="C71" s="301">
        <f t="shared" si="9"/>
        <v>0.10149678553707313</v>
      </c>
      <c r="D71" s="301">
        <f t="shared" si="9"/>
        <v>0.10922065722982181</v>
      </c>
      <c r="E71" s="301">
        <f t="shared" si="9"/>
        <v>0.1047437886313886</v>
      </c>
      <c r="F71" s="301">
        <f t="shared" si="9"/>
        <v>0.11078673047302484</v>
      </c>
      <c r="G71" s="301">
        <f t="shared" si="9"/>
        <v>0.11742060105148577</v>
      </c>
      <c r="H71" s="301">
        <f t="shared" si="9"/>
        <v>0.11868254715702828</v>
      </c>
      <c r="I71" s="301">
        <f t="shared" si="9"/>
        <v>9.1536831399309238E-2</v>
      </c>
      <c r="J71" s="301">
        <f t="shared" si="9"/>
        <v>7.921892225699062E-2</v>
      </c>
      <c r="K71" s="301">
        <f t="shared" si="9"/>
        <v>0.10336667979169126</v>
      </c>
      <c r="L71" s="301">
        <f t="shared" si="9"/>
        <v>9.6372570267791391E-2</v>
      </c>
      <c r="M71" s="301">
        <f t="shared" si="9"/>
        <v>9.2016405817814131E-2</v>
      </c>
      <c r="N71" s="301">
        <f t="shared" si="9"/>
        <v>0.11185019964411995</v>
      </c>
      <c r="O71" s="301">
        <f t="shared" si="9"/>
        <v>0.10208419843038315</v>
      </c>
      <c r="P71" s="301">
        <f t="shared" si="9"/>
        <v>8.5656310394448099E-2</v>
      </c>
      <c r="Q71" s="301">
        <f t="shared" si="9"/>
        <v>9.688018402710015E-2</v>
      </c>
      <c r="R71" s="301">
        <f t="shared" si="9"/>
        <v>0.10531410803286768</v>
      </c>
      <c r="S71" s="301">
        <f t="shared" si="9"/>
        <v>0.10018530547587591</v>
      </c>
      <c r="T71" s="301">
        <f t="shared" si="9"/>
        <v>0.10866689069222078</v>
      </c>
      <c r="U71" s="301">
        <f t="shared" si="9"/>
        <v>0.10796352149765684</v>
      </c>
      <c r="V71" s="301">
        <f t="shared" si="9"/>
        <v>0.10688955413235604</v>
      </c>
      <c r="W71" s="301">
        <f t="shared" si="9"/>
        <v>9.8701011313039877E-2</v>
      </c>
      <c r="X71" s="301">
        <f t="shared" si="9"/>
        <v>0.11280781120307472</v>
      </c>
      <c r="Y71" s="301">
        <f t="shared" si="9"/>
        <v>9.864877179211394E-2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0.27458488700117611</v>
      </c>
      <c r="C72" s="301">
        <f t="shared" si="10"/>
        <v>0.27602298711177908</v>
      </c>
      <c r="D72" s="301">
        <f t="shared" si="10"/>
        <v>0.28205965580229614</v>
      </c>
      <c r="E72" s="301">
        <f t="shared" si="10"/>
        <v>0.27827794168945319</v>
      </c>
      <c r="F72" s="301">
        <f t="shared" si="10"/>
        <v>0.28319197402225782</v>
      </c>
      <c r="G72" s="301">
        <f t="shared" si="10"/>
        <v>0.28775806673992843</v>
      </c>
      <c r="H72" s="301">
        <f t="shared" si="10"/>
        <v>0.28904452987974683</v>
      </c>
      <c r="I72" s="301">
        <f t="shared" si="10"/>
        <v>0.26522768049746204</v>
      </c>
      <c r="J72" s="301">
        <f t="shared" si="10"/>
        <v>0.25382557054667232</v>
      </c>
      <c r="K72" s="301">
        <f t="shared" si="10"/>
        <v>0.2734598294968022</v>
      </c>
      <c r="L72" s="301">
        <f t="shared" si="10"/>
        <v>0.26792371570467582</v>
      </c>
      <c r="M72" s="301">
        <f t="shared" si="10"/>
        <v>0.26357253550173226</v>
      </c>
      <c r="N72" s="301">
        <f t="shared" si="10"/>
        <v>0.27988156211553405</v>
      </c>
      <c r="O72" s="301">
        <f t="shared" si="10"/>
        <v>0.27219364824423287</v>
      </c>
      <c r="P72" s="301">
        <f t="shared" si="10"/>
        <v>0.25848826888294457</v>
      </c>
      <c r="Q72" s="301">
        <f t="shared" si="10"/>
        <v>0.26709004776269657</v>
      </c>
      <c r="R72" s="301">
        <f t="shared" si="10"/>
        <v>0.27428851304692181</v>
      </c>
      <c r="S72" s="301">
        <f t="shared" si="10"/>
        <v>0.26934961226841958</v>
      </c>
      <c r="T72" s="301">
        <f t="shared" si="10"/>
        <v>0.27222900507977643</v>
      </c>
      <c r="U72" s="301">
        <f t="shared" si="10"/>
        <v>0.27077067433586993</v>
      </c>
      <c r="V72" s="301">
        <f t="shared" si="10"/>
        <v>0.26970850159303916</v>
      </c>
      <c r="W72" s="301">
        <f t="shared" si="10"/>
        <v>0.26369435017352838</v>
      </c>
      <c r="X72" s="301">
        <f t="shared" si="10"/>
        <v>0.27676746291372389</v>
      </c>
      <c r="Y72" s="301">
        <f t="shared" si="10"/>
        <v>0.26195569485301462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6.959159177584362E-2</v>
      </c>
      <c r="C73" s="302">
        <f t="shared" si="11"/>
        <v>6.8737840868807965E-2</v>
      </c>
      <c r="D73" s="302">
        <f t="shared" si="11"/>
        <v>6.4915889065065693E-2</v>
      </c>
      <c r="E73" s="302">
        <f t="shared" si="11"/>
        <v>6.6914579604190019E-2</v>
      </c>
      <c r="F73" s="302">
        <f t="shared" si="11"/>
        <v>6.4109558437756842E-2</v>
      </c>
      <c r="G73" s="302">
        <f t="shared" si="11"/>
        <v>6.0537735232022875E-2</v>
      </c>
      <c r="H73" s="302">
        <f t="shared" si="11"/>
        <v>6.014741938290756E-2</v>
      </c>
      <c r="I73" s="302">
        <f t="shared" si="11"/>
        <v>7.0243476353175197E-2</v>
      </c>
      <c r="J73" s="302">
        <f t="shared" si="11"/>
        <v>7.4454061156784504E-2</v>
      </c>
      <c r="K73" s="302">
        <f t="shared" si="11"/>
        <v>6.3501742078948126E-2</v>
      </c>
      <c r="L73" s="302">
        <f t="shared" si="11"/>
        <v>6.6696872904307161E-2</v>
      </c>
      <c r="M73" s="302">
        <f t="shared" si="11"/>
        <v>6.7627710267417776E-2</v>
      </c>
      <c r="N73" s="302">
        <f t="shared" si="11"/>
        <v>5.8594726470105656E-2</v>
      </c>
      <c r="O73" s="302">
        <f t="shared" si="11"/>
        <v>6.3380054139087316E-2</v>
      </c>
      <c r="P73" s="302">
        <f t="shared" si="11"/>
        <v>7.1084704669038837E-2</v>
      </c>
      <c r="Q73" s="302">
        <f t="shared" si="11"/>
        <v>6.4894878648301318E-2</v>
      </c>
      <c r="R73" s="302">
        <f t="shared" si="11"/>
        <v>6.0812081302132302E-2</v>
      </c>
      <c r="S73" s="302">
        <f t="shared" si="11"/>
        <v>6.185333416037038E-2</v>
      </c>
      <c r="T73" s="302">
        <f t="shared" si="11"/>
        <v>5.3746837465377881E-2</v>
      </c>
      <c r="U73" s="302">
        <f t="shared" si="11"/>
        <v>5.2934583277782568E-2</v>
      </c>
      <c r="V73" s="302">
        <f t="shared" si="11"/>
        <v>5.3156025965725676E-2</v>
      </c>
      <c r="W73" s="302">
        <f t="shared" si="11"/>
        <v>5.7600706198583616E-2</v>
      </c>
      <c r="X73" s="302">
        <f t="shared" si="11"/>
        <v>5.3455794061004085E-2</v>
      </c>
      <c r="Y73" s="302">
        <f t="shared" si="11"/>
        <v>5.5415154709240397E-2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4.6394394517229105E-2</v>
      </c>
      <c r="C74" s="302">
        <f t="shared" si="12"/>
        <v>4.5825227245872006E-2</v>
      </c>
      <c r="D74" s="302">
        <f t="shared" si="12"/>
        <v>4.3396801492743851E-2</v>
      </c>
      <c r="E74" s="302">
        <f t="shared" si="12"/>
        <v>4.4738147913372467E-2</v>
      </c>
      <c r="F74" s="302">
        <f t="shared" si="12"/>
        <v>4.284415903799859E-2</v>
      </c>
      <c r="G74" s="302">
        <f t="shared" si="12"/>
        <v>4.0428989949225023E-2</v>
      </c>
      <c r="H74" s="302">
        <f t="shared" si="12"/>
        <v>4.0098279588605033E-2</v>
      </c>
      <c r="I74" s="302">
        <f t="shared" si="12"/>
        <v>4.9368465628261068E-2</v>
      </c>
      <c r="J74" s="302">
        <f t="shared" si="12"/>
        <v>5.3350959054535407E-2</v>
      </c>
      <c r="K74" s="302">
        <f t="shared" si="12"/>
        <v>4.5523562148386792E-2</v>
      </c>
      <c r="L74" s="302">
        <f t="shared" si="12"/>
        <v>4.7918466513947149E-2</v>
      </c>
      <c r="M74" s="302">
        <f t="shared" si="12"/>
        <v>4.9566185249487166E-2</v>
      </c>
      <c r="N74" s="302">
        <f t="shared" si="12"/>
        <v>4.3356824573771907E-2</v>
      </c>
      <c r="O74" s="302">
        <f t="shared" si="12"/>
        <v>4.6419225433903401E-2</v>
      </c>
      <c r="P74" s="302">
        <f t="shared" si="12"/>
        <v>5.1142490873545214E-2</v>
      </c>
      <c r="Q74" s="302">
        <f t="shared" si="12"/>
        <v>4.8079286698335125E-2</v>
      </c>
      <c r="R74" s="302">
        <f t="shared" si="12"/>
        <v>4.5943960028947815E-2</v>
      </c>
      <c r="S74" s="302">
        <f t="shared" si="12"/>
        <v>4.8122646507410313E-2</v>
      </c>
      <c r="T74" s="302">
        <f t="shared" si="12"/>
        <v>4.5616127808399971E-2</v>
      </c>
      <c r="U74" s="302">
        <f t="shared" si="12"/>
        <v>4.6088962876515337E-2</v>
      </c>
      <c r="V74" s="302">
        <f t="shared" si="12"/>
        <v>4.6513802377485584E-2</v>
      </c>
      <c r="W74" s="302">
        <f t="shared" si="12"/>
        <v>4.9081210455912475E-2</v>
      </c>
      <c r="X74" s="302">
        <f t="shared" si="12"/>
        <v>4.3858300327707891E-2</v>
      </c>
      <c r="Y74" s="302">
        <f t="shared" si="12"/>
        <v>4.9611208653762048E-2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0.15859890070810337</v>
      </c>
      <c r="C76" s="302">
        <f t="shared" si="14"/>
        <v>0.16145991899709911</v>
      </c>
      <c r="D76" s="302">
        <f t="shared" si="14"/>
        <v>0.1737469652444866</v>
      </c>
      <c r="E76" s="302">
        <f t="shared" si="14"/>
        <v>0.16662521417189066</v>
      </c>
      <c r="F76" s="302">
        <f t="shared" si="14"/>
        <v>0.17623825654650241</v>
      </c>
      <c r="G76" s="302">
        <f t="shared" si="14"/>
        <v>0.18679134155868055</v>
      </c>
      <c r="H76" s="302">
        <f t="shared" si="14"/>
        <v>0.18879883090823421</v>
      </c>
      <c r="I76" s="302">
        <f t="shared" si="14"/>
        <v>0.14561573851602577</v>
      </c>
      <c r="J76" s="302">
        <f t="shared" si="14"/>
        <v>0.12602055033535242</v>
      </c>
      <c r="K76" s="302">
        <f t="shared" si="14"/>
        <v>0.16443452526946725</v>
      </c>
      <c r="L76" s="302">
        <f t="shared" si="14"/>
        <v>0.15330837628642152</v>
      </c>
      <c r="M76" s="302">
        <f t="shared" si="14"/>
        <v>0.14637863998482736</v>
      </c>
      <c r="N76" s="302">
        <f t="shared" si="14"/>
        <v>0.17793001107165649</v>
      </c>
      <c r="O76" s="302">
        <f t="shared" si="14"/>
        <v>0.16239436867124213</v>
      </c>
      <c r="P76" s="302">
        <f t="shared" si="14"/>
        <v>0.1362610733403605</v>
      </c>
      <c r="Q76" s="302">
        <f t="shared" si="14"/>
        <v>0.15411588241606011</v>
      </c>
      <c r="R76" s="302">
        <f t="shared" si="14"/>
        <v>0.16753247171584171</v>
      </c>
      <c r="S76" s="302">
        <f t="shared" si="14"/>
        <v>0.15937363160063883</v>
      </c>
      <c r="T76" s="302">
        <f t="shared" si="14"/>
        <v>0.1728660398059986</v>
      </c>
      <c r="U76" s="302">
        <f t="shared" si="14"/>
        <v>0.17174712818157203</v>
      </c>
      <c r="V76" s="302">
        <f t="shared" si="14"/>
        <v>0.17003867324982788</v>
      </c>
      <c r="W76" s="302">
        <f t="shared" si="14"/>
        <v>0.1570124335190323</v>
      </c>
      <c r="X76" s="302">
        <f t="shared" si="14"/>
        <v>0.1794533685250119</v>
      </c>
      <c r="Y76" s="302">
        <f t="shared" si="14"/>
        <v>0.15692933149001217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3.6585084995742249E-2</v>
      </c>
      <c r="C77" s="235">
        <f t="shared" si="15"/>
        <v>3.724505550505823E-2</v>
      </c>
      <c r="D77" s="235">
        <f t="shared" si="15"/>
        <v>4.0079391867418129E-2</v>
      </c>
      <c r="E77" s="235">
        <f t="shared" si="15"/>
        <v>3.8436569205053187E-2</v>
      </c>
      <c r="F77" s="235">
        <f t="shared" si="15"/>
        <v>4.0654074942940523E-2</v>
      </c>
      <c r="G77" s="235">
        <f t="shared" si="15"/>
        <v>4.3088426697045108E-2</v>
      </c>
      <c r="H77" s="235">
        <f t="shared" si="15"/>
        <v>4.3551507892145173E-2</v>
      </c>
      <c r="I77" s="235">
        <f t="shared" si="15"/>
        <v>3.3590170843185344E-2</v>
      </c>
      <c r="J77" s="235">
        <f t="shared" si="15"/>
        <v>2.9070015773403891E-2</v>
      </c>
      <c r="K77" s="235">
        <f t="shared" si="15"/>
        <v>3.7931228125534011E-2</v>
      </c>
      <c r="L77" s="235">
        <f t="shared" si="15"/>
        <v>3.5364683815310938E-2</v>
      </c>
      <c r="M77" s="235">
        <f t="shared" si="15"/>
        <v>3.376615450356929E-2</v>
      </c>
      <c r="N77" s="235">
        <f t="shared" si="15"/>
        <v>4.1044323442888234E-2</v>
      </c>
      <c r="O77" s="235">
        <f t="shared" si="15"/>
        <v>3.7460611354437588E-2</v>
      </c>
      <c r="P77" s="235">
        <f t="shared" si="15"/>
        <v>3.1432266727643536E-2</v>
      </c>
      <c r="Q77" s="235">
        <f t="shared" si="15"/>
        <v>3.55509567355866E-2</v>
      </c>
      <c r="R77" s="235">
        <f t="shared" si="15"/>
        <v>3.8645852461180956E-2</v>
      </c>
      <c r="S77" s="235">
        <f t="shared" si="15"/>
        <v>3.6763797429597039E-2</v>
      </c>
      <c r="T77" s="235">
        <f t="shared" si="15"/>
        <v>3.9876182816799867E-2</v>
      </c>
      <c r="U77" s="235">
        <f t="shared" si="15"/>
        <v>3.961807587722084E-2</v>
      </c>
      <c r="V77" s="235">
        <f t="shared" si="15"/>
        <v>3.9223974981122622E-2</v>
      </c>
      <c r="W77" s="235">
        <f t="shared" si="15"/>
        <v>3.6219123840299274E-2</v>
      </c>
      <c r="X77" s="235">
        <f t="shared" si="15"/>
        <v>4.1395726647204756E-2</v>
      </c>
      <c r="Y77" s="235">
        <f t="shared" si="15"/>
        <v>3.619995413116861E-2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82.290019057455083</v>
      </c>
      <c r="C81" s="322">
        <f t="shared" si="16"/>
        <v>81.214267110169658</v>
      </c>
      <c r="D81" s="322">
        <f t="shared" si="16"/>
        <v>84.416559249822654</v>
      </c>
      <c r="E81" s="322">
        <f t="shared" si="16"/>
        <v>88.086890818019683</v>
      </c>
      <c r="F81" s="322">
        <f t="shared" si="16"/>
        <v>86.06346490737279</v>
      </c>
      <c r="G81" s="322">
        <f t="shared" si="16"/>
        <v>74.422734224133762</v>
      </c>
      <c r="H81" s="322">
        <f t="shared" si="16"/>
        <v>69.184207572026438</v>
      </c>
      <c r="I81" s="322">
        <f t="shared" si="16"/>
        <v>62.686046444090927</v>
      </c>
      <c r="J81" s="322">
        <f t="shared" si="16"/>
        <v>58.778615280905832</v>
      </c>
      <c r="K81" s="322">
        <f t="shared" si="16"/>
        <v>58.584497493210407</v>
      </c>
      <c r="L81" s="322">
        <f t="shared" si="16"/>
        <v>54.972130712265873</v>
      </c>
      <c r="M81" s="322">
        <f t="shared" si="16"/>
        <v>48.836122411789233</v>
      </c>
      <c r="N81" s="322">
        <f t="shared" si="16"/>
        <v>49.677746196368744</v>
      </c>
      <c r="O81" s="322">
        <f t="shared" si="16"/>
        <v>48.506780718545961</v>
      </c>
      <c r="P81" s="322">
        <f t="shared" si="16"/>
        <v>45.656087741848083</v>
      </c>
      <c r="Q81" s="322">
        <f t="shared" si="16"/>
        <v>45.316254286959342</v>
      </c>
      <c r="R81" s="322">
        <f t="shared" si="16"/>
        <v>44.782117550659216</v>
      </c>
      <c r="S81" s="322">
        <f t="shared" si="16"/>
        <v>44.567239448558681</v>
      </c>
      <c r="T81" s="322">
        <f t="shared" si="16"/>
        <v>44.653240672446998</v>
      </c>
      <c r="U81" s="322">
        <f t="shared" si="16"/>
        <v>44.271085391808931</v>
      </c>
      <c r="V81" s="322">
        <f t="shared" si="16"/>
        <v>46.388642436553582</v>
      </c>
      <c r="W81" s="322">
        <f t="shared" si="16"/>
        <v>44.934769899421767</v>
      </c>
      <c r="X81" s="322">
        <f t="shared" si="16"/>
        <v>41.075085611101798</v>
      </c>
      <c r="Y81" s="322">
        <f t="shared" si="16"/>
        <v>39.08428151505516</v>
      </c>
      <c r="DA81" s="95"/>
    </row>
    <row r="82" spans="1:105" ht="12" customHeight="1" x14ac:dyDescent="0.25">
      <c r="A82" s="55" t="s">
        <v>91</v>
      </c>
      <c r="B82" s="334">
        <f>IF(B$6=0,0,B$6/TEL!B$5*1000)</f>
        <v>2.2532592166471255</v>
      </c>
      <c r="C82" s="334">
        <f>IF(C$6=0,0,C$6/TEL!C$5*1000)</f>
        <v>2.2639189789142748</v>
      </c>
      <c r="D82" s="334">
        <f>IF(D$6=0,0,D$6/TEL!D$5*1000)</f>
        <v>2.5322623324752613</v>
      </c>
      <c r="E82" s="334">
        <f>IF(E$6=0,0,E$6/TEL!E$5*1000)</f>
        <v>2.5340537482289816</v>
      </c>
      <c r="F82" s="334">
        <f>IF(F$6=0,0,F$6/TEL!F$5*1000)</f>
        <v>2.6186824346509976</v>
      </c>
      <c r="G82" s="334">
        <f>IF(G$6=0,0,G$6/TEL!G$5*1000)</f>
        <v>2.4000825717973098</v>
      </c>
      <c r="H82" s="334">
        <f>IF(H$6=0,0,H$6/TEL!H$5*1000)</f>
        <v>2.2551222614778741</v>
      </c>
      <c r="I82" s="334">
        <f>IF(I$6=0,0,I$6/TEL!I$5*1000)</f>
        <v>1.5759521162904147</v>
      </c>
      <c r="J82" s="334">
        <f>IF(J$6=0,0,J$6/TEL!J$5*1000)</f>
        <v>1.2788645325222112</v>
      </c>
      <c r="K82" s="334">
        <f>IF(K$6=0,0,K$6/TEL!K$5*1000)</f>
        <v>1.6631810896646126</v>
      </c>
      <c r="L82" s="334">
        <f>IF(L$6=0,0,L$6/TEL!L$5*1000)</f>
        <v>1.4550310962231283</v>
      </c>
      <c r="M82" s="334">
        <f>IF(M$6=0,0,M$6/TEL!M$5*1000)</f>
        <v>1.234191928718692</v>
      </c>
      <c r="N82" s="334">
        <f>IF(N$6=0,0,N$6/TEL!N$5*1000)</f>
        <v>1.5260716011789919</v>
      </c>
      <c r="O82" s="334">
        <f>IF(O$6=0,0,O$6/TEL!O$5*1000)</f>
        <v>1.3599947696870003</v>
      </c>
      <c r="P82" s="334">
        <f>IF(P$6=0,0,P$6/TEL!P$5*1000)</f>
        <v>1.07407428801031</v>
      </c>
      <c r="Q82" s="334">
        <f>IF(Q$6=0,0,Q$6/TEL!Q$5*1000)</f>
        <v>1.205772078414366</v>
      </c>
      <c r="R82" s="334">
        <f>IF(R$6=0,0,R$6/TEL!R$5*1000)</f>
        <v>1.2952912807123769</v>
      </c>
      <c r="S82" s="334">
        <f>IF(S$6=0,0,S$6/TEL!S$5*1000)</f>
        <v>1.2262980101158023</v>
      </c>
      <c r="T82" s="334">
        <f>IF(T$6=0,0,T$6/TEL!T$5*1000)</f>
        <v>1.3326818598946675</v>
      </c>
      <c r="U82" s="334">
        <f>IF(U$6=0,0,U$6/TEL!U$5*1000)</f>
        <v>1.3127241471655169</v>
      </c>
      <c r="V82" s="334">
        <f>IF(V$6=0,0,V$6/TEL!V$5*1000)</f>
        <v>1.3618309223034619</v>
      </c>
      <c r="W82" s="334">
        <f>IF(W$6=0,0,W$6/TEL!W$5*1000)</f>
        <v>1.218092831376586</v>
      </c>
      <c r="X82" s="334">
        <f>IF(X$6=0,0,X$6/TEL!X$5*1000)</f>
        <v>1.2726058423093292</v>
      </c>
      <c r="Y82" s="334">
        <f>IF(Y$6=0,0,Y$6/TEL!Y$5*1000)</f>
        <v>1.0589368897581632</v>
      </c>
      <c r="DA82" s="67"/>
    </row>
    <row r="83" spans="1:105" ht="12" customHeight="1" x14ac:dyDescent="0.25">
      <c r="A83" s="173" t="s">
        <v>92</v>
      </c>
      <c r="B83" s="335">
        <f>IF(B$7=0,0,B$7/TEL!B$5*1000)</f>
        <v>1.8488280751976405</v>
      </c>
      <c r="C83" s="335">
        <f>IF(C$7=0,0,C$7/TEL!C$5*1000)</f>
        <v>1.857574546801456</v>
      </c>
      <c r="D83" s="335">
        <f>IF(D$7=0,0,D$7/TEL!D$5*1000)</f>
        <v>2.0777537086976499</v>
      </c>
      <c r="E83" s="335">
        <f>IF(E$7=0,0,E$7/TEL!E$5*1000)</f>
        <v>2.0792235882904464</v>
      </c>
      <c r="F83" s="335">
        <f>IF(F$7=0,0,F$7/TEL!F$5*1000)</f>
        <v>2.1486625104828705</v>
      </c>
      <c r="G83" s="335">
        <f>IF(G$7=0,0,G$7/TEL!G$5*1000)</f>
        <v>1.9692985204490736</v>
      </c>
      <c r="H83" s="335">
        <f>IF(H$7=0,0,H$7/TEL!H$5*1000)</f>
        <v>1.8503567273664598</v>
      </c>
      <c r="I83" s="335">
        <f>IF(I$7=0,0,I$7/TEL!I$5*1000)</f>
        <v>1.2930889159305969</v>
      </c>
      <c r="J83" s="335">
        <f>IF(J$7=0,0,J$7/TEL!J$5*1000)</f>
        <v>1.0493247446336091</v>
      </c>
      <c r="K83" s="335">
        <f>IF(K$7=0,0,K$7/TEL!K$5*1000)</f>
        <v>1.364661406904297</v>
      </c>
      <c r="L83" s="335">
        <f>IF(L$7=0,0,L$7/TEL!L$5*1000)</f>
        <v>1.1938716686959001</v>
      </c>
      <c r="M83" s="335">
        <f>IF(M$7=0,0,M$7/TEL!M$5*1000)</f>
        <v>1.0126703004871316</v>
      </c>
      <c r="N83" s="335">
        <f>IF(N$7=0,0,N$7/TEL!N$5*1000)</f>
        <v>1.2521613137878909</v>
      </c>
      <c r="O83" s="335">
        <f>IF(O$7=0,0,O$7/TEL!O$5*1000)</f>
        <v>1.1158931443585642</v>
      </c>
      <c r="P83" s="335">
        <f>IF(P$7=0,0,P$7/TEL!P$5*1000)</f>
        <v>0.88129172349563889</v>
      </c>
      <c r="Q83" s="335">
        <f>IF(Q$7=0,0,Q$7/TEL!Q$5*1000)</f>
        <v>0.98935144895537708</v>
      </c>
      <c r="R83" s="335">
        <f>IF(R$7=0,0,R$7/TEL!R$5*1000)</f>
        <v>1.0628031021229758</v>
      </c>
      <c r="S83" s="335">
        <f>IF(S$7=0,0,S$7/TEL!S$5*1000)</f>
        <v>1.0061932390693764</v>
      </c>
      <c r="T83" s="335">
        <f>IF(T$7=0,0,T$7/TEL!T$5*1000)</f>
        <v>1.0934825517084452</v>
      </c>
      <c r="U83" s="335">
        <f>IF(U$7=0,0,U$7/TEL!U$5*1000)</f>
        <v>1.0771069925460652</v>
      </c>
      <c r="V83" s="335">
        <f>IF(V$7=0,0,V$7/TEL!V$5*1000)</f>
        <v>1.1173997311207895</v>
      </c>
      <c r="W83" s="335">
        <f>IF(W$7=0,0,W$7/TEL!W$5*1000)</f>
        <v>0.99946078471925004</v>
      </c>
      <c r="X83" s="335">
        <f>IF(X$7=0,0,X$7/TEL!X$5*1000)</f>
        <v>1.0441894090743211</v>
      </c>
      <c r="Y83" s="335">
        <f>IF(Y$7=0,0,Y$7/TEL!Y$5*1000)</f>
        <v>0.86887129416054421</v>
      </c>
      <c r="DA83" s="177"/>
    </row>
    <row r="84" spans="1:105" ht="12" customHeight="1" x14ac:dyDescent="0.25">
      <c r="A84" s="173" t="s">
        <v>93</v>
      </c>
      <c r="B84" s="335">
        <f>IF(B$8=0,0,B$8/TEL!B$5*1000)</f>
        <v>1.328845179048304</v>
      </c>
      <c r="C84" s="335">
        <f>IF(C$8=0,0,C$8/TEL!C$5*1000)</f>
        <v>1.335131705513547</v>
      </c>
      <c r="D84" s="335">
        <f>IF(D$8=0,0,D$8/TEL!D$5*1000)</f>
        <v>1.4933854781264366</v>
      </c>
      <c r="E84" s="335">
        <f>IF(E$8=0,0,E$8/TEL!E$5*1000)</f>
        <v>1.494441954083759</v>
      </c>
      <c r="F84" s="335">
        <f>IF(F$8=0,0,F$8/TEL!F$5*1000)</f>
        <v>1.5443511794095639</v>
      </c>
      <c r="G84" s="335">
        <f>IF(G$8=0,0,G$8/TEL!G$5*1000)</f>
        <v>1.4154333115727722</v>
      </c>
      <c r="H84" s="335">
        <f>IF(H$8=0,0,H$8/TEL!H$5*1000)</f>
        <v>1.3299438977946429</v>
      </c>
      <c r="I84" s="335">
        <f>IF(I$8=0,0,I$8/TEL!I$5*1000)</f>
        <v>0.92940765832511629</v>
      </c>
      <c r="J84" s="335">
        <f>IF(J$8=0,0,J$8/TEL!J$5*1000)</f>
        <v>0.75420216020540654</v>
      </c>
      <c r="K84" s="335">
        <f>IF(K$8=0,0,K$8/TEL!K$5*1000)</f>
        <v>0.98085038621246357</v>
      </c>
      <c r="L84" s="335">
        <f>IF(L$8=0,0,L$8/TEL!L$5*1000)</f>
        <v>0.85809526187517837</v>
      </c>
      <c r="M84" s="335">
        <f>IF(M$8=0,0,M$8/TEL!M$5*1000)</f>
        <v>0.72785677847512575</v>
      </c>
      <c r="N84" s="335">
        <f>IF(N$8=0,0,N$8/TEL!N$5*1000)</f>
        <v>0.89999094428504633</v>
      </c>
      <c r="O84" s="335">
        <f>IF(O$8=0,0,O$8/TEL!O$5*1000)</f>
        <v>0.80204819750771839</v>
      </c>
      <c r="P84" s="335">
        <f>IF(P$8=0,0,P$8/TEL!P$5*1000)</f>
        <v>0.63342842626249052</v>
      </c>
      <c r="Q84" s="335">
        <f>IF(Q$8=0,0,Q$8/TEL!Q$5*1000)</f>
        <v>0.71109635393667747</v>
      </c>
      <c r="R84" s="335">
        <f>IF(R$8=0,0,R$8/TEL!R$5*1000)</f>
        <v>0.76388972965088886</v>
      </c>
      <c r="S84" s="335">
        <f>IF(S$8=0,0,S$8/TEL!S$5*1000)</f>
        <v>0.72320139058111454</v>
      </c>
      <c r="T84" s="335">
        <f>IF(T$8=0,0,T$8/TEL!T$5*1000)</f>
        <v>0.78594058404044509</v>
      </c>
      <c r="U84" s="335">
        <f>IF(U$8=0,0,U$8/TEL!U$5*1000)</f>
        <v>0.77417065089248449</v>
      </c>
      <c r="V84" s="335">
        <f>IF(V$8=0,0,V$8/TEL!V$5*1000)</f>
        <v>0.80313105674306717</v>
      </c>
      <c r="W84" s="335">
        <f>IF(W$8=0,0,W$8/TEL!W$5*1000)</f>
        <v>0.71836243901696106</v>
      </c>
      <c r="X84" s="335">
        <f>IF(X$8=0,0,X$8/TEL!X$5*1000)</f>
        <v>0.75051113777216827</v>
      </c>
      <c r="Y84" s="335">
        <f>IF(Y$8=0,0,Y$8/TEL!Y$5*1000)</f>
        <v>0.62450124267789098</v>
      </c>
      <c r="DA84" s="177"/>
    </row>
    <row r="85" spans="1:105" ht="12" customHeight="1" x14ac:dyDescent="0.25">
      <c r="A85" s="173" t="s">
        <v>94</v>
      </c>
      <c r="B85" s="335">
        <f>IF(B$9=0,0,B$9/TEL!B$5*1000)</f>
        <v>2.5999144807466834</v>
      </c>
      <c r="C85" s="335">
        <f>IF(C$9=0,0,C$9/TEL!C$5*1000)</f>
        <v>2.6122142064395475</v>
      </c>
      <c r="D85" s="335">
        <f>IF(D$9=0,0,D$9/TEL!D$5*1000)</f>
        <v>2.9218411528560715</v>
      </c>
      <c r="E85" s="335">
        <f>IF(E$9=0,0,E$9/TEL!E$5*1000)</f>
        <v>2.9239081710334411</v>
      </c>
      <c r="F85" s="335">
        <f>IF(F$9=0,0,F$9/TEL!F$5*1000)</f>
        <v>3.0215566553665361</v>
      </c>
      <c r="G85" s="335">
        <f>IF(G$9=0,0,G$9/TEL!G$5*1000)</f>
        <v>2.7693260443815104</v>
      </c>
      <c r="H85" s="335">
        <f>IF(H$9=0,0,H$9/TEL!H$5*1000)</f>
        <v>2.6020641478590831</v>
      </c>
      <c r="I85" s="335">
        <f>IF(I$9=0,0,I$9/TEL!I$5*1000)</f>
        <v>1.8184062880274017</v>
      </c>
      <c r="J85" s="335">
        <f>IF(J$9=0,0,J$9/TEL!J$5*1000)</f>
        <v>1.4756129221410135</v>
      </c>
      <c r="K85" s="335">
        <f>IF(K$9=0,0,K$9/TEL!K$5*1000)</f>
        <v>1.9190551034591687</v>
      </c>
      <c r="L85" s="335">
        <f>IF(L$9=0,0,L$9/TEL!L$5*1000)</f>
        <v>1.6788820341036095</v>
      </c>
      <c r="M85" s="335">
        <f>IF(M$9=0,0,M$9/TEL!M$5*1000)</f>
        <v>1.4240676100600287</v>
      </c>
      <c r="N85" s="335">
        <f>IF(N$9=0,0,N$9/TEL!N$5*1000)</f>
        <v>1.7608518475142214</v>
      </c>
      <c r="O85" s="335">
        <f>IF(O$9=0,0,O$9/TEL!O$5*1000)</f>
        <v>1.5692247342542311</v>
      </c>
      <c r="P85" s="335">
        <f>IF(P$9=0,0,P$9/TEL!P$5*1000)</f>
        <v>1.239316486165742</v>
      </c>
      <c r="Q85" s="335">
        <f>IF(Q$9=0,0,Q$9/TEL!Q$5*1000)</f>
        <v>1.3912754750934992</v>
      </c>
      <c r="R85" s="335">
        <f>IF(R$9=0,0,R$9/TEL!R$5*1000)</f>
        <v>1.4945668623604347</v>
      </c>
      <c r="S85" s="335">
        <f>IF(S$9=0,0,S$9/TEL!S$5*1000)</f>
        <v>1.4149592424413107</v>
      </c>
      <c r="T85" s="335">
        <f>IF(T$9=0,0,T$9/TEL!T$5*1000)</f>
        <v>1.537709838340001</v>
      </c>
      <c r="U85" s="335">
        <f>IF(U$9=0,0,U$9/TEL!U$5*1000)</f>
        <v>1.5146817082679043</v>
      </c>
      <c r="V85" s="335">
        <f>IF(V$9=0,0,V$9/TEL!V$5*1000)</f>
        <v>1.5713433718886101</v>
      </c>
      <c r="W85" s="335">
        <f>IF(W$9=0,0,W$9/TEL!W$5*1000)</f>
        <v>1.4054917285114454</v>
      </c>
      <c r="X85" s="335">
        <f>IF(X$9=0,0,X$9/TEL!X$5*1000)</f>
        <v>1.468391356510764</v>
      </c>
      <c r="Y85" s="335">
        <f>IF(Y$9=0,0,Y$9/TEL!Y$5*1000)</f>
        <v>1.221850257413265</v>
      </c>
      <c r="DA85" s="177"/>
    </row>
    <row r="86" spans="1:105" ht="12" customHeight="1" x14ac:dyDescent="0.25">
      <c r="A86" s="56" t="s">
        <v>95</v>
      </c>
      <c r="B86" s="336">
        <f>IF(B$10=0,0,B$10/TEL!B$5*1000)</f>
        <v>6.4465724538968168</v>
      </c>
      <c r="C86" s="336">
        <f>IF(C$10=0,0,C$10/TEL!C$5*1000)</f>
        <v>6.314551753087283</v>
      </c>
      <c r="D86" s="336">
        <f>IF(D$10=0,0,D$10/TEL!D$5*1000)</f>
        <v>6.350181073138093</v>
      </c>
      <c r="E86" s="336">
        <f>IF(E$10=0,0,E$10/TEL!E$5*1000)</f>
        <v>6.8321671437594622</v>
      </c>
      <c r="F86" s="336">
        <f>IF(F$10=0,0,F$10/TEL!F$5*1000)</f>
        <v>6.4840441139368687</v>
      </c>
      <c r="G86" s="336">
        <f>IF(G$10=0,0,G$10/TEL!G$5*1000)</f>
        <v>5.7098855484786837</v>
      </c>
      <c r="H86" s="336">
        <f>IF(H$10=0,0,H$10/TEL!H$5*1000)</f>
        <v>5.2179381816620758</v>
      </c>
      <c r="I86" s="336">
        <f>IF(I$10=0,0,I$10/TEL!I$5*1000)</f>
        <v>5.0371037612588649</v>
      </c>
      <c r="J86" s="336">
        <f>IF(J$10=0,0,J$10/TEL!J$5*1000)</f>
        <v>5.0069522627691496</v>
      </c>
      <c r="K86" s="336">
        <f>IF(K$10=0,0,K$10/TEL!K$5*1000)</f>
        <v>4.6056296734984796</v>
      </c>
      <c r="L86" s="336">
        <f>IF(L$10=0,0,L$10/TEL!L$5*1000)</f>
        <v>4.3553681311730434</v>
      </c>
      <c r="M86" s="336">
        <f>IF(M$10=0,0,M$10/TEL!M$5*1000)</f>
        <v>3.8640932120306477</v>
      </c>
      <c r="N86" s="336">
        <f>IF(N$10=0,0,N$10/TEL!N$5*1000)</f>
        <v>3.5564312749572697</v>
      </c>
      <c r="O86" s="336">
        <f>IF(O$10=0,0,O$10/TEL!O$5*1000)</f>
        <v>3.6337799964988826</v>
      </c>
      <c r="P86" s="336">
        <f>IF(P$10=0,0,P$10/TEL!P$5*1000)</f>
        <v>3.8848159942174978</v>
      </c>
      <c r="Q86" s="336">
        <f>IF(Q$10=0,0,Q$10/TEL!Q$5*1000)</f>
        <v>3.5092565065070431</v>
      </c>
      <c r="R86" s="336">
        <f>IF(R$10=0,0,R$10/TEL!R$5*1000)</f>
        <v>3.1111915074935266</v>
      </c>
      <c r="S86" s="336">
        <f>IF(S$10=0,0,S$10/TEL!S$5*1000)</f>
        <v>2.987798867950759</v>
      </c>
      <c r="T86" s="336">
        <f>IF(T$10=0,0,T$10/TEL!T$5*1000)</f>
        <v>2.9733776616023548</v>
      </c>
      <c r="U86" s="336">
        <f>IF(U$10=0,0,U$10/TEL!U$5*1000)</f>
        <v>2.899105336581179</v>
      </c>
      <c r="V86" s="336">
        <f>IF(V$10=0,0,V$10/TEL!V$5*1000)</f>
        <v>3.0283940468956811</v>
      </c>
      <c r="W86" s="336">
        <f>IF(W$10=0,0,W$10/TEL!W$5*1000)</f>
        <v>3.0393970642728849</v>
      </c>
      <c r="X86" s="336">
        <f>IF(X$10=0,0,X$10/TEL!X$5*1000)</f>
        <v>2.7927552192567457</v>
      </c>
      <c r="Y86" s="336">
        <f>IF(Y$10=0,0,Y$10/TEL!Y$5*1000)</f>
        <v>2.5319231143233889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3.5791833834205047</v>
      </c>
      <c r="C87" s="349">
        <f>IF(C$16=0,0,C$16/TEL!C$5*1000)</f>
        <v>3.489058355559818</v>
      </c>
      <c r="D87" s="349">
        <f>IF(D$16=0,0,D$16/TEL!D$5*1000)</f>
        <v>3.4344456229359417</v>
      </c>
      <c r="E87" s="349">
        <f>IF(E$16=0,0,E$16/TEL!E$5*1000)</f>
        <v>3.6945415787302998</v>
      </c>
      <c r="F87" s="349">
        <f>IF(F$16=0,0,F$16/TEL!F$5*1000)</f>
        <v>3.4568594792368961</v>
      </c>
      <c r="G87" s="349">
        <f>IF(G$16=0,0,G$16/TEL!G$5*1000)</f>
        <v>2.8207837255700134</v>
      </c>
      <c r="H87" s="349">
        <f>IF(H$16=0,0,H$16/TEL!H$5*1000)</f>
        <v>2.6007822171930006</v>
      </c>
      <c r="I87" s="349">
        <f>IF(I$16=0,0,I$16/TEL!I$5*1000)</f>
        <v>2.9012943086687604</v>
      </c>
      <c r="J87" s="349">
        <f>IF(J$16=0,0,J$16/TEL!J$5*1000)</f>
        <v>2.9399020285630275</v>
      </c>
      <c r="K87" s="349">
        <f>IF(K$16=0,0,K$16/TEL!K$5*1000)</f>
        <v>2.5002890742789123</v>
      </c>
      <c r="L87" s="349">
        <f>IF(L$16=0,0,L$16/TEL!L$5*1000)</f>
        <v>2.4695439419400351</v>
      </c>
      <c r="M87" s="349">
        <f>IF(M$16=0,0,M$16/TEL!M$5*1000)</f>
        <v>2.2693315221837906</v>
      </c>
      <c r="N87" s="349">
        <f>IF(N$16=0,0,N$16/TEL!N$5*1000)</f>
        <v>2.0192524941153032</v>
      </c>
      <c r="O87" s="349">
        <f>IF(O$16=0,0,O$16/TEL!O$5*1000)</f>
        <v>2.1109192399191588</v>
      </c>
      <c r="P87" s="349">
        <f>IF(P$16=0,0,P$16/TEL!P$5*1000)</f>
        <v>2.189030672493042</v>
      </c>
      <c r="Q87" s="349">
        <f>IF(Q$16=0,0,Q$16/TEL!Q$5*1000)</f>
        <v>2.04259985808504</v>
      </c>
      <c r="R87" s="349">
        <f>IF(R$16=0,0,R$16/TEL!R$5*1000)</f>
        <v>1.9288760800866815</v>
      </c>
      <c r="S87" s="349">
        <f>IF(S$16=0,0,S$16/TEL!S$5*1000)</f>
        <v>2.0106501654319691</v>
      </c>
      <c r="T87" s="349">
        <f>IF(T$16=0,0,T$16/TEL!T$5*1000)</f>
        <v>1.9096011877252366</v>
      </c>
      <c r="U87" s="349">
        <f>IF(U$16=0,0,U$16/TEL!U$5*1000)</f>
        <v>1.9128828854307389</v>
      </c>
      <c r="V87" s="349">
        <f>IF(V$16=0,0,V$16/TEL!V$5*1000)</f>
        <v>2.0228551376753381</v>
      </c>
      <c r="W87" s="349">
        <f>IF(W$16=0,0,W$16/TEL!W$5*1000)</f>
        <v>2.0676120920826757</v>
      </c>
      <c r="X87" s="349">
        <f>IF(X$16=0,0,X$16/TEL!X$5*1000)</f>
        <v>1.6888907256731385</v>
      </c>
      <c r="Y87" s="349">
        <f>IF(Y$16=0,0,Y$16/TEL!Y$5*1000)</f>
        <v>1.8178297924929165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30.423058759074294</v>
      </c>
      <c r="C88" s="349">
        <f>IF(C$27=0,0,C$27/TEL!C$5*1000)</f>
        <v>29.656996022258443</v>
      </c>
      <c r="D88" s="349">
        <f>IF(D$27=0,0,D$27/TEL!D$5*1000)</f>
        <v>29.192787794955507</v>
      </c>
      <c r="E88" s="349">
        <f>IF(E$27=0,0,E$27/TEL!E$5*1000)</f>
        <v>31.403603419207545</v>
      </c>
      <c r="F88" s="349">
        <f>IF(F$27=0,0,F$27/TEL!F$5*1000)</f>
        <v>29.383305573513628</v>
      </c>
      <c r="G88" s="349">
        <f>IF(G$27=0,0,G$27/TEL!G$5*1000)</f>
        <v>23.97666166734512</v>
      </c>
      <c r="H88" s="349">
        <f>IF(H$27=0,0,H$27/TEL!H$5*1000)</f>
        <v>22.106648846140516</v>
      </c>
      <c r="I88" s="349">
        <f>IF(I$27=0,0,I$27/TEL!I$5*1000)</f>
        <v>24.661001623684466</v>
      </c>
      <c r="J88" s="349">
        <f>IF(J$27=0,0,J$27/TEL!J$5*1000)</f>
        <v>24.989167242785733</v>
      </c>
      <c r="K88" s="349">
        <f>IF(K$27=0,0,K$27/TEL!K$5*1000)</f>
        <v>21.252457131370761</v>
      </c>
      <c r="L88" s="349">
        <f>IF(L$27=0,0,L$27/TEL!L$5*1000)</f>
        <v>20.991123506490293</v>
      </c>
      <c r="M88" s="349">
        <f>IF(M$27=0,0,M$27/TEL!M$5*1000)</f>
        <v>19.289317938562206</v>
      </c>
      <c r="N88" s="349">
        <f>IF(N$27=0,0,N$27/TEL!N$5*1000)</f>
        <v>17.163646199980075</v>
      </c>
      <c r="O88" s="349">
        <f>IF(O$27=0,0,O$27/TEL!O$5*1000)</f>
        <v>17.942813539312855</v>
      </c>
      <c r="P88" s="349">
        <f>IF(P$27=0,0,P$27/TEL!P$5*1000)</f>
        <v>18.606760716190859</v>
      </c>
      <c r="Q88" s="349">
        <f>IF(Q$27=0,0,Q$27/TEL!Q$5*1000)</f>
        <v>17.362098793722847</v>
      </c>
      <c r="R88" s="349">
        <f>IF(R$27=0,0,R$27/TEL!R$5*1000)</f>
        <v>16.395446680736804</v>
      </c>
      <c r="S88" s="349">
        <f>IF(S$27=0,0,S$27/TEL!S$5*1000)</f>
        <v>17.09052640617174</v>
      </c>
      <c r="T88" s="349">
        <f>IF(T$27=0,0,T$27/TEL!T$5*1000)</f>
        <v>16.231610095664507</v>
      </c>
      <c r="U88" s="349">
        <f>IF(U$27=0,0,U$27/TEL!U$5*1000)</f>
        <v>16.25950452616128</v>
      </c>
      <c r="V88" s="349">
        <f>IF(V$27=0,0,V$27/TEL!V$5*1000)</f>
        <v>17.19426867024038</v>
      </c>
      <c r="W88" s="349">
        <f>IF(W$27=0,0,W$27/TEL!W$5*1000)</f>
        <v>17.574702782702733</v>
      </c>
      <c r="X88" s="349">
        <f>IF(X$27=0,0,X$27/TEL!X$5*1000)</f>
        <v>14.355571168221681</v>
      </c>
      <c r="Y88" s="349">
        <f>IF(Y$27=0,0,Y$27/TEL!Y$5*1000)</f>
        <v>15.451553236189785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8.2041745836895288</v>
      </c>
      <c r="C89" s="349">
        <f>IF(C$38=0,0,C$38/TEL!C$5*1000)</f>
        <v>8.2429870514314594</v>
      </c>
      <c r="D89" s="349">
        <f>IF(D$38=0,0,D$38/TEL!D$5*1000)</f>
        <v>9.2200320823458242</v>
      </c>
      <c r="E89" s="349">
        <f>IF(E$38=0,0,E$38/TEL!E$5*1000)</f>
        <v>9.2265546730388586</v>
      </c>
      <c r="F89" s="349">
        <f>IF(F$38=0,0,F$38/TEL!F$5*1000)</f>
        <v>9.5346898902677406</v>
      </c>
      <c r="G89" s="349">
        <f>IF(G$38=0,0,G$38/TEL!G$5*1000)</f>
        <v>8.7387621844927672</v>
      </c>
      <c r="H89" s="349">
        <f>IF(H$38=0,0,H$38/TEL!H$5*1000)</f>
        <v>8.210957977688663</v>
      </c>
      <c r="I89" s="349">
        <f>IF(I$38=0,0,I$38/TEL!I$5*1000)</f>
        <v>5.738082064442021</v>
      </c>
      <c r="J89" s="349">
        <f>IF(J$38=0,0,J$38/TEL!J$5*1000)</f>
        <v>4.6563785543116403</v>
      </c>
      <c r="K89" s="349">
        <f>IF(K$38=0,0,K$38/TEL!K$5*1000)</f>
        <v>6.0556849931378185</v>
      </c>
      <c r="L89" s="349">
        <f>IF(L$38=0,0,L$38/TEL!L$5*1000)</f>
        <v>5.2978055298380564</v>
      </c>
      <c r="M89" s="349">
        <f>IF(M$38=0,0,M$38/TEL!M$5*1000)</f>
        <v>4.4937244584116467</v>
      </c>
      <c r="N89" s="349">
        <f>IF(N$38=0,0,N$38/TEL!N$5*1000)</f>
        <v>5.5564658299337637</v>
      </c>
      <c r="O89" s="349">
        <f>IF(O$38=0,0,O$38/TEL!O$5*1000)</f>
        <v>4.9517758280911286</v>
      </c>
      <c r="P89" s="349">
        <f>IF(P$38=0,0,P$38/TEL!P$5*1000)</f>
        <v>3.9107320230118972</v>
      </c>
      <c r="Q89" s="349">
        <f>IF(Q$38=0,0,Q$38/TEL!Q$5*1000)</f>
        <v>4.3902470547394881</v>
      </c>
      <c r="R89" s="349">
        <f>IF(R$38=0,0,R$38/TEL!R$5*1000)</f>
        <v>4.7161887656707044</v>
      </c>
      <c r="S89" s="349">
        <f>IF(S$38=0,0,S$38/TEL!S$5*1000)</f>
        <v>4.4649824983703592</v>
      </c>
      <c r="T89" s="349">
        <f>IF(T$38=0,0,T$38/TEL!T$5*1000)</f>
        <v>4.8523288232062249</v>
      </c>
      <c r="U89" s="349">
        <f>IF(U$38=0,0,U$38/TEL!U$5*1000)</f>
        <v>4.7796622794231656</v>
      </c>
      <c r="V89" s="349">
        <f>IF(V$38=0,0,V$38/TEL!V$5*1000)</f>
        <v>4.9584613068485019</v>
      </c>
      <c r="W89" s="349">
        <f>IF(W$38=0,0,W$38/TEL!W$5*1000)</f>
        <v>4.4351072321916725</v>
      </c>
      <c r="X89" s="349">
        <f>IF(X$38=0,0,X$38/TEL!X$5*1000)</f>
        <v>4.6335905027673023</v>
      </c>
      <c r="Y89" s="349">
        <f>IF(Y$38=0,0,Y$38/TEL!Y$5*1000)</f>
        <v>3.8556163678374138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22.595595584215936</v>
      </c>
      <c r="C90" s="349">
        <f>IF(C$39=0,0,C$39/TEL!C$5*1000)</f>
        <v>22.417004603842937</v>
      </c>
      <c r="D90" s="349">
        <f>IF(D$39=0,0,D$39/TEL!D$5*1000)</f>
        <v>23.810505646019116</v>
      </c>
      <c r="E90" s="349">
        <f>IF(E$39=0,0,E$39/TEL!E$5*1000)</f>
        <v>24.512638666662109</v>
      </c>
      <c r="F90" s="349">
        <f>IF(F$39=0,0,F$39/TEL!F$5*1000)</f>
        <v>24.372482518314211</v>
      </c>
      <c r="G90" s="349">
        <f>IF(G$39=0,0,G$39/TEL!G$5*1000)</f>
        <v>21.415742121836239</v>
      </c>
      <c r="H90" s="349">
        <f>IF(H$39=0,0,H$39/TEL!H$5*1000)</f>
        <v>19.997316752759204</v>
      </c>
      <c r="I90" s="349">
        <f>IF(I$39=0,0,I$39/TEL!I$5*1000)</f>
        <v>16.626074697922416</v>
      </c>
      <c r="J90" s="349">
        <f>IF(J$39=0,0,J$39/TEL!J$5*1000)</f>
        <v>14.919515559619274</v>
      </c>
      <c r="K90" s="349">
        <f>IF(K$39=0,0,K$39/TEL!K$5*1000)</f>
        <v>16.02050669564915</v>
      </c>
      <c r="L90" s="349">
        <f>IF(L$39=0,0,L$39/TEL!L$5*1000)</f>
        <v>14.728337520633403</v>
      </c>
      <c r="M90" s="349">
        <f>IF(M$39=0,0,M$39/TEL!M$5*1000)</f>
        <v>12.871860608148262</v>
      </c>
      <c r="N90" s="349">
        <f>IF(N$39=0,0,N$39/TEL!N$5*1000)</f>
        <v>13.903885207818712</v>
      </c>
      <c r="O90" s="349">
        <f>IF(O$39=0,0,O$39/TEL!O$5*1000)</f>
        <v>13.203237608364038</v>
      </c>
      <c r="P90" s="349">
        <f>IF(P$39=0,0,P$39/TEL!P$5*1000)</f>
        <v>11.801563084358138</v>
      </c>
      <c r="Q90" s="349">
        <f>IF(Q$39=0,0,Q$39/TEL!Q$5*1000)</f>
        <v>12.103520521930474</v>
      </c>
      <c r="R90" s="349">
        <f>IF(R$39=0,0,R$39/TEL!R$5*1000)</f>
        <v>12.283220434062779</v>
      </c>
      <c r="S90" s="349">
        <f>IF(S$39=0,0,S$39/TEL!S$5*1000)</f>
        <v>12.004168665343094</v>
      </c>
      <c r="T90" s="349">
        <f>IF(T$39=0,0,T$39/TEL!T$5*1000)</f>
        <v>12.155907281848053</v>
      </c>
      <c r="U90" s="349">
        <f>IF(U$39=0,0,U$39/TEL!U$5*1000)</f>
        <v>11.987311645120986</v>
      </c>
      <c r="V90" s="349">
        <f>IF(V$39=0,0,V$39/TEL!V$5*1000)</f>
        <v>12.511411242498136</v>
      </c>
      <c r="W90" s="349">
        <f>IF(W$39=0,0,W$39/TEL!W$5*1000)</f>
        <v>11.849044948825048</v>
      </c>
      <c r="X90" s="349">
        <f>IF(X$39=0,0,X$39/TEL!X$5*1000)</f>
        <v>11.368247233548649</v>
      </c>
      <c r="Y90" s="349">
        <f>IF(Y$39=0,0,Y$39/TEL!Y$5*1000)</f>
        <v>10.238350122107111</v>
      </c>
      <c r="DA90" s="178"/>
    </row>
    <row r="91" spans="1:105" ht="12" customHeight="1" x14ac:dyDescent="0.25">
      <c r="A91" s="41" t="s">
        <v>2757</v>
      </c>
      <c r="B91" s="337">
        <f>IF(B$59=0,0,B$59/TEL!B$5*1000)</f>
        <v>3.0105873415182445</v>
      </c>
      <c r="C91" s="337">
        <f>IF(C$59=0,0,C$59/TEL!C$5*1000)</f>
        <v>3.0248298863208931</v>
      </c>
      <c r="D91" s="337">
        <f>IF(D$59=0,0,D$59/TEL!D$5*1000)</f>
        <v>3.3833643582727628</v>
      </c>
      <c r="E91" s="337">
        <f>IF(E$59=0,0,E$59/TEL!E$5*1000)</f>
        <v>3.3857578749847774</v>
      </c>
      <c r="F91" s="337">
        <f>IF(F$59=0,0,F$59/TEL!F$5*1000)</f>
        <v>3.4988305521934651</v>
      </c>
      <c r="G91" s="337">
        <f>IF(G$59=0,0,G$59/TEL!G$5*1000)</f>
        <v>3.2067585282102575</v>
      </c>
      <c r="H91" s="337">
        <f>IF(H$59=0,0,H$59/TEL!H$5*1000)</f>
        <v>3.0130765620849198</v>
      </c>
      <c r="I91" s="337">
        <f>IF(I$59=0,0,I$59/TEL!I$5*1000)</f>
        <v>2.1056350095408658</v>
      </c>
      <c r="J91" s="337">
        <f>IF(J$59=0,0,J$59/TEL!J$5*1000)</f>
        <v>1.7086952733547713</v>
      </c>
      <c r="K91" s="337">
        <f>IF(K$59=0,0,K$59/TEL!K$5*1000)</f>
        <v>2.2221819390347388</v>
      </c>
      <c r="L91" s="337">
        <f>IF(L$59=0,0,L$59/TEL!L$5*1000)</f>
        <v>1.9440720212932265</v>
      </c>
      <c r="M91" s="337">
        <f>IF(M$59=0,0,M$59/TEL!M$5*1000)</f>
        <v>1.6490080547116981</v>
      </c>
      <c r="N91" s="337">
        <f>IF(N$59=0,0,N$59/TEL!N$5*1000)</f>
        <v>2.0389894827974691</v>
      </c>
      <c r="O91" s="337">
        <f>IF(O$59=0,0,O$59/TEL!O$5*1000)</f>
        <v>1.8170936605523773</v>
      </c>
      <c r="P91" s="337">
        <f>IF(P$59=0,0,P$59/TEL!P$5*1000)</f>
        <v>1.4350743276424656</v>
      </c>
      <c r="Q91" s="337">
        <f>IF(Q$59=0,0,Q$59/TEL!Q$5*1000)</f>
        <v>1.6110361955745325</v>
      </c>
      <c r="R91" s="337">
        <f>IF(R$59=0,0,R$59/TEL!R$5*1000)</f>
        <v>1.7306431077620383</v>
      </c>
      <c r="S91" s="337">
        <f>IF(S$59=0,0,S$59/TEL!S$5*1000)</f>
        <v>1.6384609630831577</v>
      </c>
      <c r="T91" s="337">
        <f>IF(T$59=0,0,T$59/TEL!T$5*1000)</f>
        <v>1.7806007884170598</v>
      </c>
      <c r="U91" s="337">
        <f>IF(U$59=0,0,U$59/TEL!U$5*1000)</f>
        <v>1.7539352202196095</v>
      </c>
      <c r="V91" s="337">
        <f>IF(V$59=0,0,V$59/TEL!V$5*1000)</f>
        <v>1.8195469503396211</v>
      </c>
      <c r="W91" s="337">
        <f>IF(W$59=0,0,W$59/TEL!W$5*1000)</f>
        <v>1.6274979957225095</v>
      </c>
      <c r="X91" s="337">
        <f>IF(X$59=0,0,X$59/TEL!X$5*1000)</f>
        <v>1.7003330159677033</v>
      </c>
      <c r="Y91" s="337">
        <f>IF(Y$59=0,0,Y$59/TEL!Y$5*1000)</f>
        <v>1.4148491980946782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FI: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24.348450575393858</v>
      </c>
      <c r="C5" s="223">
        <v>23.23720839589318</v>
      </c>
      <c r="D5" s="223">
        <v>21.621036107541268</v>
      </c>
      <c r="E5" s="223">
        <v>20.888387879162821</v>
      </c>
      <c r="F5" s="223">
        <v>19.16355813584347</v>
      </c>
      <c r="G5" s="223">
        <v>16.96418552307377</v>
      </c>
      <c r="H5" s="223">
        <v>16.261144125756321</v>
      </c>
      <c r="I5" s="223">
        <v>19.5652413504728</v>
      </c>
      <c r="J5" s="223">
        <v>20.526003576093441</v>
      </c>
      <c r="K5" s="223">
        <v>17.148302014236549</v>
      </c>
      <c r="L5" s="223">
        <v>13.797434793331689</v>
      </c>
      <c r="M5" s="223">
        <v>14.87325390616331</v>
      </c>
      <c r="N5" s="223">
        <v>18.085633533188389</v>
      </c>
      <c r="O5" s="223">
        <v>15.67467613779886</v>
      </c>
      <c r="P5" s="223">
        <v>13.99675410767926</v>
      </c>
      <c r="Q5" s="223">
        <v>12.656155184462699</v>
      </c>
      <c r="R5" s="223">
        <v>11.47926620504481</v>
      </c>
      <c r="S5" s="223">
        <v>10.621365291396801</v>
      </c>
      <c r="T5" s="223">
        <v>10.29928063054785</v>
      </c>
      <c r="U5" s="223">
        <v>8.9258175659231522</v>
      </c>
      <c r="V5" s="223">
        <v>9.3900279391755461</v>
      </c>
      <c r="W5" s="223">
        <v>10.76585329132447</v>
      </c>
      <c r="X5" s="223">
        <v>12.10303350996668</v>
      </c>
      <c r="Y5" s="223">
        <v>10.509443209790509</v>
      </c>
      <c r="DA5" s="89" t="s">
        <v>2759</v>
      </c>
    </row>
    <row r="6" spans="1:105" ht="12" customHeight="1" x14ac:dyDescent="0.25">
      <c r="A6" s="55" t="s">
        <v>91</v>
      </c>
      <c r="B6" s="259">
        <v>0.68597164750646011</v>
      </c>
      <c r="C6" s="259">
        <v>0.66573186791431771</v>
      </c>
      <c r="D6" s="259">
        <v>0.66449762227017584</v>
      </c>
      <c r="E6" s="259">
        <v>0.61615774512183707</v>
      </c>
      <c r="F6" s="259">
        <v>0.59478566925987664</v>
      </c>
      <c r="G6" s="259">
        <v>0.55815459040361826</v>
      </c>
      <c r="H6" s="259">
        <v>0.53918601225098106</v>
      </c>
      <c r="I6" s="259">
        <v>0.4956663777542728</v>
      </c>
      <c r="J6" s="259">
        <v>0.44892096727381908</v>
      </c>
      <c r="K6" s="259">
        <v>0.48158431375032201</v>
      </c>
      <c r="L6" s="259">
        <v>0.36383827179789341</v>
      </c>
      <c r="M6" s="259">
        <v>0.37272192776848811</v>
      </c>
      <c r="N6" s="259">
        <v>0.54756642186027449</v>
      </c>
      <c r="O6" s="259">
        <v>0.43511757164274839</v>
      </c>
      <c r="P6" s="259">
        <v>0.3271187879270594</v>
      </c>
      <c r="Q6" s="259">
        <v>0.33309157503316722</v>
      </c>
      <c r="R6" s="259">
        <v>0.3278254208561398</v>
      </c>
      <c r="S6" s="259">
        <v>0.28774993680785332</v>
      </c>
      <c r="T6" s="259">
        <v>0.29880030183098899</v>
      </c>
      <c r="U6" s="259">
        <v>0.25623425981956288</v>
      </c>
      <c r="V6" s="259">
        <v>0.26690013308638488</v>
      </c>
      <c r="W6" s="259">
        <v>0.28424687348821898</v>
      </c>
      <c r="X6" s="259">
        <v>0.36668170406404321</v>
      </c>
      <c r="Y6" s="259">
        <v>0.27709334848526568</v>
      </c>
      <c r="DA6" s="67" t="s">
        <v>2760</v>
      </c>
    </row>
    <row r="7" spans="1:105" ht="12" customHeight="1" x14ac:dyDescent="0.25">
      <c r="A7" s="173" t="s">
        <v>92</v>
      </c>
      <c r="B7" s="224">
        <v>0.14458268699884669</v>
      </c>
      <c r="C7" s="224">
        <v>0.14031673558768601</v>
      </c>
      <c r="D7" s="224">
        <v>0.14005659283645799</v>
      </c>
      <c r="E7" s="224">
        <v>0.1298679657223395</v>
      </c>
      <c r="F7" s="224">
        <v>0.12536335949539429</v>
      </c>
      <c r="G7" s="224">
        <v>0.1176426033563374</v>
      </c>
      <c r="H7" s="224">
        <v>0.11364458389325149</v>
      </c>
      <c r="I7" s="224">
        <v>0.1044719224346998</v>
      </c>
      <c r="J7" s="224">
        <v>9.4619362089537085E-2</v>
      </c>
      <c r="K7" s="224">
        <v>0.1015038367133992</v>
      </c>
      <c r="L7" s="224">
        <v>7.6686427435852161E-2</v>
      </c>
      <c r="M7" s="224">
        <v>7.8558841339941121E-2</v>
      </c>
      <c r="N7" s="224">
        <v>0.11541092823688009</v>
      </c>
      <c r="O7" s="224">
        <v>9.1710011481092923E-2</v>
      </c>
      <c r="P7" s="224">
        <v>6.8947038114800088E-2</v>
      </c>
      <c r="Q7" s="224">
        <v>7.0205926309104064E-2</v>
      </c>
      <c r="R7" s="224">
        <v>6.9095975593454886E-2</v>
      </c>
      <c r="S7" s="224">
        <v>6.0649239948413397E-2</v>
      </c>
      <c r="T7" s="224">
        <v>6.2978332518304148E-2</v>
      </c>
      <c r="U7" s="224">
        <v>5.4006660363501553E-2</v>
      </c>
      <c r="V7" s="224">
        <v>5.6254713357691513E-2</v>
      </c>
      <c r="W7" s="224">
        <v>5.9910897031004308E-2</v>
      </c>
      <c r="X7" s="224">
        <v>7.7285739490269498E-2</v>
      </c>
      <c r="Y7" s="224">
        <v>5.8403143947913988E-2</v>
      </c>
      <c r="DA7" s="177" t="s">
        <v>2761</v>
      </c>
    </row>
    <row r="8" spans="1:105" ht="12" customHeight="1" x14ac:dyDescent="0.25">
      <c r="A8" s="173" t="s">
        <v>93</v>
      </c>
      <c r="B8" s="224">
        <v>0.56024713605859622</v>
      </c>
      <c r="C8" s="224">
        <v>0.5437168922909803</v>
      </c>
      <c r="D8" s="224">
        <v>0.54270885851897699</v>
      </c>
      <c r="E8" s="224">
        <v>0.50322868783229269</v>
      </c>
      <c r="F8" s="224">
        <v>0.48577367444097369</v>
      </c>
      <c r="G8" s="224">
        <v>0.45585631984686548</v>
      </c>
      <c r="H8" s="224">
        <v>0.44036429240848851</v>
      </c>
      <c r="I8" s="224">
        <v>0.40482091291499689</v>
      </c>
      <c r="J8" s="224">
        <v>0.36664297591023021</v>
      </c>
      <c r="K8" s="224">
        <v>0.39331980196283789</v>
      </c>
      <c r="L8" s="224">
        <v>0.29715419070780091</v>
      </c>
      <c r="M8" s="224">
        <v>0.30440965503106732</v>
      </c>
      <c r="N8" s="224">
        <v>0.4472087450905658</v>
      </c>
      <c r="O8" s="224">
        <v>0.35536945914273421</v>
      </c>
      <c r="P8" s="224">
        <v>0.26716463392223277</v>
      </c>
      <c r="Q8" s="224">
        <v>0.2720427318474874</v>
      </c>
      <c r="R8" s="224">
        <v>0.2677417555513863</v>
      </c>
      <c r="S8" s="224">
        <v>0.23501128448041839</v>
      </c>
      <c r="T8" s="224">
        <v>0.24403634459641321</v>
      </c>
      <c r="U8" s="224">
        <v>0.20927178367478011</v>
      </c>
      <c r="V8" s="224">
        <v>0.2179828214749899</v>
      </c>
      <c r="W8" s="224">
        <v>0.2321502607057607</v>
      </c>
      <c r="X8" s="224">
        <v>0.29947648025063778</v>
      </c>
      <c r="Y8" s="224">
        <v>0.2263078298849002</v>
      </c>
      <c r="DA8" s="177" t="s">
        <v>2762</v>
      </c>
    </row>
    <row r="9" spans="1:105" ht="12" customHeight="1" x14ac:dyDescent="0.25">
      <c r="A9" s="173" t="s">
        <v>94</v>
      </c>
      <c r="B9" s="224">
        <v>0.78797375415400916</v>
      </c>
      <c r="C9" s="224">
        <v>0.76472437472784249</v>
      </c>
      <c r="D9" s="224">
        <v>0.76330660013424556</v>
      </c>
      <c r="E9" s="224">
        <v>0.70777871554837235</v>
      </c>
      <c r="F9" s="224">
        <v>0.68322867049588387</v>
      </c>
      <c r="G9" s="224">
        <v>0.64115065046400554</v>
      </c>
      <c r="H9" s="224">
        <v>0.6193614966524309</v>
      </c>
      <c r="I9" s="224">
        <v>0.56937061160866032</v>
      </c>
      <c r="J9" s="224">
        <v>0.51567428652052116</v>
      </c>
      <c r="K9" s="224">
        <v>0.55319458322648796</v>
      </c>
      <c r="L9" s="224">
        <v>0.41794002707785799</v>
      </c>
      <c r="M9" s="224">
        <v>0.42814465837888582</v>
      </c>
      <c r="N9" s="224">
        <v>0.62898805023549453</v>
      </c>
      <c r="O9" s="224">
        <v>0.49981836373562871</v>
      </c>
      <c r="P9" s="224">
        <v>0.3757604564476793</v>
      </c>
      <c r="Q9" s="224">
        <v>0.38262138065040779</v>
      </c>
      <c r="R9" s="224">
        <v>0.37657216375943242</v>
      </c>
      <c r="S9" s="224">
        <v>0.33053756490996627</v>
      </c>
      <c r="T9" s="224">
        <v>0.34323108896989518</v>
      </c>
      <c r="U9" s="224">
        <v>0.29433559300421858</v>
      </c>
      <c r="V9" s="224">
        <v>0.30658745243593011</v>
      </c>
      <c r="W9" s="224">
        <v>0.32651360566172999</v>
      </c>
      <c r="X9" s="224">
        <v>0.42120626994020532</v>
      </c>
      <c r="Y9" s="224">
        <v>0.31829637106828618</v>
      </c>
      <c r="DA9" s="177" t="s">
        <v>2763</v>
      </c>
    </row>
    <row r="10" spans="1:105" ht="12" customHeight="1" x14ac:dyDescent="0.25">
      <c r="A10" s="56" t="s">
        <v>95</v>
      </c>
      <c r="B10" s="260">
        <v>2.767524606250142</v>
      </c>
      <c r="C10" s="260">
        <v>2.625086486357596</v>
      </c>
      <c r="D10" s="260">
        <v>2.441362538830576</v>
      </c>
      <c r="E10" s="260">
        <v>2.378234695894764</v>
      </c>
      <c r="F10" s="260">
        <v>2.1660720048112441</v>
      </c>
      <c r="G10" s="260">
        <v>1.9544136366799949</v>
      </c>
      <c r="H10" s="260">
        <v>1.868633150987921</v>
      </c>
      <c r="I10" s="260">
        <v>2.217039081004883</v>
      </c>
      <c r="J10" s="260">
        <v>2.4256178056589421</v>
      </c>
      <c r="K10" s="260">
        <v>1.9348816935051689</v>
      </c>
      <c r="L10" s="260">
        <v>1.5389675226836159</v>
      </c>
      <c r="M10" s="260">
        <v>1.6540981476613421</v>
      </c>
      <c r="N10" s="260">
        <v>1.9357701927192059</v>
      </c>
      <c r="O10" s="260">
        <v>1.695430191730799</v>
      </c>
      <c r="P10" s="260">
        <v>1.6486862937966791</v>
      </c>
      <c r="Q10" s="260">
        <v>1.394184755731674</v>
      </c>
      <c r="R10" s="260">
        <v>1.2056100014202931</v>
      </c>
      <c r="S10" s="260">
        <v>1.085711670928686</v>
      </c>
      <c r="T10" s="260">
        <v>1.0421014139608269</v>
      </c>
      <c r="U10" s="260">
        <v>0.8986788571463783</v>
      </c>
      <c r="V10" s="260">
        <v>0.94065805030724547</v>
      </c>
      <c r="W10" s="260">
        <v>1.0729624148854879</v>
      </c>
      <c r="X10" s="260">
        <v>1.2439554952817291</v>
      </c>
      <c r="Y10" s="260">
        <v>1.015004633841645</v>
      </c>
      <c r="DA10" s="68" t="s">
        <v>2764</v>
      </c>
    </row>
    <row r="11" spans="1:105" ht="12" customHeight="1" x14ac:dyDescent="0.25">
      <c r="A11" s="37" t="s">
        <v>159</v>
      </c>
      <c r="B11" s="226">
        <v>1.3162866282722601</v>
      </c>
      <c r="C11" s="226">
        <v>1.2887461681678161</v>
      </c>
      <c r="D11" s="226">
        <v>0.85763796298869421</v>
      </c>
      <c r="E11" s="226">
        <v>0.98372858323027901</v>
      </c>
      <c r="F11" s="226">
        <v>0.71934255732057006</v>
      </c>
      <c r="G11" s="226">
        <v>0.66808359683621821</v>
      </c>
      <c r="H11" s="226">
        <v>0.51616229920824375</v>
      </c>
      <c r="I11" s="226">
        <v>0.880895689675116</v>
      </c>
      <c r="J11" s="226">
        <v>0.84751542474119912</v>
      </c>
      <c r="K11" s="226">
        <v>0.39489749241244232</v>
      </c>
      <c r="L11" s="226">
        <v>0.56829155738913573</v>
      </c>
      <c r="M11" s="226">
        <v>0.49017246504489659</v>
      </c>
      <c r="N11" s="226">
        <v>0.39955691560482631</v>
      </c>
      <c r="O11" s="226">
        <v>0.45110050907988908</v>
      </c>
      <c r="P11" s="226">
        <v>0.49238361586019957</v>
      </c>
      <c r="Q11" s="226">
        <v>0.34518022841519752</v>
      </c>
      <c r="R11" s="226">
        <v>0.119337652468459</v>
      </c>
      <c r="S11" s="226">
        <v>0</v>
      </c>
      <c r="T11" s="226">
        <v>0.1039405880122042</v>
      </c>
      <c r="U11" s="226">
        <v>0</v>
      </c>
      <c r="V11" s="226">
        <v>0</v>
      </c>
      <c r="W11" s="226">
        <v>0.1221296542538665</v>
      </c>
      <c r="X11" s="226">
        <v>0.28881141443091041</v>
      </c>
      <c r="Y11" s="226">
        <v>0.12344931076480251</v>
      </c>
      <c r="DA11" s="69" t="s">
        <v>2765</v>
      </c>
    </row>
    <row r="12" spans="1:105" ht="12" customHeight="1" x14ac:dyDescent="0.25">
      <c r="A12" s="37" t="s">
        <v>35</v>
      </c>
      <c r="B12" s="226">
        <v>0.52515611680079921</v>
      </c>
      <c r="C12" s="226">
        <v>0.40262918973762107</v>
      </c>
      <c r="D12" s="226">
        <v>0.477949955496143</v>
      </c>
      <c r="E12" s="226">
        <v>0.50253599973471408</v>
      </c>
      <c r="F12" s="226">
        <v>0.44830581732503921</v>
      </c>
      <c r="G12" s="226">
        <v>0.36821122765732373</v>
      </c>
      <c r="H12" s="226">
        <v>0.387580858654127</v>
      </c>
      <c r="I12" s="226">
        <v>0.77545921736107148</v>
      </c>
      <c r="J12" s="226">
        <v>1.200107944829035</v>
      </c>
      <c r="K12" s="226">
        <v>0.91245270291103286</v>
      </c>
      <c r="L12" s="226">
        <v>0.53047774815887228</v>
      </c>
      <c r="M12" s="226">
        <v>0.73219846409186207</v>
      </c>
      <c r="N12" s="226">
        <v>0.49659025415932201</v>
      </c>
      <c r="O12" s="226">
        <v>0.5942845906865436</v>
      </c>
      <c r="P12" s="226">
        <v>0.86492174494518559</v>
      </c>
      <c r="Q12" s="226">
        <v>0.62310580374725366</v>
      </c>
      <c r="R12" s="226">
        <v>0.45889968322980051</v>
      </c>
      <c r="S12" s="226">
        <v>0.52382193404862598</v>
      </c>
      <c r="T12" s="226">
        <v>0.29712923687210829</v>
      </c>
      <c r="U12" s="226">
        <v>0.33199371890319279</v>
      </c>
      <c r="V12" s="226">
        <v>0.35599126210155591</v>
      </c>
      <c r="W12" s="226">
        <v>0.44337225883546022</v>
      </c>
      <c r="X12" s="226">
        <v>0.16130626912762161</v>
      </c>
      <c r="Y12" s="226">
        <v>0.34787779511526012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0.92608186117708313</v>
      </c>
      <c r="C15" s="226">
        <v>0.9337111284521582</v>
      </c>
      <c r="D15" s="226">
        <v>1.1057746203457379</v>
      </c>
      <c r="E15" s="226">
        <v>0.8919701129297708</v>
      </c>
      <c r="F15" s="226">
        <v>0.99842363016563462</v>
      </c>
      <c r="G15" s="226">
        <v>0.91811881218645264</v>
      </c>
      <c r="H15" s="226">
        <v>0.96488999312555013</v>
      </c>
      <c r="I15" s="226">
        <v>0.56068417396869596</v>
      </c>
      <c r="J15" s="226">
        <v>0.37799443608870831</v>
      </c>
      <c r="K15" s="226">
        <v>0.62753149818169385</v>
      </c>
      <c r="L15" s="226">
        <v>0.44019821713560769</v>
      </c>
      <c r="M15" s="226">
        <v>0.43172721852458312</v>
      </c>
      <c r="N15" s="226">
        <v>1.039623022955058</v>
      </c>
      <c r="O15" s="226">
        <v>0.65004509196436666</v>
      </c>
      <c r="P15" s="226">
        <v>0.29138093299129392</v>
      </c>
      <c r="Q15" s="226">
        <v>0.42589872356922259</v>
      </c>
      <c r="R15" s="226">
        <v>0.62737266572203387</v>
      </c>
      <c r="S15" s="226">
        <v>0.56188973688005961</v>
      </c>
      <c r="T15" s="226">
        <v>0.64103158907651425</v>
      </c>
      <c r="U15" s="226">
        <v>0.56668513824318545</v>
      </c>
      <c r="V15" s="226">
        <v>0.58466678820568951</v>
      </c>
      <c r="W15" s="226">
        <v>0.5074605017961612</v>
      </c>
      <c r="X15" s="226">
        <v>0.79383781172319667</v>
      </c>
      <c r="Y15" s="226">
        <v>0.54367752796158264</v>
      </c>
      <c r="DA15" s="69" t="s">
        <v>2769</v>
      </c>
    </row>
    <row r="16" spans="1:105" ht="12" customHeight="1" x14ac:dyDescent="0.25">
      <c r="A16" s="57" t="s">
        <v>2707</v>
      </c>
      <c r="B16" s="261">
        <v>1.1451473595614341</v>
      </c>
      <c r="C16" s="261">
        <v>1.0796028710752841</v>
      </c>
      <c r="D16" s="261">
        <v>0.94378380879958457</v>
      </c>
      <c r="E16" s="261">
        <v>0.9448261124756786</v>
      </c>
      <c r="F16" s="261">
        <v>0.82850302354547745</v>
      </c>
      <c r="G16" s="261">
        <v>0.68740602291179409</v>
      </c>
      <c r="H16" s="261">
        <v>0.65361304153949706</v>
      </c>
      <c r="I16" s="261">
        <v>1.0051620130956409</v>
      </c>
      <c r="J16" s="261">
        <v>1.144487445993277</v>
      </c>
      <c r="K16" s="261">
        <v>0.818863045623476</v>
      </c>
      <c r="L16" s="261">
        <v>0.69359269442877935</v>
      </c>
      <c r="M16" s="261">
        <v>0.77630417624047032</v>
      </c>
      <c r="N16" s="261">
        <v>0.82373198027915717</v>
      </c>
      <c r="O16" s="261">
        <v>0.76508205643363303</v>
      </c>
      <c r="P16" s="261">
        <v>0.75195671653009089</v>
      </c>
      <c r="Q16" s="261">
        <v>0.64092915232505532</v>
      </c>
      <c r="R16" s="261">
        <v>0.55370181300471044</v>
      </c>
      <c r="S16" s="261">
        <v>0.53821845025738746</v>
      </c>
      <c r="T16" s="261">
        <v>0.49879058049941261</v>
      </c>
      <c r="U16" s="261">
        <v>0.43677330305327672</v>
      </c>
      <c r="V16" s="261">
        <v>0.463845650496364</v>
      </c>
      <c r="W16" s="261">
        <v>0.56190993261238686</v>
      </c>
      <c r="X16" s="261">
        <v>0.56214109390185785</v>
      </c>
      <c r="Y16" s="261">
        <v>0.55472828756814452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0.32930637715752342</v>
      </c>
      <c r="C19" s="229">
        <v>0.32930637715219219</v>
      </c>
      <c r="D19" s="229">
        <v>0.2344788395489025</v>
      </c>
      <c r="E19" s="229">
        <v>0.23447975946971489</v>
      </c>
      <c r="F19" s="229">
        <v>0.23456433008475061</v>
      </c>
      <c r="G19" s="229">
        <v>4.695099194921834E-2</v>
      </c>
      <c r="H19" s="229">
        <v>9.4089107369500657E-2</v>
      </c>
      <c r="I19" s="229">
        <v>8.8949717796349942E-2</v>
      </c>
      <c r="J19" s="229">
        <v>4.3671065965692812E-2</v>
      </c>
      <c r="K19" s="229">
        <v>0</v>
      </c>
      <c r="L19" s="229">
        <v>4.3414524461872023E-2</v>
      </c>
      <c r="M19" s="229">
        <v>4.2478444681719567E-2</v>
      </c>
      <c r="N19" s="229">
        <v>4.1384215641246121E-2</v>
      </c>
      <c r="O19" s="229">
        <v>4.2367596729417437E-2</v>
      </c>
      <c r="P19" s="229">
        <v>4.3614191378197838E-2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2773</v>
      </c>
    </row>
    <row r="20" spans="1:105" ht="12" customHeight="1" x14ac:dyDescent="0.25">
      <c r="A20" s="46" t="s">
        <v>159</v>
      </c>
      <c r="B20" s="229">
        <v>0.37727502497233578</v>
      </c>
      <c r="C20" s="229">
        <v>0.37919762282530151</v>
      </c>
      <c r="D20" s="229">
        <v>0.28045289326659112</v>
      </c>
      <c r="E20" s="229">
        <v>0.31419469550390949</v>
      </c>
      <c r="F20" s="229">
        <v>0.2462631837313837</v>
      </c>
      <c r="G20" s="229">
        <v>0.29241296899728209</v>
      </c>
      <c r="H20" s="229">
        <v>0.2185225140929537</v>
      </c>
      <c r="I20" s="229">
        <v>0.2226460878896255</v>
      </c>
      <c r="J20" s="229">
        <v>0.18140989191784351</v>
      </c>
      <c r="K20" s="229">
        <v>0.13147760442873771</v>
      </c>
      <c r="L20" s="229">
        <v>0.15921695233415231</v>
      </c>
      <c r="M20" s="229">
        <v>0.1223643587074264</v>
      </c>
      <c r="N20" s="229">
        <v>0.1247772611173166</v>
      </c>
      <c r="O20" s="229">
        <v>0.12572910620002251</v>
      </c>
      <c r="P20" s="229">
        <v>0.1267623592414838</v>
      </c>
      <c r="Q20" s="229">
        <v>9.289519624078256E-2</v>
      </c>
      <c r="R20" s="229">
        <v>2.941552856447887E-2</v>
      </c>
      <c r="S20" s="229">
        <v>0</v>
      </c>
      <c r="T20" s="229">
        <v>2.5560602342911191E-2</v>
      </c>
      <c r="U20" s="229">
        <v>0</v>
      </c>
      <c r="V20" s="229">
        <v>0</v>
      </c>
      <c r="W20" s="229">
        <v>2.5045370287172491E-2</v>
      </c>
      <c r="X20" s="229">
        <v>8.17010269381057E-2</v>
      </c>
      <c r="Y20" s="229">
        <v>2.301626790582351E-2</v>
      </c>
      <c r="DA20" s="73" t="s">
        <v>2774</v>
      </c>
    </row>
    <row r="21" spans="1:105" ht="12" customHeight="1" x14ac:dyDescent="0.25">
      <c r="A21" s="46" t="s">
        <v>32</v>
      </c>
      <c r="B21" s="229">
        <v>0.29473767215612118</v>
      </c>
      <c r="C21" s="229">
        <v>0.25789748004904478</v>
      </c>
      <c r="D21" s="229">
        <v>0.25708384206801582</v>
      </c>
      <c r="E21" s="229">
        <v>0.22035752432115449</v>
      </c>
      <c r="F21" s="229">
        <v>0.18369642849839971</v>
      </c>
      <c r="G21" s="229">
        <v>0.18385144838803019</v>
      </c>
      <c r="H21" s="229">
        <v>0.1842106417103779</v>
      </c>
      <c r="I21" s="229">
        <v>0.13932069578145859</v>
      </c>
      <c r="J21" s="229">
        <v>0.170321828916219</v>
      </c>
      <c r="K21" s="229">
        <v>3.39359093296593E-2</v>
      </c>
      <c r="L21" s="229">
        <v>3.3864853557082082E-2</v>
      </c>
      <c r="M21" s="229">
        <v>3.314924827592379E-2</v>
      </c>
      <c r="N21" s="229">
        <v>3.2337919400512331E-2</v>
      </c>
      <c r="O21" s="229">
        <v>3.2523858103091677E-2</v>
      </c>
      <c r="P21" s="229">
        <v>3.348380280508604E-2</v>
      </c>
      <c r="Q21" s="229">
        <v>3.2224638260139458E-2</v>
      </c>
      <c r="R21" s="229">
        <v>6.1893430483311758E-2</v>
      </c>
      <c r="S21" s="229">
        <v>5.9338103336766472E-2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0.1438282852754533</v>
      </c>
      <c r="C23" s="229">
        <v>0.1132013910487452</v>
      </c>
      <c r="D23" s="229">
        <v>0.1493436086018293</v>
      </c>
      <c r="E23" s="229">
        <v>0.15336950786675291</v>
      </c>
      <c r="F23" s="229">
        <v>0.14665146206321181</v>
      </c>
      <c r="G23" s="229">
        <v>0.15399660128433079</v>
      </c>
      <c r="H23" s="229">
        <v>0.1567907783666648</v>
      </c>
      <c r="I23" s="229">
        <v>0.18728277404918811</v>
      </c>
      <c r="J23" s="229">
        <v>0.2454606905846132</v>
      </c>
      <c r="K23" s="229">
        <v>0.29028597651253862</v>
      </c>
      <c r="L23" s="229">
        <v>0.14201478517827451</v>
      </c>
      <c r="M23" s="229">
        <v>0.17465584647289359</v>
      </c>
      <c r="N23" s="229">
        <v>0.14818466958186149</v>
      </c>
      <c r="O23" s="229">
        <v>0.15827242914415021</v>
      </c>
      <c r="P23" s="229">
        <v>0.21277070051400779</v>
      </c>
      <c r="Q23" s="229">
        <v>0.1602350161708381</v>
      </c>
      <c r="R23" s="229">
        <v>0.10808494638804619</v>
      </c>
      <c r="S23" s="229">
        <v>0.1007754323791123</v>
      </c>
      <c r="T23" s="229">
        <v>6.9819959001404946E-2</v>
      </c>
      <c r="U23" s="229">
        <v>7.3856006654993644E-2</v>
      </c>
      <c r="V23" s="229">
        <v>7.6885088186513892E-2</v>
      </c>
      <c r="W23" s="229">
        <v>8.6880664357109741E-2</v>
      </c>
      <c r="X23" s="229">
        <v>4.3602631027625759E-2</v>
      </c>
      <c r="Y23" s="229">
        <v>6.1975670032079808E-2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2.2424625314245931E-2</v>
      </c>
      <c r="E25" s="229">
        <v>2.242462531414666E-2</v>
      </c>
      <c r="F25" s="229">
        <v>1.7327619167731689E-2</v>
      </c>
      <c r="G25" s="229">
        <v>1.019401229293262E-2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1.0201351394214511E-3</v>
      </c>
      <c r="T25" s="229">
        <v>1.020135139425269E-3</v>
      </c>
      <c r="U25" s="229">
        <v>1.0201351394169219E-3</v>
      </c>
      <c r="V25" s="229">
        <v>1.020135139415403E-3</v>
      </c>
      <c r="W25" s="229">
        <v>2.0402702788383151E-3</v>
      </c>
      <c r="X25" s="229">
        <v>4.0768710068831409E-3</v>
      </c>
      <c r="Y25" s="229">
        <v>4.076871006976502E-3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0.3669627375790192</v>
      </c>
      <c r="J26" s="229">
        <v>0.50362396860890846</v>
      </c>
      <c r="K26" s="229">
        <v>0.36316355535254041</v>
      </c>
      <c r="L26" s="229">
        <v>0.31508157889739852</v>
      </c>
      <c r="M26" s="229">
        <v>0.40365627810250698</v>
      </c>
      <c r="N26" s="229">
        <v>0.4770479145382206</v>
      </c>
      <c r="O26" s="229">
        <v>0.40618906625695128</v>
      </c>
      <c r="P26" s="229">
        <v>0.33532566259131541</v>
      </c>
      <c r="Q26" s="229">
        <v>0.35557430165329518</v>
      </c>
      <c r="R26" s="229">
        <v>0.35430790756887359</v>
      </c>
      <c r="S26" s="229">
        <v>0.37708477940208718</v>
      </c>
      <c r="T26" s="229">
        <v>0.40238988401567122</v>
      </c>
      <c r="U26" s="229">
        <v>0.36189716125886612</v>
      </c>
      <c r="V26" s="229">
        <v>0.3859404271704347</v>
      </c>
      <c r="W26" s="229">
        <v>0.44794362768926632</v>
      </c>
      <c r="X26" s="229">
        <v>0.43276056492924331</v>
      </c>
      <c r="Y26" s="229">
        <v>0.46565947862326468</v>
      </c>
      <c r="DA26" s="73" t="s">
        <v>2780</v>
      </c>
    </row>
    <row r="27" spans="1:105" ht="12" customHeight="1" x14ac:dyDescent="0.25">
      <c r="A27" s="57" t="s">
        <v>2719</v>
      </c>
      <c r="B27" s="261">
        <v>8.6106272613177026</v>
      </c>
      <c r="C27" s="261">
        <v>8.1177831267391518</v>
      </c>
      <c r="D27" s="261">
        <v>7.0965282546276454</v>
      </c>
      <c r="E27" s="261">
        <v>7.104365576499811</v>
      </c>
      <c r="F27" s="261">
        <v>6.2297054270438803</v>
      </c>
      <c r="G27" s="261">
        <v>5.1687645184329121</v>
      </c>
      <c r="H27" s="261">
        <v>4.9146672931142961</v>
      </c>
      <c r="I27" s="261">
        <v>7.5580451369306898</v>
      </c>
      <c r="J27" s="261">
        <v>8.6056652189109855</v>
      </c>
      <c r="K27" s="261">
        <v>6.1572202084380594</v>
      </c>
      <c r="L27" s="261">
        <v>5.2152835292625506</v>
      </c>
      <c r="M27" s="261">
        <v>5.8372102482696864</v>
      </c>
      <c r="N27" s="261">
        <v>6.1938308517144316</v>
      </c>
      <c r="O27" s="261">
        <v>5.7528285397221257</v>
      </c>
      <c r="P27" s="261">
        <v>5.6541360800627984</v>
      </c>
      <c r="Q27" s="261">
        <v>4.8192942030595507</v>
      </c>
      <c r="R27" s="261">
        <v>4.1634117093238796</v>
      </c>
      <c r="S27" s="261">
        <v>4.0469887317430482</v>
      </c>
      <c r="T27" s="261">
        <v>3.7505214802936591</v>
      </c>
      <c r="U27" s="261">
        <v>3.2841992594967531</v>
      </c>
      <c r="V27" s="261">
        <v>3.487762487386123</v>
      </c>
      <c r="W27" s="261">
        <v>4.2251304548354449</v>
      </c>
      <c r="X27" s="261">
        <v>4.2268686099158908</v>
      </c>
      <c r="Y27" s="261">
        <v>4.1711300084450853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2.4761306436267629</v>
      </c>
      <c r="C30" s="229">
        <v>2.4761306435866759</v>
      </c>
      <c r="D30" s="229">
        <v>1.763100505069632</v>
      </c>
      <c r="E30" s="229">
        <v>1.7631074221665091</v>
      </c>
      <c r="F30" s="229">
        <v>1.7637433281372601</v>
      </c>
      <c r="G30" s="229">
        <v>0.35303534331046849</v>
      </c>
      <c r="H30" s="229">
        <v>0.70747771118220704</v>
      </c>
      <c r="I30" s="229">
        <v>0.66883345496870827</v>
      </c>
      <c r="J30" s="229">
        <v>0.328372822934344</v>
      </c>
      <c r="K30" s="229">
        <v>0</v>
      </c>
      <c r="L30" s="229">
        <v>0.32644382816522988</v>
      </c>
      <c r="M30" s="229">
        <v>0.31940522827985268</v>
      </c>
      <c r="N30" s="229">
        <v>0.31117746761013909</v>
      </c>
      <c r="O30" s="229">
        <v>0.31857173694619662</v>
      </c>
      <c r="P30" s="229">
        <v>0.32794516978606458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2784</v>
      </c>
    </row>
    <row r="31" spans="1:105" ht="12" customHeight="1" x14ac:dyDescent="0.25">
      <c r="A31" s="46" t="s">
        <v>159</v>
      </c>
      <c r="B31" s="229">
        <v>2.8368179762342942</v>
      </c>
      <c r="C31" s="229">
        <v>2.8512744331671711</v>
      </c>
      <c r="D31" s="229">
        <v>2.1087900243699438</v>
      </c>
      <c r="E31" s="229">
        <v>2.362502421962088</v>
      </c>
      <c r="F31" s="229">
        <v>1.8517097084417511</v>
      </c>
      <c r="G31" s="229">
        <v>2.198720593806486</v>
      </c>
      <c r="H31" s="229">
        <v>1.6431212117374021</v>
      </c>
      <c r="I31" s="229">
        <v>1.6741273147085309</v>
      </c>
      <c r="J31" s="229">
        <v>1.364062841151477</v>
      </c>
      <c r="K31" s="229">
        <v>0.98861044868531689</v>
      </c>
      <c r="L31" s="229">
        <v>1.197189006974106</v>
      </c>
      <c r="M31" s="229">
        <v>0.92008585105007079</v>
      </c>
      <c r="N31" s="229">
        <v>0.93822902109366901</v>
      </c>
      <c r="O31" s="229">
        <v>0.94538616392709207</v>
      </c>
      <c r="P31" s="229">
        <v>0.95315543198884944</v>
      </c>
      <c r="Q31" s="229">
        <v>0.69850041788742279</v>
      </c>
      <c r="R31" s="229">
        <v>0.22118214747521611</v>
      </c>
      <c r="S31" s="229">
        <v>0</v>
      </c>
      <c r="T31" s="229">
        <v>0.1921960676168899</v>
      </c>
      <c r="U31" s="229">
        <v>0</v>
      </c>
      <c r="V31" s="229">
        <v>0</v>
      </c>
      <c r="W31" s="229">
        <v>0.18832191889008551</v>
      </c>
      <c r="X31" s="229">
        <v>0.61432887563075622</v>
      </c>
      <c r="Y31" s="229">
        <v>0.17306462983032669</v>
      </c>
      <c r="DA31" s="73" t="s">
        <v>2785</v>
      </c>
    </row>
    <row r="32" spans="1:105" ht="12" customHeight="1" x14ac:dyDescent="0.25">
      <c r="A32" s="46" t="s">
        <v>32</v>
      </c>
      <c r="B32" s="229">
        <v>2.2162005733277579</v>
      </c>
      <c r="C32" s="229">
        <v>1.939190667291856</v>
      </c>
      <c r="D32" s="229">
        <v>1.933072735549888</v>
      </c>
      <c r="E32" s="229">
        <v>1.656919077107142</v>
      </c>
      <c r="F32" s="229">
        <v>1.3812558373629671</v>
      </c>
      <c r="G32" s="229">
        <v>1.38242146768692</v>
      </c>
      <c r="H32" s="229">
        <v>1.385122325168419</v>
      </c>
      <c r="I32" s="229">
        <v>1.047584462510583</v>
      </c>
      <c r="J32" s="229">
        <v>1.2806891366584929</v>
      </c>
      <c r="K32" s="229">
        <v>0.25517193361339968</v>
      </c>
      <c r="L32" s="229">
        <v>0.25463764886190571</v>
      </c>
      <c r="M32" s="229">
        <v>0.249256847613196</v>
      </c>
      <c r="N32" s="229">
        <v>0.24315627856923699</v>
      </c>
      <c r="O32" s="229">
        <v>0.24455439458286249</v>
      </c>
      <c r="P32" s="229">
        <v>0.25177244032285861</v>
      </c>
      <c r="Q32" s="229">
        <v>0.24230449153297179</v>
      </c>
      <c r="R32" s="229">
        <v>0.46539098690336339</v>
      </c>
      <c r="S32" s="229">
        <v>0.44617689239760938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1.0814780681288889</v>
      </c>
      <c r="C34" s="229">
        <v>0.85118738269344907</v>
      </c>
      <c r="D34" s="229">
        <v>1.1229490569868319</v>
      </c>
      <c r="E34" s="229">
        <v>1.153220722613469</v>
      </c>
      <c r="F34" s="229">
        <v>1.1027061858983811</v>
      </c>
      <c r="G34" s="229">
        <v>1.157935982734102</v>
      </c>
      <c r="H34" s="229">
        <v>1.178946045026269</v>
      </c>
      <c r="I34" s="229">
        <v>1.4082223971775489</v>
      </c>
      <c r="J34" s="229">
        <v>1.8456755772804569</v>
      </c>
      <c r="K34" s="229">
        <v>2.18272724646928</v>
      </c>
      <c r="L34" s="229">
        <v>1.0678419423981791</v>
      </c>
      <c r="M34" s="229">
        <v>1.313277614825026</v>
      </c>
      <c r="N34" s="229">
        <v>1.114234727048228</v>
      </c>
      <c r="O34" s="229">
        <v>1.190086919141591</v>
      </c>
      <c r="P34" s="229">
        <v>1.599871998095713</v>
      </c>
      <c r="Q34" s="229">
        <v>1.204844063899956</v>
      </c>
      <c r="R34" s="229">
        <v>0.81271565457165473</v>
      </c>
      <c r="S34" s="229">
        <v>0.75775373192755568</v>
      </c>
      <c r="T34" s="229">
        <v>0.52499238402979465</v>
      </c>
      <c r="U34" s="229">
        <v>0.55534035773274049</v>
      </c>
      <c r="V34" s="229">
        <v>0.57811672078705645</v>
      </c>
      <c r="W34" s="229">
        <v>0.65327576468519022</v>
      </c>
      <c r="X34" s="229">
        <v>0.32785824484233977</v>
      </c>
      <c r="Y34" s="229">
        <v>0.46600936504890772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0.16861593265134919</v>
      </c>
      <c r="E36" s="229">
        <v>0.16861593265060279</v>
      </c>
      <c r="F36" s="229">
        <v>0.130290367203521</v>
      </c>
      <c r="G36" s="229">
        <v>7.6651130894935665E-2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7.6706315291112928E-3</v>
      </c>
      <c r="T36" s="229">
        <v>7.6706315291399998E-3</v>
      </c>
      <c r="U36" s="229">
        <v>7.6706315290772384E-3</v>
      </c>
      <c r="V36" s="229">
        <v>7.6706315290658257E-3</v>
      </c>
      <c r="W36" s="229">
        <v>1.5341263058188099E-2</v>
      </c>
      <c r="X36" s="229">
        <v>3.0654933917140529E-2</v>
      </c>
      <c r="Y36" s="229">
        <v>3.065493391784253E-2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2.7592775075653191</v>
      </c>
      <c r="J37" s="229">
        <v>3.7868648408862149</v>
      </c>
      <c r="K37" s="229">
        <v>2.7307105796700628</v>
      </c>
      <c r="L37" s="229">
        <v>2.369171102863131</v>
      </c>
      <c r="M37" s="229">
        <v>3.0351847065015409</v>
      </c>
      <c r="N37" s="229">
        <v>3.587033357393159</v>
      </c>
      <c r="O37" s="229">
        <v>3.0542293251243842</v>
      </c>
      <c r="P37" s="229">
        <v>2.5213910398693131</v>
      </c>
      <c r="Q37" s="229">
        <v>2.673645229739201</v>
      </c>
      <c r="R37" s="229">
        <v>2.6641229203736461</v>
      </c>
      <c r="S37" s="229">
        <v>2.8353874758887718</v>
      </c>
      <c r="T37" s="229">
        <v>3.0256623971178338</v>
      </c>
      <c r="U37" s="229">
        <v>2.721188270234935</v>
      </c>
      <c r="V37" s="229">
        <v>2.9019751350699998</v>
      </c>
      <c r="W37" s="229">
        <v>3.3681915082019809</v>
      </c>
      <c r="X37" s="229">
        <v>3.254026555525654</v>
      </c>
      <c r="Y37" s="229">
        <v>3.5014010796480091</v>
      </c>
      <c r="DA37" s="73" t="s">
        <v>2791</v>
      </c>
    </row>
    <row r="38" spans="1:105" ht="12" customHeight="1" x14ac:dyDescent="0.25">
      <c r="A38" s="57" t="s">
        <v>2731</v>
      </c>
      <c r="B38" s="261">
        <v>3.0523090574662062</v>
      </c>
      <c r="C38" s="261">
        <v>2.962249850508043</v>
      </c>
      <c r="D38" s="261">
        <v>2.956757933790426</v>
      </c>
      <c r="E38" s="261">
        <v>2.7416641388893952</v>
      </c>
      <c r="F38" s="261">
        <v>2.6465666505785488</v>
      </c>
      <c r="G38" s="261">
        <v>2.4835724886709132</v>
      </c>
      <c r="H38" s="261">
        <v>2.3991696374553939</v>
      </c>
      <c r="I38" s="261">
        <v>2.2055240618185818</v>
      </c>
      <c r="J38" s="261">
        <v>1.997525028151347</v>
      </c>
      <c r="K38" s="261">
        <v>2.1428643124494622</v>
      </c>
      <c r="L38" s="261">
        <v>1.6189398738248919</v>
      </c>
      <c r="M38" s="261">
        <v>1.658468713946821</v>
      </c>
      <c r="N38" s="261">
        <v>2.4364592255144739</v>
      </c>
      <c r="O38" s="261">
        <v>1.936105245480068</v>
      </c>
      <c r="P38" s="261">
        <v>1.455552343725296</v>
      </c>
      <c r="Q38" s="261">
        <v>1.4821289409484619</v>
      </c>
      <c r="R38" s="261">
        <v>1.458696587510846</v>
      </c>
      <c r="S38" s="261">
        <v>1.2803761519832619</v>
      </c>
      <c r="T38" s="261">
        <v>1.3295460110744231</v>
      </c>
      <c r="U38" s="261">
        <v>1.140143553925872</v>
      </c>
      <c r="V38" s="261">
        <v>1.187602573109025</v>
      </c>
      <c r="W38" s="261">
        <v>1.264788872336551</v>
      </c>
      <c r="X38" s="261">
        <v>1.6315920498904899</v>
      </c>
      <c r="Y38" s="261">
        <v>1.2329584472181141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5.7079516910206038</v>
      </c>
      <c r="C39" s="261">
        <f t="shared" si="0"/>
        <v>5.4780258902132868</v>
      </c>
      <c r="D39" s="261">
        <f t="shared" si="0"/>
        <v>5.2136579547554822</v>
      </c>
      <c r="E39" s="261">
        <f t="shared" si="0"/>
        <v>4.9663321448601181</v>
      </c>
      <c r="F39" s="261">
        <f t="shared" si="0"/>
        <v>4.6352352971228186</v>
      </c>
      <c r="G39" s="261">
        <f t="shared" si="0"/>
        <v>4.1762191434413642</v>
      </c>
      <c r="H39" s="261">
        <f t="shared" si="0"/>
        <v>4.0160020473995033</v>
      </c>
      <c r="I39" s="261">
        <f t="shared" si="0"/>
        <v>4.3648558802651598</v>
      </c>
      <c r="J39" s="261">
        <f t="shared" si="0"/>
        <v>4.3469493005517155</v>
      </c>
      <c r="K39" s="261">
        <f t="shared" si="0"/>
        <v>3.9427756081661234</v>
      </c>
      <c r="L39" s="261">
        <f t="shared" si="0"/>
        <v>3.1050380692575339</v>
      </c>
      <c r="M39" s="261">
        <f t="shared" si="0"/>
        <v>3.2818677391491167</v>
      </c>
      <c r="N39" s="261">
        <f t="shared" si="0"/>
        <v>4.2493390328842349</v>
      </c>
      <c r="O39" s="261">
        <f t="shared" si="0"/>
        <v>3.5811442810987981</v>
      </c>
      <c r="P39" s="261">
        <f t="shared" si="0"/>
        <v>3.0248705791406945</v>
      </c>
      <c r="Q39" s="261">
        <f t="shared" si="0"/>
        <v>2.831379892675792</v>
      </c>
      <c r="R39" s="261">
        <f t="shared" si="0"/>
        <v>2.633136795080846</v>
      </c>
      <c r="S39" s="261">
        <f t="shared" si="0"/>
        <v>2.3844164557249843</v>
      </c>
      <c r="T39" s="261">
        <f t="shared" si="0"/>
        <v>2.3432947779279849</v>
      </c>
      <c r="U39" s="261">
        <f t="shared" si="0"/>
        <v>2.0211793948936529</v>
      </c>
      <c r="V39" s="261">
        <f t="shared" si="0"/>
        <v>2.1176613363851784</v>
      </c>
      <c r="W39" s="261">
        <f t="shared" si="0"/>
        <v>2.3710593159223921</v>
      </c>
      <c r="X39" s="261">
        <f t="shared" si="0"/>
        <v>2.8001588290805239</v>
      </c>
      <c r="Y39" s="261">
        <f t="shared" si="0"/>
        <v>2.2975811613274706</v>
      </c>
      <c r="DA39" s="70"/>
    </row>
    <row r="40" spans="1:105" ht="12" customHeight="1" x14ac:dyDescent="0.25">
      <c r="A40" s="60" t="s">
        <v>2734</v>
      </c>
      <c r="B40" s="329">
        <v>1.3045062968948249</v>
      </c>
      <c r="C40" s="329">
        <v>1.2289986466596829</v>
      </c>
      <c r="D40" s="329">
        <v>1.0757193180745299</v>
      </c>
      <c r="E40" s="329">
        <v>1.0756562677920061</v>
      </c>
      <c r="F40" s="329">
        <v>0.94395282010696757</v>
      </c>
      <c r="G40" s="329">
        <v>0.78174265667283882</v>
      </c>
      <c r="H40" s="329">
        <v>0.74493089498757592</v>
      </c>
      <c r="I40" s="329">
        <v>1.045971854505543</v>
      </c>
      <c r="J40" s="329">
        <v>1.1604903838244109</v>
      </c>
      <c r="K40" s="329">
        <v>0.83984582867934665</v>
      </c>
      <c r="L40" s="329">
        <v>0.70296667290488002</v>
      </c>
      <c r="M40" s="329">
        <v>0.7704140346245214</v>
      </c>
      <c r="N40" s="329">
        <v>0.80405228857621081</v>
      </c>
      <c r="O40" s="329">
        <v>0.75814908018250415</v>
      </c>
      <c r="P40" s="329">
        <v>0.76621813596928445</v>
      </c>
      <c r="Q40" s="329">
        <v>0.62771035143947063</v>
      </c>
      <c r="R40" s="329">
        <v>0.5237685588947889</v>
      </c>
      <c r="S40" s="329">
        <v>0.49264638532027061</v>
      </c>
      <c r="T40" s="329">
        <v>0.42522734679353591</v>
      </c>
      <c r="U40" s="329">
        <v>0.36938174653484229</v>
      </c>
      <c r="V40" s="329">
        <v>0.39024900704382542</v>
      </c>
      <c r="W40" s="329">
        <v>0.47899316727345609</v>
      </c>
      <c r="X40" s="329">
        <v>0.48488199722291808</v>
      </c>
      <c r="Y40" s="329">
        <v>0.44776396732354751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0.37614712874787393</v>
      </c>
      <c r="C42" s="295">
        <v>0.37614712874178452</v>
      </c>
      <c r="D42" s="295">
        <v>0.27427694968029748</v>
      </c>
      <c r="E42" s="295">
        <v>0.2742700102048235</v>
      </c>
      <c r="F42" s="295">
        <v>0.27363204775688271</v>
      </c>
      <c r="G42" s="295">
        <v>5.442606874831097E-2</v>
      </c>
      <c r="H42" s="295">
        <v>0.1074724027180278</v>
      </c>
      <c r="I42" s="295">
        <v>0.1462416325847529</v>
      </c>
      <c r="J42" s="295">
        <v>7.9168346514606011E-2</v>
      </c>
      <c r="K42" s="295">
        <v>0</v>
      </c>
      <c r="L42" s="295">
        <v>8.1103579556604161E-2</v>
      </c>
      <c r="M42" s="295">
        <v>8.8164941928665502E-2</v>
      </c>
      <c r="N42" s="295">
        <v>9.6419310772650757E-2</v>
      </c>
      <c r="O42" s="295">
        <v>8.989264959208651E-2</v>
      </c>
      <c r="P42" s="295">
        <v>8.0488903527704228E-2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2795</v>
      </c>
    </row>
    <row r="43" spans="1:105" ht="12" customHeight="1" x14ac:dyDescent="0.25">
      <c r="A43" s="59" t="s">
        <v>159</v>
      </c>
      <c r="B43" s="295">
        <v>0.42289670700613841</v>
      </c>
      <c r="C43" s="295">
        <v>0.42505179347383099</v>
      </c>
      <c r="D43" s="295">
        <v>0.32193205100990158</v>
      </c>
      <c r="E43" s="295">
        <v>0.36065374673498651</v>
      </c>
      <c r="F43" s="295">
        <v>0.28191820212327973</v>
      </c>
      <c r="G43" s="295">
        <v>0.33264228941475382</v>
      </c>
      <c r="H43" s="295">
        <v>0.24494717513672909</v>
      </c>
      <c r="I43" s="295">
        <v>0.35921970974801898</v>
      </c>
      <c r="J43" s="295">
        <v>0.32272854743072987</v>
      </c>
      <c r="K43" s="295">
        <v>0.23848978906647381</v>
      </c>
      <c r="L43" s="295">
        <v>0.29188576651574671</v>
      </c>
      <c r="M43" s="295">
        <v>0.24923033096856001</v>
      </c>
      <c r="N43" s="295">
        <v>0.28528791814655519</v>
      </c>
      <c r="O43" s="295">
        <v>0.26178503532663022</v>
      </c>
      <c r="P43" s="295">
        <v>0.2295710585040947</v>
      </c>
      <c r="Q43" s="295">
        <v>0.20120533384340711</v>
      </c>
      <c r="R43" s="295">
        <v>7.5649040149533234E-2</v>
      </c>
      <c r="S43" s="295">
        <v>0</v>
      </c>
      <c r="T43" s="295">
        <v>0.1121914348179176</v>
      </c>
      <c r="U43" s="295">
        <v>0</v>
      </c>
      <c r="V43" s="295">
        <v>0</v>
      </c>
      <c r="W43" s="295">
        <v>0.1054258747259289</v>
      </c>
      <c r="X43" s="295">
        <v>0.31381025770339133</v>
      </c>
      <c r="Y43" s="295">
        <v>0.1193876786470541</v>
      </c>
      <c r="DA43" s="122" t="s">
        <v>2796</v>
      </c>
    </row>
    <row r="44" spans="1:105" ht="12" customHeight="1" x14ac:dyDescent="0.25">
      <c r="A44" s="59" t="s">
        <v>32</v>
      </c>
      <c r="B44" s="295">
        <v>0.34078031988055862</v>
      </c>
      <c r="C44" s="295">
        <v>0.29818511188128832</v>
      </c>
      <c r="D44" s="295">
        <v>0.3043979222306033</v>
      </c>
      <c r="E44" s="295">
        <v>0.26090481519018432</v>
      </c>
      <c r="F44" s="295">
        <v>0.21691368392072519</v>
      </c>
      <c r="G44" s="295">
        <v>0.2157299766523996</v>
      </c>
      <c r="H44" s="295">
        <v>0.21298723352274351</v>
      </c>
      <c r="I44" s="295">
        <v>0.23185866662151661</v>
      </c>
      <c r="J44" s="295">
        <v>0.31254268646502059</v>
      </c>
      <c r="K44" s="295">
        <v>6.3495084871657934E-2</v>
      </c>
      <c r="L44" s="295">
        <v>6.403765545723393E-2</v>
      </c>
      <c r="M44" s="295">
        <v>6.9643766432033516E-2</v>
      </c>
      <c r="N44" s="295">
        <v>7.6264533087486028E-2</v>
      </c>
      <c r="O44" s="295">
        <v>6.985116544579599E-2</v>
      </c>
      <c r="P44" s="295">
        <v>6.2549552794603322E-2</v>
      </c>
      <c r="Q44" s="295">
        <v>7.1994097853537373E-2</v>
      </c>
      <c r="R44" s="295">
        <v>0.1641851711534999</v>
      </c>
      <c r="S44" s="295">
        <v>0.18369724318169819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0.16468214126025391</v>
      </c>
      <c r="C45" s="295">
        <v>0.1296146125627787</v>
      </c>
      <c r="D45" s="295">
        <v>0.1751123951537274</v>
      </c>
      <c r="E45" s="295">
        <v>0.17982769566201201</v>
      </c>
      <c r="F45" s="295">
        <v>0.17148888630607989</v>
      </c>
      <c r="G45" s="295">
        <v>0.17894432185737449</v>
      </c>
      <c r="H45" s="295">
        <v>0.1795240836100756</v>
      </c>
      <c r="I45" s="295">
        <v>0.30865184555125402</v>
      </c>
      <c r="J45" s="295">
        <v>0.4460508034140549</v>
      </c>
      <c r="K45" s="295">
        <v>0.53786095474121487</v>
      </c>
      <c r="L45" s="295">
        <v>0.26593967137529517</v>
      </c>
      <c r="M45" s="295">
        <v>0.36337499529526229</v>
      </c>
      <c r="N45" s="295">
        <v>0.34608052656951882</v>
      </c>
      <c r="O45" s="295">
        <v>0.33662022981799161</v>
      </c>
      <c r="P45" s="295">
        <v>0.3936086211428822</v>
      </c>
      <c r="Q45" s="295">
        <v>0.35451091974252608</v>
      </c>
      <c r="R45" s="295">
        <v>0.28393434759175579</v>
      </c>
      <c r="S45" s="295">
        <v>0.30894914213857239</v>
      </c>
      <c r="T45" s="295">
        <v>0.31303591197561831</v>
      </c>
      <c r="U45" s="295">
        <v>0.36938174653484229</v>
      </c>
      <c r="V45" s="295">
        <v>0.39024900704382542</v>
      </c>
      <c r="W45" s="295">
        <v>0.37356729254752719</v>
      </c>
      <c r="X45" s="295">
        <v>0.17107173951952689</v>
      </c>
      <c r="Y45" s="295">
        <v>0.32837628867649338</v>
      </c>
      <c r="DA45" s="122" t="s">
        <v>2798</v>
      </c>
    </row>
    <row r="46" spans="1:105" ht="12" customHeight="1" x14ac:dyDescent="0.25">
      <c r="A46" s="60" t="s">
        <v>2741</v>
      </c>
      <c r="B46" s="329">
        <v>0.8832316045027675</v>
      </c>
      <c r="C46" s="329">
        <v>0.83267831697293682</v>
      </c>
      <c r="D46" s="329">
        <v>0.72792351201773053</v>
      </c>
      <c r="E46" s="329">
        <v>0.72872742213508757</v>
      </c>
      <c r="F46" s="329">
        <v>0.63900951149353769</v>
      </c>
      <c r="G46" s="329">
        <v>0.5301839274150455</v>
      </c>
      <c r="H46" s="329">
        <v>0.504120007423284</v>
      </c>
      <c r="I46" s="329">
        <v>0.77526341933120269</v>
      </c>
      <c r="J46" s="329">
        <v>0.88272262501225063</v>
      </c>
      <c r="K46" s="329">
        <v>0.63157436954754265</v>
      </c>
      <c r="L46" s="329">
        <v>0.53495559611327392</v>
      </c>
      <c r="M46" s="329">
        <v>0.59874947746957308</v>
      </c>
      <c r="N46" s="329">
        <v>0.63532969145633467</v>
      </c>
      <c r="O46" s="329">
        <v>0.59009405788522284</v>
      </c>
      <c r="P46" s="329">
        <v>0.57997071880064444</v>
      </c>
      <c r="Q46" s="329">
        <v>0.49433715133173511</v>
      </c>
      <c r="R46" s="329">
        <v>0.42706027013286402</v>
      </c>
      <c r="S46" s="329">
        <v>0.41511823035236473</v>
      </c>
      <c r="T46" s="329">
        <v>0.38470822208775213</v>
      </c>
      <c r="U46" s="329">
        <v>0.33687540912416841</v>
      </c>
      <c r="V46" s="329">
        <v>0.3577558247930932</v>
      </c>
      <c r="W46" s="329">
        <v>0.4333910454610409</v>
      </c>
      <c r="X46" s="329">
        <v>0.43356933601456099</v>
      </c>
      <c r="Y46" s="329">
        <v>0.4278519715397382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0.25398809807431549</v>
      </c>
      <c r="C49" s="229">
        <v>0.25398809807020373</v>
      </c>
      <c r="D49" s="229">
        <v>0.18084932034951251</v>
      </c>
      <c r="E49" s="229">
        <v>0.18085002986792381</v>
      </c>
      <c r="F49" s="229">
        <v>0.18091525766536659</v>
      </c>
      <c r="G49" s="229">
        <v>3.6212457380320202E-2</v>
      </c>
      <c r="H49" s="229">
        <v>7.2569239735245636E-2</v>
      </c>
      <c r="I49" s="229">
        <v>6.8605320802928388E-2</v>
      </c>
      <c r="J49" s="229">
        <v>3.368270933969332E-2</v>
      </c>
      <c r="K49" s="229">
        <v>0</v>
      </c>
      <c r="L49" s="229">
        <v>3.348484348238745E-2</v>
      </c>
      <c r="M49" s="229">
        <v>3.2762861949387809E-2</v>
      </c>
      <c r="N49" s="229">
        <v>3.1918902730479058E-2</v>
      </c>
      <c r="O49" s="229">
        <v>3.2677366913355821E-2</v>
      </c>
      <c r="P49" s="229">
        <v>3.3638842991184387E-2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2802</v>
      </c>
    </row>
    <row r="50" spans="1:105" ht="12" customHeight="1" x14ac:dyDescent="0.25">
      <c r="A50" s="64" t="s">
        <v>159</v>
      </c>
      <c r="B50" s="229">
        <v>0.29098545515815027</v>
      </c>
      <c r="C50" s="229">
        <v>0.29246832037397619</v>
      </c>
      <c r="D50" s="229">
        <v>0.21630828280664249</v>
      </c>
      <c r="E50" s="229">
        <v>0.24233272925019481</v>
      </c>
      <c r="F50" s="229">
        <v>0.1899383735035903</v>
      </c>
      <c r="G50" s="229">
        <v>0.2255328745496987</v>
      </c>
      <c r="H50" s="229">
        <v>0.1685424929209243</v>
      </c>
      <c r="I50" s="229">
        <v>0.1717229313774343</v>
      </c>
      <c r="J50" s="229">
        <v>0.1399181935612496</v>
      </c>
      <c r="K50" s="229">
        <v>0.101406316441447</v>
      </c>
      <c r="L50" s="229">
        <v>0.1228011775951616</v>
      </c>
      <c r="M50" s="229">
        <v>9.4377433587676529E-2</v>
      </c>
      <c r="N50" s="229">
        <v>9.6238461907920125E-2</v>
      </c>
      <c r="O50" s="229">
        <v>9.697260293581221E-2</v>
      </c>
      <c r="P50" s="229">
        <v>9.7769532461123923E-2</v>
      </c>
      <c r="Q50" s="229">
        <v>7.1648397510839457E-2</v>
      </c>
      <c r="R50" s="229">
        <v>2.2687669210757041E-2</v>
      </c>
      <c r="S50" s="229">
        <v>0</v>
      </c>
      <c r="T50" s="229">
        <v>1.9714433807045361E-2</v>
      </c>
      <c r="U50" s="229">
        <v>0</v>
      </c>
      <c r="V50" s="229">
        <v>0</v>
      </c>
      <c r="W50" s="229">
        <v>1.9317044570208941E-2</v>
      </c>
      <c r="X50" s="229">
        <v>6.3014535648672279E-2</v>
      </c>
      <c r="Y50" s="229">
        <v>1.77520343232608E-2</v>
      </c>
      <c r="DA50" s="73" t="s">
        <v>2803</v>
      </c>
    </row>
    <row r="51" spans="1:105" ht="12" customHeight="1" x14ac:dyDescent="0.25">
      <c r="A51" s="64" t="s">
        <v>32</v>
      </c>
      <c r="B51" s="229">
        <v>0.22732587637066989</v>
      </c>
      <c r="C51" s="229">
        <v>0.19891169743269921</v>
      </c>
      <c r="D51" s="229">
        <v>0.19828415306169</v>
      </c>
      <c r="E51" s="229">
        <v>0.1699578033738546</v>
      </c>
      <c r="F51" s="229">
        <v>0.14168175818543241</v>
      </c>
      <c r="G51" s="229">
        <v>0.14180132224389611</v>
      </c>
      <c r="H51" s="229">
        <v>0.14207836160636331</v>
      </c>
      <c r="I51" s="229">
        <v>0.1074555520283661</v>
      </c>
      <c r="J51" s="229">
        <v>0.13136616958461189</v>
      </c>
      <c r="K51" s="229">
        <v>2.617415775990134E-2</v>
      </c>
      <c r="L51" s="229">
        <v>2.6119353717872551E-2</v>
      </c>
      <c r="M51" s="229">
        <v>2.5567420208712489E-2</v>
      </c>
      <c r="N51" s="229">
        <v>2.4941656809420801E-2</v>
      </c>
      <c r="O51" s="229">
        <v>2.5085067993358929E-2</v>
      </c>
      <c r="P51" s="229">
        <v>2.5825456112230472E-2</v>
      </c>
      <c r="Q51" s="229">
        <v>2.4854285099102438E-2</v>
      </c>
      <c r="R51" s="229">
        <v>4.7737292024051761E-2</v>
      </c>
      <c r="S51" s="229">
        <v>4.5766414060767598E-2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0.1109321748996317</v>
      </c>
      <c r="C53" s="229">
        <v>8.7310201096057832E-2</v>
      </c>
      <c r="D53" s="229">
        <v>0.1151860447882827</v>
      </c>
      <c r="E53" s="229">
        <v>0.11829114863158791</v>
      </c>
      <c r="F53" s="229">
        <v>0.1131096404836259</v>
      </c>
      <c r="G53" s="229">
        <v>0.1187748145290428</v>
      </c>
      <c r="H53" s="229">
        <v>0.1209299131607507</v>
      </c>
      <c r="I53" s="229">
        <v>0.1444478421384508</v>
      </c>
      <c r="J53" s="229">
        <v>0.1893194249432093</v>
      </c>
      <c r="K53" s="229">
        <v>0.22389236342300409</v>
      </c>
      <c r="L53" s="229">
        <v>0.1095334548246794</v>
      </c>
      <c r="M53" s="229">
        <v>0.13470891953601641</v>
      </c>
      <c r="N53" s="229">
        <v>0.11429217592365121</v>
      </c>
      <c r="O53" s="229">
        <v>0.1220726838116933</v>
      </c>
      <c r="P53" s="229">
        <v>0.16410622234516301</v>
      </c>
      <c r="Q53" s="229">
        <v>0.1235863919594567</v>
      </c>
      <c r="R53" s="229">
        <v>8.3363979162882837E-2</v>
      </c>
      <c r="S53" s="229">
        <v>7.7726282204197375E-2</v>
      </c>
      <c r="T53" s="229">
        <v>5.3850881199032308E-2</v>
      </c>
      <c r="U53" s="229">
        <v>5.6963812312364338E-2</v>
      </c>
      <c r="V53" s="229">
        <v>5.9300088529495858E-2</v>
      </c>
      <c r="W53" s="229">
        <v>6.7009497022099004E-2</v>
      </c>
      <c r="X53" s="229">
        <v>3.3629926700281587E-2</v>
      </c>
      <c r="Y53" s="229">
        <v>4.7800721911922077E-2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1.7295711011603009E-2</v>
      </c>
      <c r="E55" s="229">
        <v>1.7295711011526459E-2</v>
      </c>
      <c r="F55" s="229">
        <v>1.336448165552229E-2</v>
      </c>
      <c r="G55" s="229">
        <v>7.8624587120875236E-3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7.868119229178783E-4</v>
      </c>
      <c r="T55" s="229">
        <v>7.8681192292082277E-4</v>
      </c>
      <c r="U55" s="229">
        <v>7.8681192291438467E-4</v>
      </c>
      <c r="V55" s="229">
        <v>7.8681192291321395E-4</v>
      </c>
      <c r="W55" s="229">
        <v>1.573623845832218E-3</v>
      </c>
      <c r="X55" s="229">
        <v>3.144417433001151E-3</v>
      </c>
      <c r="Y55" s="229">
        <v>3.144417433073159E-3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0.28303177298402321</v>
      </c>
      <c r="J56" s="229">
        <v>0.38843612758348628</v>
      </c>
      <c r="K56" s="229">
        <v>0.28010153192319021</v>
      </c>
      <c r="L56" s="229">
        <v>0.243016766493173</v>
      </c>
      <c r="M56" s="229">
        <v>0.31133284218777979</v>
      </c>
      <c r="N56" s="229">
        <v>0.36793849408486362</v>
      </c>
      <c r="O56" s="229">
        <v>0.31328633623100249</v>
      </c>
      <c r="P56" s="229">
        <v>0.25863066489094272</v>
      </c>
      <c r="Q56" s="229">
        <v>0.27424807676233648</v>
      </c>
      <c r="R56" s="229">
        <v>0.27327132973517237</v>
      </c>
      <c r="S56" s="229">
        <v>0.29083872216448181</v>
      </c>
      <c r="T56" s="229">
        <v>0.31035609515875362</v>
      </c>
      <c r="U56" s="229">
        <v>0.27912478488888959</v>
      </c>
      <c r="V56" s="229">
        <v>0.29766892434068409</v>
      </c>
      <c r="W56" s="229">
        <v>0.34549088002290068</v>
      </c>
      <c r="X56" s="229">
        <v>0.33378045623260599</v>
      </c>
      <c r="Y56" s="229">
        <v>0.35915479787148219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3.520213789623011</v>
      </c>
      <c r="C58" s="329">
        <v>3.416348926580667</v>
      </c>
      <c r="D58" s="329">
        <v>3.410015124663222</v>
      </c>
      <c r="E58" s="329">
        <v>3.1619484549330248</v>
      </c>
      <c r="F58" s="329">
        <v>3.0522729655223131</v>
      </c>
      <c r="G58" s="329">
        <v>2.8642925593534798</v>
      </c>
      <c r="H58" s="329">
        <v>2.766951144988643</v>
      </c>
      <c r="I58" s="329">
        <v>2.5436206064284139</v>
      </c>
      <c r="J58" s="329">
        <v>2.3037362917150541</v>
      </c>
      <c r="K58" s="329">
        <v>2.4713554099392341</v>
      </c>
      <c r="L58" s="329">
        <v>1.86711580023938</v>
      </c>
      <c r="M58" s="329">
        <v>1.9127042270550221</v>
      </c>
      <c r="N58" s="329">
        <v>2.8099570528516891</v>
      </c>
      <c r="O58" s="329">
        <v>2.232901143031071</v>
      </c>
      <c r="P58" s="329">
        <v>1.6786817243707659</v>
      </c>
      <c r="Q58" s="329">
        <v>1.709332389904586</v>
      </c>
      <c r="R58" s="329">
        <v>1.682307966053193</v>
      </c>
      <c r="S58" s="329">
        <v>1.476651840052349</v>
      </c>
      <c r="T58" s="329">
        <v>1.533359209046697</v>
      </c>
      <c r="U58" s="329">
        <v>1.314922239234642</v>
      </c>
      <c r="V58" s="329">
        <v>1.36965650454826</v>
      </c>
      <c r="W58" s="329">
        <v>1.4586751031878951</v>
      </c>
      <c r="X58" s="329">
        <v>1.8817074958430451</v>
      </c>
      <c r="Y58" s="329">
        <v>1.421965222464185</v>
      </c>
      <c r="DA58" s="72" t="s">
        <v>2811</v>
      </c>
    </row>
    <row r="59" spans="1:105" ht="12" customHeight="1" x14ac:dyDescent="0.25">
      <c r="A59" s="132" t="s">
        <v>2757</v>
      </c>
      <c r="B59" s="316">
        <v>0.88611537505986138</v>
      </c>
      <c r="C59" s="316">
        <v>0.85997030047898926</v>
      </c>
      <c r="D59" s="316">
        <v>0.85837594297769837</v>
      </c>
      <c r="E59" s="316">
        <v>0.79593209631821338</v>
      </c>
      <c r="F59" s="316">
        <v>0.76832435904937724</v>
      </c>
      <c r="G59" s="316">
        <v>0.7210055488659648</v>
      </c>
      <c r="H59" s="316">
        <v>0.69650257005455807</v>
      </c>
      <c r="I59" s="316">
        <v>0.64028535264521114</v>
      </c>
      <c r="J59" s="316">
        <v>0.57990118503305876</v>
      </c>
      <c r="K59" s="316">
        <v>0.62209461040121761</v>
      </c>
      <c r="L59" s="316">
        <v>0.46999418685491079</v>
      </c>
      <c r="M59" s="316">
        <v>0.48146979837748771</v>
      </c>
      <c r="N59" s="316">
        <v>0.70732810465367524</v>
      </c>
      <c r="O59" s="316">
        <v>0.56207041733123408</v>
      </c>
      <c r="P59" s="316">
        <v>0.422561178011929</v>
      </c>
      <c r="Q59" s="316">
        <v>0.43027662588199811</v>
      </c>
      <c r="R59" s="316">
        <v>0.42347398294382038</v>
      </c>
      <c r="S59" s="316">
        <v>0.37170580461277919</v>
      </c>
      <c r="T59" s="316">
        <v>0.38598029887594298</v>
      </c>
      <c r="U59" s="316">
        <v>0.33099490054515662</v>
      </c>
      <c r="V59" s="316">
        <v>0.34477272113661478</v>
      </c>
      <c r="W59" s="316">
        <v>0.36718066384548947</v>
      </c>
      <c r="X59" s="316">
        <v>0.47366723815103268</v>
      </c>
      <c r="Y59" s="316">
        <v>0.35793997800368532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1</v>
      </c>
      <c r="D63" s="232">
        <f t="shared" si="1"/>
        <v>0.99999999999999989</v>
      </c>
      <c r="E63" s="232">
        <f t="shared" si="1"/>
        <v>1.0000000000000002</v>
      </c>
      <c r="F63" s="232">
        <f t="shared" si="1"/>
        <v>1.0000000000000002</v>
      </c>
      <c r="G63" s="232">
        <f t="shared" si="1"/>
        <v>1</v>
      </c>
      <c r="H63" s="232">
        <f t="shared" si="1"/>
        <v>1</v>
      </c>
      <c r="I63" s="232">
        <f t="shared" si="1"/>
        <v>0.99999999999999978</v>
      </c>
      <c r="J63" s="232">
        <f t="shared" si="1"/>
        <v>0.99999999999999956</v>
      </c>
      <c r="K63" s="232">
        <f t="shared" si="1"/>
        <v>1.0000000000000004</v>
      </c>
      <c r="L63" s="232">
        <f t="shared" si="1"/>
        <v>0.99999999999999989</v>
      </c>
      <c r="M63" s="232">
        <f t="shared" si="1"/>
        <v>0.99999999999999989</v>
      </c>
      <c r="N63" s="232">
        <f t="shared" si="1"/>
        <v>1.0000000000000002</v>
      </c>
      <c r="O63" s="232">
        <f t="shared" si="1"/>
        <v>1.0000000000000002</v>
      </c>
      <c r="P63" s="232">
        <f t="shared" si="1"/>
        <v>1</v>
      </c>
      <c r="Q63" s="232">
        <f t="shared" si="1"/>
        <v>1</v>
      </c>
      <c r="R63" s="232">
        <f t="shared" si="1"/>
        <v>0.99999999999999978</v>
      </c>
      <c r="S63" s="232">
        <f t="shared" si="1"/>
        <v>0.99999999999999978</v>
      </c>
      <c r="T63" s="232">
        <f t="shared" si="1"/>
        <v>1</v>
      </c>
      <c r="U63" s="232">
        <f t="shared" si="1"/>
        <v>0.99999999999999989</v>
      </c>
      <c r="V63" s="232">
        <f t="shared" si="1"/>
        <v>1.0000000000000002</v>
      </c>
      <c r="W63" s="232">
        <f t="shared" si="1"/>
        <v>0.99999999999999956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2.8173112920774176E-2</v>
      </c>
      <c r="C64" s="299">
        <f t="shared" si="2"/>
        <v>2.8649390949731103E-2</v>
      </c>
      <c r="D64" s="299">
        <f t="shared" si="2"/>
        <v>3.0733847303386339E-2</v>
      </c>
      <c r="E64" s="299">
        <f t="shared" si="2"/>
        <v>2.9497620816227962E-2</v>
      </c>
      <c r="F64" s="299">
        <f t="shared" si="2"/>
        <v>3.1037329552458793E-2</v>
      </c>
      <c r="G64" s="299">
        <f t="shared" si="2"/>
        <v>3.2901938595545688E-2</v>
      </c>
      <c r="H64" s="299">
        <f t="shared" si="2"/>
        <v>3.3157938216472393E-2</v>
      </c>
      <c r="I64" s="299">
        <f t="shared" si="2"/>
        <v>2.5334028283903326E-2</v>
      </c>
      <c r="J64" s="299">
        <f t="shared" si="2"/>
        <v>2.1870841326203198E-2</v>
      </c>
      <c r="K64" s="299">
        <f t="shared" si="2"/>
        <v>2.8083498491600505E-2</v>
      </c>
      <c r="L64" s="299">
        <f t="shared" si="2"/>
        <v>2.6369993933490935E-2</v>
      </c>
      <c r="M64" s="299">
        <f t="shared" si="2"/>
        <v>2.5059877960802935E-2</v>
      </c>
      <c r="N64" s="299">
        <f t="shared" si="2"/>
        <v>3.0276319646500204E-2</v>
      </c>
      <c r="O64" s="299">
        <f t="shared" si="2"/>
        <v>2.775927029161895E-2</v>
      </c>
      <c r="P64" s="299">
        <f t="shared" si="2"/>
        <v>2.3371046273334691E-2</v>
      </c>
      <c r="Q64" s="299">
        <f t="shared" si="2"/>
        <v>2.6318543837237897E-2</v>
      </c>
      <c r="R64" s="299">
        <f t="shared" si="2"/>
        <v>2.8558046742749973E-2</v>
      </c>
      <c r="S64" s="299">
        <f t="shared" si="2"/>
        <v>2.7091614770177228E-2</v>
      </c>
      <c r="T64" s="299">
        <f t="shared" si="2"/>
        <v>2.9011764272617445E-2</v>
      </c>
      <c r="U64" s="299">
        <f t="shared" si="2"/>
        <v>2.8707091303076825E-2</v>
      </c>
      <c r="V64" s="299">
        <f t="shared" si="2"/>
        <v>2.8423784765630736E-2</v>
      </c>
      <c r="W64" s="299">
        <f t="shared" si="2"/>
        <v>2.6402633009802931E-2</v>
      </c>
      <c r="X64" s="299">
        <f t="shared" si="2"/>
        <v>3.029667758600238E-2</v>
      </c>
      <c r="Y64" s="299">
        <f t="shared" si="2"/>
        <v>2.6366130246284394E-2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5.9380651984878071E-3</v>
      </c>
      <c r="C65" s="233">
        <f t="shared" si="3"/>
        <v>6.0384506261296359E-3</v>
      </c>
      <c r="D65" s="233">
        <f t="shared" si="3"/>
        <v>6.4777928374860454E-3</v>
      </c>
      <c r="E65" s="233">
        <f t="shared" si="3"/>
        <v>6.2172325826967759E-3</v>
      </c>
      <c r="F65" s="233">
        <f t="shared" si="3"/>
        <v>6.5417579870470392E-3</v>
      </c>
      <c r="G65" s="233">
        <f t="shared" si="3"/>
        <v>6.9347628388245512E-3</v>
      </c>
      <c r="H65" s="233">
        <f t="shared" si="3"/>
        <v>6.9887200441971229E-3</v>
      </c>
      <c r="I65" s="233">
        <f t="shared" si="3"/>
        <v>5.3396694967003415E-3</v>
      </c>
      <c r="J65" s="233">
        <f t="shared" si="3"/>
        <v>4.6097313458397671E-3</v>
      </c>
      <c r="K65" s="233">
        <f t="shared" si="3"/>
        <v>5.9191771073970204E-3</v>
      </c>
      <c r="L65" s="233">
        <f t="shared" si="3"/>
        <v>5.5580206454691689E-3</v>
      </c>
      <c r="M65" s="233">
        <f t="shared" si="3"/>
        <v>5.2818866561127704E-3</v>
      </c>
      <c r="N65" s="233">
        <f t="shared" si="3"/>
        <v>6.381359437870565E-3</v>
      </c>
      <c r="O65" s="233">
        <f t="shared" si="3"/>
        <v>5.8508393203696163E-3</v>
      </c>
      <c r="P65" s="233">
        <f t="shared" si="3"/>
        <v>4.9259305110584597E-3</v>
      </c>
      <c r="Q65" s="233">
        <f t="shared" si="3"/>
        <v>5.5471764754664362E-3</v>
      </c>
      <c r="R65" s="233">
        <f t="shared" si="3"/>
        <v>6.0191979486536491E-3</v>
      </c>
      <c r="S65" s="233">
        <f t="shared" si="3"/>
        <v>5.7101171350860775E-3</v>
      </c>
      <c r="T65" s="233">
        <f t="shared" si="3"/>
        <v>6.1148282853376468E-3</v>
      </c>
      <c r="U65" s="233">
        <f t="shared" si="3"/>
        <v>6.0506121668548705E-3</v>
      </c>
      <c r="V65" s="233">
        <f t="shared" si="3"/>
        <v>5.9908994650585386E-3</v>
      </c>
      <c r="W65" s="233">
        <f t="shared" si="3"/>
        <v>5.5649000046547881E-3</v>
      </c>
      <c r="X65" s="233">
        <f t="shared" si="3"/>
        <v>6.3856502939222438E-3</v>
      </c>
      <c r="Y65" s="233">
        <f t="shared" si="3"/>
        <v>5.5572062936223021E-3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2.3009560067233713E-2</v>
      </c>
      <c r="C66" s="233">
        <f t="shared" si="4"/>
        <v>2.3398546117401688E-2</v>
      </c>
      <c r="D66" s="233">
        <f t="shared" si="4"/>
        <v>2.5100964441277809E-2</v>
      </c>
      <c r="E66" s="233">
        <f t="shared" si="4"/>
        <v>2.4091312874091528E-2</v>
      </c>
      <c r="F66" s="233">
        <f t="shared" si="4"/>
        <v>2.5348824628365015E-2</v>
      </c>
      <c r="G66" s="233">
        <f t="shared" si="4"/>
        <v>2.6871689137497011E-2</v>
      </c>
      <c r="H66" s="233">
        <f t="shared" si="4"/>
        <v>2.708076928676793E-2</v>
      </c>
      <c r="I66" s="233">
        <f t="shared" si="4"/>
        <v>2.0690821322539642E-2</v>
      </c>
      <c r="J66" s="233">
        <f t="shared" si="4"/>
        <v>1.7862365391831943E-2</v>
      </c>
      <c r="K66" s="233">
        <f t="shared" si="4"/>
        <v>2.2936370122027424E-2</v>
      </c>
      <c r="L66" s="233">
        <f t="shared" si="4"/>
        <v>2.1536915749833133E-2</v>
      </c>
      <c r="M66" s="233">
        <f t="shared" si="4"/>
        <v>2.0466917121943529E-2</v>
      </c>
      <c r="N66" s="233">
        <f t="shared" si="4"/>
        <v>2.4727292205158687E-2</v>
      </c>
      <c r="O66" s="233">
        <f t="shared" si="4"/>
        <v>2.2671566290660056E-2</v>
      </c>
      <c r="P66" s="233">
        <f t="shared" si="4"/>
        <v>1.9087613590043281E-2</v>
      </c>
      <c r="Q66" s="233">
        <f t="shared" si="4"/>
        <v>2.1494895399312111E-2</v>
      </c>
      <c r="R66" s="233">
        <f t="shared" si="4"/>
        <v>2.3323943427126154E-2</v>
      </c>
      <c r="S66" s="233">
        <f t="shared" si="4"/>
        <v>2.212627831101668E-2</v>
      </c>
      <c r="T66" s="233">
        <f t="shared" si="4"/>
        <v>2.3694503854239785E-2</v>
      </c>
      <c r="U66" s="233">
        <f t="shared" si="4"/>
        <v>2.3445671181285922E-2</v>
      </c>
      <c r="V66" s="233">
        <f t="shared" si="4"/>
        <v>2.3214288912342576E-2</v>
      </c>
      <c r="W66" s="233">
        <f t="shared" si="4"/>
        <v>2.1563572753943817E-2</v>
      </c>
      <c r="X66" s="233">
        <f t="shared" si="4"/>
        <v>2.4743918952552107E-2</v>
      </c>
      <c r="Y66" s="233">
        <f t="shared" si="4"/>
        <v>2.1533760197121929E-2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3.2362377709172281E-2</v>
      </c>
      <c r="C67" s="233">
        <f t="shared" si="5"/>
        <v>3.2909476977578588E-2</v>
      </c>
      <c r="D67" s="233">
        <f t="shared" si="5"/>
        <v>3.5303886286375027E-2</v>
      </c>
      <c r="E67" s="233">
        <f t="shared" si="5"/>
        <v>3.3883836303825819E-2</v>
      </c>
      <c r="F67" s="233">
        <f t="shared" si="5"/>
        <v>3.5652495515327849E-2</v>
      </c>
      <c r="G67" s="233">
        <f t="shared" si="5"/>
        <v>3.7794366820142769E-2</v>
      </c>
      <c r="H67" s="233">
        <f t="shared" si="5"/>
        <v>3.8088432884092888E-2</v>
      </c>
      <c r="I67" s="233">
        <f t="shared" si="5"/>
        <v>2.9101128956679153E-2</v>
      </c>
      <c r="J67" s="233">
        <f t="shared" si="5"/>
        <v>2.5122975576264882E-2</v>
      </c>
      <c r="K67" s="233">
        <f t="shared" si="5"/>
        <v>3.2259437859633269E-2</v>
      </c>
      <c r="L67" s="233">
        <f t="shared" si="5"/>
        <v>3.0291139863175779E-2</v>
      </c>
      <c r="M67" s="233">
        <f t="shared" si="5"/>
        <v>2.8786213230816121E-2</v>
      </c>
      <c r="N67" s="233">
        <f t="shared" si="5"/>
        <v>3.4778325519051238E-2</v>
      </c>
      <c r="O67" s="233">
        <f t="shared" si="5"/>
        <v>3.1886997813647747E-2</v>
      </c>
      <c r="P67" s="233">
        <f t="shared" si="5"/>
        <v>2.6846256893340713E-2</v>
      </c>
      <c r="Q67" s="233">
        <f t="shared" si="5"/>
        <v>3.0232039278416251E-2</v>
      </c>
      <c r="R67" s="233">
        <f t="shared" si="5"/>
        <v>3.2804550137006117E-2</v>
      </c>
      <c r="S67" s="233">
        <f t="shared" si="5"/>
        <v>3.1120063743377547E-2</v>
      </c>
      <c r="T67" s="233">
        <f t="shared" si="5"/>
        <v>3.3325734221850957E-2</v>
      </c>
      <c r="U67" s="233">
        <f t="shared" si="5"/>
        <v>3.2975757215555068E-2</v>
      </c>
      <c r="V67" s="233">
        <f t="shared" si="5"/>
        <v>3.265032377133148E-2</v>
      </c>
      <c r="W67" s="233">
        <f t="shared" si="5"/>
        <v>3.0328632280810192E-2</v>
      </c>
      <c r="X67" s="233">
        <f t="shared" si="5"/>
        <v>3.4801710628442679E-2</v>
      </c>
      <c r="Y67" s="233">
        <f t="shared" si="5"/>
        <v>3.028670165625558E-2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0.11366327387776191</v>
      </c>
      <c r="C68" s="300">
        <f t="shared" si="6"/>
        <v>0.11296909859540355</v>
      </c>
      <c r="D68" s="300">
        <f t="shared" si="6"/>
        <v>0.11291607519119057</v>
      </c>
      <c r="E68" s="300">
        <f t="shared" si="6"/>
        <v>0.11385439171527298</v>
      </c>
      <c r="F68" s="300">
        <f t="shared" si="6"/>
        <v>0.11303078423415684</v>
      </c>
      <c r="G68" s="300">
        <f t="shared" si="6"/>
        <v>0.11520822110921311</v>
      </c>
      <c r="H68" s="300">
        <f t="shared" si="6"/>
        <v>0.11491400214749706</v>
      </c>
      <c r="I68" s="300">
        <f t="shared" si="6"/>
        <v>0.11331519204343</v>
      </c>
      <c r="J68" s="300">
        <f t="shared" si="6"/>
        <v>0.11817292132230017</v>
      </c>
      <c r="K68" s="300">
        <f t="shared" si="6"/>
        <v>0.11283226128737568</v>
      </c>
      <c r="L68" s="300">
        <f t="shared" si="6"/>
        <v>0.11154011928560809</v>
      </c>
      <c r="M68" s="300">
        <f t="shared" si="6"/>
        <v>0.1112129301427378</v>
      </c>
      <c r="N68" s="300">
        <f t="shared" si="6"/>
        <v>0.10703358492623073</v>
      </c>
      <c r="O68" s="300">
        <f t="shared" si="6"/>
        <v>0.10816365051666595</v>
      </c>
      <c r="P68" s="300">
        <f t="shared" si="6"/>
        <v>0.11779061638956237</v>
      </c>
      <c r="Q68" s="300">
        <f t="shared" si="6"/>
        <v>0.110158633124477</v>
      </c>
      <c r="R68" s="300">
        <f t="shared" si="6"/>
        <v>0.10502500594423551</v>
      </c>
      <c r="S68" s="300">
        <f t="shared" si="6"/>
        <v>0.10221959617640695</v>
      </c>
      <c r="T68" s="300">
        <f t="shared" si="6"/>
        <v>0.10118196127892035</v>
      </c>
      <c r="U68" s="300">
        <f t="shared" si="6"/>
        <v>0.10068308594804139</v>
      </c>
      <c r="V68" s="300">
        <f t="shared" si="6"/>
        <v>0.10017627811124875</v>
      </c>
      <c r="W68" s="300">
        <f t="shared" si="6"/>
        <v>9.9663480994128112E-2</v>
      </c>
      <c r="X68" s="300">
        <f t="shared" si="6"/>
        <v>0.10278047187569538</v>
      </c>
      <c r="Y68" s="300">
        <f t="shared" si="6"/>
        <v>9.6580248218675863E-2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4.7031631684962369E-2</v>
      </c>
      <c r="C69" s="301">
        <f t="shared" si="7"/>
        <v>4.6460093341766789E-2</v>
      </c>
      <c r="D69" s="301">
        <f t="shared" si="7"/>
        <v>4.3651183232167087E-2</v>
      </c>
      <c r="E69" s="301">
        <f t="shared" si="7"/>
        <v>4.5232122169570989E-2</v>
      </c>
      <c r="F69" s="301">
        <f t="shared" si="7"/>
        <v>4.3233256458561707E-2</v>
      </c>
      <c r="G69" s="301">
        <f t="shared" si="7"/>
        <v>4.0521015404884689E-2</v>
      </c>
      <c r="H69" s="301">
        <f t="shared" si="7"/>
        <v>4.0194775747927083E-2</v>
      </c>
      <c r="I69" s="301">
        <f t="shared" si="7"/>
        <v>5.1374884423357796E-2</v>
      </c>
      <c r="J69" s="301">
        <f t="shared" si="7"/>
        <v>5.5757928802383006E-2</v>
      </c>
      <c r="K69" s="301">
        <f t="shared" si="7"/>
        <v>4.7751844173472953E-2</v>
      </c>
      <c r="L69" s="301">
        <f t="shared" si="7"/>
        <v>5.0269684533243326E-2</v>
      </c>
      <c r="M69" s="301">
        <f t="shared" si="7"/>
        <v>5.2194642889729637E-2</v>
      </c>
      <c r="N69" s="301">
        <f t="shared" si="7"/>
        <v>4.5546205432480537E-2</v>
      </c>
      <c r="O69" s="301">
        <f t="shared" si="7"/>
        <v>4.8810071079469892E-2</v>
      </c>
      <c r="P69" s="301">
        <f t="shared" si="7"/>
        <v>5.3723649836609828E-2</v>
      </c>
      <c r="Q69" s="301">
        <f t="shared" si="7"/>
        <v>5.064169512648601E-2</v>
      </c>
      <c r="R69" s="301">
        <f t="shared" si="7"/>
        <v>4.8234948394294951E-2</v>
      </c>
      <c r="S69" s="301">
        <f t="shared" si="7"/>
        <v>5.0673188944300694E-2</v>
      </c>
      <c r="T69" s="301">
        <f t="shared" si="7"/>
        <v>4.8429652360378536E-2</v>
      </c>
      <c r="U69" s="301">
        <f t="shared" si="7"/>
        <v>4.8933702691928531E-2</v>
      </c>
      <c r="V69" s="301">
        <f t="shared" si="7"/>
        <v>4.9397685874946411E-2</v>
      </c>
      <c r="W69" s="301">
        <f t="shared" si="7"/>
        <v>5.2193720033803084E-2</v>
      </c>
      <c r="X69" s="301">
        <f t="shared" si="7"/>
        <v>4.6446297404608726E-2</v>
      </c>
      <c r="Y69" s="301">
        <f t="shared" si="7"/>
        <v>5.2783794202471569E-2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0.35364169209269769</v>
      </c>
      <c r="C70" s="301">
        <f t="shared" si="8"/>
        <v>0.34934416339674629</v>
      </c>
      <c r="D70" s="301">
        <f t="shared" si="8"/>
        <v>0.32822332007264099</v>
      </c>
      <c r="E70" s="301">
        <f t="shared" si="8"/>
        <v>0.34011076477504326</v>
      </c>
      <c r="F70" s="301">
        <f t="shared" si="8"/>
        <v>0.32508083221726214</v>
      </c>
      <c r="G70" s="301">
        <f t="shared" si="8"/>
        <v>0.3046868658328829</v>
      </c>
      <c r="H70" s="301">
        <f t="shared" si="8"/>
        <v>0.30223379456614408</v>
      </c>
      <c r="I70" s="301">
        <f t="shared" si="8"/>
        <v>0.38629961172178678</v>
      </c>
      <c r="J70" s="301">
        <f t="shared" si="8"/>
        <v>0.41925673387945678</v>
      </c>
      <c r="K70" s="301">
        <f t="shared" si="8"/>
        <v>0.35905713599669081</v>
      </c>
      <c r="L70" s="301">
        <f t="shared" si="8"/>
        <v>0.37798935870188721</v>
      </c>
      <c r="M70" s="301">
        <f t="shared" si="8"/>
        <v>0.39246356480546679</v>
      </c>
      <c r="N70" s="301">
        <f t="shared" si="8"/>
        <v>0.34247242930961325</v>
      </c>
      <c r="O70" s="301">
        <f t="shared" si="8"/>
        <v>0.36701418830909099</v>
      </c>
      <c r="P70" s="301">
        <f t="shared" si="8"/>
        <v>0.40396052088681622</v>
      </c>
      <c r="Q70" s="301">
        <f t="shared" si="8"/>
        <v>0.38078659220107752</v>
      </c>
      <c r="R70" s="301">
        <f t="shared" si="8"/>
        <v>0.36268970811864076</v>
      </c>
      <c r="S70" s="301">
        <f t="shared" si="8"/>
        <v>0.38102340148503022</v>
      </c>
      <c r="T70" s="301">
        <f t="shared" si="8"/>
        <v>0.3641537321713077</v>
      </c>
      <c r="U70" s="301">
        <f t="shared" si="8"/>
        <v>0.36794380293353945</v>
      </c>
      <c r="V70" s="301">
        <f t="shared" si="8"/>
        <v>0.37143259955969332</v>
      </c>
      <c r="W70" s="301">
        <f t="shared" si="8"/>
        <v>0.39245662563878836</v>
      </c>
      <c r="X70" s="301">
        <f t="shared" si="8"/>
        <v>0.349240428561577</v>
      </c>
      <c r="Y70" s="301">
        <f t="shared" si="8"/>
        <v>0.39689352948396878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0.12535947813249437</v>
      </c>
      <c r="C71" s="301">
        <f t="shared" si="9"/>
        <v>0.12747873152575312</v>
      </c>
      <c r="D71" s="301">
        <f t="shared" si="9"/>
        <v>0.13675375773315179</v>
      </c>
      <c r="E71" s="301">
        <f t="shared" si="9"/>
        <v>0.1312530270286841</v>
      </c>
      <c r="F71" s="301">
        <f t="shared" si="9"/>
        <v>0.13810413660229504</v>
      </c>
      <c r="G71" s="301">
        <f t="shared" si="9"/>
        <v>0.1464009271351632</v>
      </c>
      <c r="H71" s="301">
        <f t="shared" si="9"/>
        <v>0.14754002663658244</v>
      </c>
      <c r="I71" s="301">
        <f t="shared" si="9"/>
        <v>0.1127266473390723</v>
      </c>
      <c r="J71" s="301">
        <f t="shared" si="9"/>
        <v>9.7316802111340223E-2</v>
      </c>
      <c r="K71" s="301">
        <f t="shared" si="9"/>
        <v>0.12496072851238872</v>
      </c>
      <c r="L71" s="301">
        <f t="shared" si="9"/>
        <v>0.11733629461378768</v>
      </c>
      <c r="M71" s="301">
        <f t="shared" si="9"/>
        <v>0.11150678421885679</v>
      </c>
      <c r="N71" s="301">
        <f t="shared" si="9"/>
        <v>0.13471793625826833</v>
      </c>
      <c r="O71" s="301">
        <f t="shared" si="9"/>
        <v>0.12351803816930079</v>
      </c>
      <c r="P71" s="301">
        <f t="shared" si="9"/>
        <v>0.10399213507128151</v>
      </c>
      <c r="Q71" s="301">
        <f t="shared" si="9"/>
        <v>0.11710736154436492</v>
      </c>
      <c r="R71" s="301">
        <f t="shared" si="9"/>
        <v>0.12707228506207047</v>
      </c>
      <c r="S71" s="301">
        <f t="shared" si="9"/>
        <v>0.120547228803095</v>
      </c>
      <c r="T71" s="301">
        <f t="shared" si="9"/>
        <v>0.12909115294236823</v>
      </c>
      <c r="U71" s="301">
        <f t="shared" si="9"/>
        <v>0.12773547582674044</v>
      </c>
      <c r="V71" s="301">
        <f t="shared" si="9"/>
        <v>0.126474871086837</v>
      </c>
      <c r="W71" s="301">
        <f t="shared" si="9"/>
        <v>0.11748152590522161</v>
      </c>
      <c r="X71" s="301">
        <f t="shared" si="9"/>
        <v>0.13480852123121831</v>
      </c>
      <c r="Y71" s="301">
        <f t="shared" si="9"/>
        <v>0.1173191026970392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0.23442771741660495</v>
      </c>
      <c r="C72" s="301">
        <f t="shared" si="10"/>
        <v>0.2357437174416116</v>
      </c>
      <c r="D72" s="301">
        <f t="shared" si="10"/>
        <v>0.24113821043650144</v>
      </c>
      <c r="E72" s="301">
        <f t="shared" si="10"/>
        <v>0.23775564555722728</v>
      </c>
      <c r="F72" s="301">
        <f t="shared" si="10"/>
        <v>0.24187759205599124</v>
      </c>
      <c r="G72" s="301">
        <f t="shared" si="10"/>
        <v>0.24617858238823764</v>
      </c>
      <c r="H72" s="301">
        <f t="shared" si="10"/>
        <v>0.24696921793088869</v>
      </c>
      <c r="I72" s="301">
        <f t="shared" si="10"/>
        <v>0.22309236068583851</v>
      </c>
      <c r="J72" s="301">
        <f t="shared" si="10"/>
        <v>0.21177767432597502</v>
      </c>
      <c r="K72" s="301">
        <f t="shared" si="10"/>
        <v>0.2299222164907537</v>
      </c>
      <c r="L72" s="301">
        <f t="shared" si="10"/>
        <v>0.22504459095238494</v>
      </c>
      <c r="M72" s="301">
        <f t="shared" si="10"/>
        <v>0.22065566552246832</v>
      </c>
      <c r="N72" s="301">
        <f t="shared" si="10"/>
        <v>0.23495660381962311</v>
      </c>
      <c r="O72" s="301">
        <f t="shared" si="10"/>
        <v>0.22846687546309238</v>
      </c>
      <c r="P72" s="301">
        <f t="shared" si="10"/>
        <v>0.21611228974016997</v>
      </c>
      <c r="Q72" s="301">
        <f t="shared" si="10"/>
        <v>0.22371564281636885</v>
      </c>
      <c r="R72" s="301">
        <f t="shared" si="10"/>
        <v>0.2293819786079756</v>
      </c>
      <c r="S72" s="301">
        <f t="shared" si="10"/>
        <v>0.2244924630975961</v>
      </c>
      <c r="T72" s="301">
        <f t="shared" si="10"/>
        <v>0.22752023777056146</v>
      </c>
      <c r="U72" s="301">
        <f t="shared" si="10"/>
        <v>0.22644193430639678</v>
      </c>
      <c r="V72" s="301">
        <f t="shared" si="10"/>
        <v>0.22552236799533007</v>
      </c>
      <c r="W72" s="301">
        <f t="shared" si="10"/>
        <v>0.22023886558375089</v>
      </c>
      <c r="X72" s="301">
        <f t="shared" si="10"/>
        <v>0.23136008231115215</v>
      </c>
      <c r="Y72" s="301">
        <f t="shared" si="10"/>
        <v>0.21862063626615949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5.3576563028332379E-2</v>
      </c>
      <c r="C73" s="302">
        <f t="shared" si="11"/>
        <v>5.288925527202698E-2</v>
      </c>
      <c r="D73" s="302">
        <f t="shared" si="11"/>
        <v>4.9753365783396772E-2</v>
      </c>
      <c r="E73" s="302">
        <f t="shared" si="11"/>
        <v>5.1495418124872398E-2</v>
      </c>
      <c r="F73" s="302">
        <f t="shared" si="11"/>
        <v>4.9257701175096529E-2</v>
      </c>
      <c r="G73" s="302">
        <f t="shared" si="11"/>
        <v>4.6081944553692522E-2</v>
      </c>
      <c r="H73" s="302">
        <f t="shared" si="11"/>
        <v>4.5810484749819441E-2</v>
      </c>
      <c r="I73" s="302">
        <f t="shared" si="11"/>
        <v>5.3460718207816373E-2</v>
      </c>
      <c r="J73" s="302">
        <f t="shared" si="11"/>
        <v>5.6537570965642318E-2</v>
      </c>
      <c r="K73" s="302">
        <f t="shared" si="11"/>
        <v>4.8975451212726791E-2</v>
      </c>
      <c r="L73" s="302">
        <f t="shared" si="11"/>
        <v>5.0949084625833807E-2</v>
      </c>
      <c r="M73" s="302">
        <f t="shared" si="11"/>
        <v>5.1798620495900394E-2</v>
      </c>
      <c r="N73" s="302">
        <f t="shared" si="11"/>
        <v>4.4458065961621926E-2</v>
      </c>
      <c r="O73" s="302">
        <f t="shared" si="11"/>
        <v>4.836776680535413E-2</v>
      </c>
      <c r="P73" s="302">
        <f t="shared" si="11"/>
        <v>5.4742558887199574E-2</v>
      </c>
      <c r="Q73" s="302">
        <f t="shared" si="11"/>
        <v>4.9597238836805495E-2</v>
      </c>
      <c r="R73" s="302">
        <f t="shared" si="11"/>
        <v>4.5627355402264959E-2</v>
      </c>
      <c r="S73" s="302">
        <f t="shared" si="11"/>
        <v>4.638258564737522E-2</v>
      </c>
      <c r="T73" s="302">
        <f t="shared" si="11"/>
        <v>4.1287091987017424E-2</v>
      </c>
      <c r="U73" s="302">
        <f t="shared" si="11"/>
        <v>4.1383519639149047E-2</v>
      </c>
      <c r="V73" s="302">
        <f t="shared" si="11"/>
        <v>4.1559940989705904E-2</v>
      </c>
      <c r="W73" s="302">
        <f t="shared" si="11"/>
        <v>4.4491890639030612E-2</v>
      </c>
      <c r="X73" s="302">
        <f t="shared" si="11"/>
        <v>4.0062848444038804E-2</v>
      </c>
      <c r="Y73" s="302">
        <f t="shared" si="11"/>
        <v>4.2605869634122419E-2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3.6274653361119694E-2</v>
      </c>
      <c r="C74" s="302">
        <f t="shared" si="12"/>
        <v>3.5833836095393451E-2</v>
      </c>
      <c r="D74" s="302">
        <f t="shared" si="12"/>
        <v>3.3667374144194497E-2</v>
      </c>
      <c r="E74" s="302">
        <f t="shared" si="12"/>
        <v>3.4886723970787063E-2</v>
      </c>
      <c r="F74" s="302">
        <f t="shared" si="12"/>
        <v>3.3345034724962475E-2</v>
      </c>
      <c r="G74" s="302">
        <f t="shared" si="12"/>
        <v>3.1253131881511076E-2</v>
      </c>
      <c r="H74" s="302">
        <f t="shared" si="12"/>
        <v>3.1001509089683254E-2</v>
      </c>
      <c r="I74" s="302">
        <f t="shared" si="12"/>
        <v>3.9624526242425739E-2</v>
      </c>
      <c r="J74" s="302">
        <f t="shared" si="12"/>
        <v>4.3005089701940537E-2</v>
      </c>
      <c r="K74" s="302">
        <f t="shared" si="12"/>
        <v>3.6830140326617092E-2</v>
      </c>
      <c r="L74" s="302">
        <f t="shared" si="12"/>
        <v>3.8772105404101517E-2</v>
      </c>
      <c r="M74" s="302">
        <f t="shared" si="12"/>
        <v>4.025679123392481E-2</v>
      </c>
      <c r="N74" s="302">
        <f t="shared" si="12"/>
        <v>3.5128970754077303E-2</v>
      </c>
      <c r="O74" s="302">
        <f t="shared" si="12"/>
        <v>3.7646331745396285E-2</v>
      </c>
      <c r="P74" s="302">
        <f t="shared" si="12"/>
        <v>4.143608684833907E-2</v>
      </c>
      <c r="Q74" s="302">
        <f t="shared" si="12"/>
        <v>3.90590304975564E-2</v>
      </c>
      <c r="R74" s="302">
        <f t="shared" si="12"/>
        <v>3.7202749941035708E-2</v>
      </c>
      <c r="S74" s="302">
        <f t="shared" si="12"/>
        <v>3.9083321113963225E-2</v>
      </c>
      <c r="T74" s="302">
        <f t="shared" si="12"/>
        <v>3.7352921615389396E-2</v>
      </c>
      <c r="U74" s="302">
        <f t="shared" si="12"/>
        <v>3.7741686589056682E-2</v>
      </c>
      <c r="V74" s="302">
        <f t="shared" si="12"/>
        <v>3.8099548490215088E-2</v>
      </c>
      <c r="W74" s="302">
        <f t="shared" si="12"/>
        <v>4.025607945171273E-2</v>
      </c>
      <c r="X74" s="302">
        <f t="shared" si="12"/>
        <v>3.5823195536682818E-2</v>
      </c>
      <c r="Y74" s="302">
        <f t="shared" si="12"/>
        <v>4.0711193066931925E-2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0.14457650102715286</v>
      </c>
      <c r="C76" s="302">
        <f t="shared" si="14"/>
        <v>0.14702062607419117</v>
      </c>
      <c r="D76" s="302">
        <f t="shared" si="14"/>
        <v>0.15771747050891016</v>
      </c>
      <c r="E76" s="302">
        <f t="shared" si="14"/>
        <v>0.15137350346156783</v>
      </c>
      <c r="F76" s="302">
        <f t="shared" si="14"/>
        <v>0.1592748561559322</v>
      </c>
      <c r="G76" s="302">
        <f t="shared" si="14"/>
        <v>0.16884350595303405</v>
      </c>
      <c r="H76" s="302">
        <f t="shared" si="14"/>
        <v>0.17015722409138598</v>
      </c>
      <c r="I76" s="302">
        <f t="shared" si="14"/>
        <v>0.13000711623559638</v>
      </c>
      <c r="J76" s="302">
        <f t="shared" si="14"/>
        <v>0.11223501365839218</v>
      </c>
      <c r="K76" s="302">
        <f t="shared" si="14"/>
        <v>0.14411662495140981</v>
      </c>
      <c r="L76" s="302">
        <f t="shared" si="14"/>
        <v>0.13532340092244963</v>
      </c>
      <c r="M76" s="302">
        <f t="shared" si="14"/>
        <v>0.12860025379264312</v>
      </c>
      <c r="N76" s="302">
        <f t="shared" si="14"/>
        <v>0.15536956710392386</v>
      </c>
      <c r="O76" s="302">
        <f t="shared" si="14"/>
        <v>0.14245277691234196</v>
      </c>
      <c r="P76" s="302">
        <f t="shared" si="14"/>
        <v>0.11993364400463134</v>
      </c>
      <c r="Q76" s="302">
        <f t="shared" si="14"/>
        <v>0.13505937348200692</v>
      </c>
      <c r="R76" s="302">
        <f t="shared" si="14"/>
        <v>0.14655187326467492</v>
      </c>
      <c r="S76" s="302">
        <f t="shared" si="14"/>
        <v>0.13902655633625766</v>
      </c>
      <c r="T76" s="302">
        <f t="shared" si="14"/>
        <v>0.14888022416815463</v>
      </c>
      <c r="U76" s="302">
        <f t="shared" si="14"/>
        <v>0.14731672807819104</v>
      </c>
      <c r="V76" s="302">
        <f t="shared" si="14"/>
        <v>0.14586287851540911</v>
      </c>
      <c r="W76" s="302">
        <f t="shared" si="14"/>
        <v>0.13549089549300755</v>
      </c>
      <c r="X76" s="302">
        <f t="shared" si="14"/>
        <v>0.15547403833043055</v>
      </c>
      <c r="Y76" s="302">
        <f t="shared" si="14"/>
        <v>0.13530357356510514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3.6393090899810888E-2</v>
      </c>
      <c r="C77" s="235">
        <f t="shared" si="15"/>
        <v>3.7008331027877504E-2</v>
      </c>
      <c r="D77" s="235">
        <f t="shared" si="15"/>
        <v>3.9700962465822935E-2</v>
      </c>
      <c r="E77" s="235">
        <f t="shared" si="15"/>
        <v>3.8104046177359345E-2</v>
      </c>
      <c r="F77" s="235">
        <f t="shared" si="15"/>
        <v>4.0092990748534604E-2</v>
      </c>
      <c r="G77" s="235">
        <f t="shared" si="15"/>
        <v>4.2501630737608473E-2</v>
      </c>
      <c r="H77" s="235">
        <f t="shared" si="15"/>
        <v>4.2832322539430361E-2</v>
      </c>
      <c r="I77" s="235">
        <f t="shared" si="15"/>
        <v>3.2725655726691991E-2</v>
      </c>
      <c r="J77" s="235">
        <f t="shared" si="15"/>
        <v>2.8252025918404668E-2</v>
      </c>
      <c r="K77" s="235">
        <f t="shared" si="15"/>
        <v>3.6277329958660259E-2</v>
      </c>
      <c r="L77" s="235">
        <f t="shared" si="15"/>
        <v>3.4063881721119592E-2</v>
      </c>
      <c r="M77" s="235">
        <f t="shared" si="15"/>
        <v>3.2371517451065097E-2</v>
      </c>
      <c r="N77" s="235">
        <f t="shared" si="15"/>
        <v>3.9109943445203577E-2</v>
      </c>
      <c r="O77" s="235">
        <f t="shared" si="15"/>
        <v>3.5858502746083765E-2</v>
      </c>
      <c r="P77" s="235">
        <f t="shared" si="15"/>
        <v>3.0189940807782898E-2</v>
      </c>
      <c r="Q77" s="235">
        <f t="shared" si="15"/>
        <v>3.3997420196792957E-2</v>
      </c>
      <c r="R77" s="235">
        <f t="shared" si="15"/>
        <v>3.6890335617246653E-2</v>
      </c>
      <c r="S77" s="235">
        <f t="shared" si="15"/>
        <v>3.4996047533913284E-2</v>
      </c>
      <c r="T77" s="235">
        <f t="shared" si="15"/>
        <v>3.7476432842418E-2</v>
      </c>
      <c r="U77" s="235">
        <f t="shared" si="15"/>
        <v>3.7082866426580777E-2</v>
      </c>
      <c r="V77" s="235">
        <f t="shared" si="15"/>
        <v>3.6716900457581192E-2</v>
      </c>
      <c r="W77" s="235">
        <f t="shared" si="15"/>
        <v>3.4106043795095881E-2</v>
      </c>
      <c r="X77" s="235">
        <f t="shared" si="15"/>
        <v>3.9136241154829013E-2</v>
      </c>
      <c r="Y77" s="235">
        <f t="shared" si="15"/>
        <v>3.4058890738401008E-2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0.46133948109225337</v>
      </c>
      <c r="C81" s="322">
        <f>IF(C$5=0,0,C$5/TEL_fec!C$5)</f>
        <v>0.46185390760868422</v>
      </c>
      <c r="D81" s="322">
        <f>IF(D$5=0,0,D$5/TEL_fec!D$5)</f>
        <v>0.46329283581366981</v>
      </c>
      <c r="E81" s="322">
        <f>IF(E$5=0,0,E$5/TEL_fec!E$5)</f>
        <v>0.46292327619424545</v>
      </c>
      <c r="F81" s="322">
        <f>IF(F$5=0,0,F$5/TEL_fec!F$5)</f>
        <v>0.46534079374594856</v>
      </c>
      <c r="G81" s="322">
        <f>IF(G$5=0,0,G$5/TEL_fec!G$5)</f>
        <v>0.46525445433575363</v>
      </c>
      <c r="H81" s="322">
        <f>IF(H$5=0,0,H$5/TEL_fec!H$5)</f>
        <v>0.46662399622625389</v>
      </c>
      <c r="I81" s="322">
        <f>IF(I$5=0,0,I$5/TEL_fec!I$5)</f>
        <v>0.4710416960574636</v>
      </c>
      <c r="J81" s="322">
        <f>IF(J$5=0,0,J$5/TEL_fec!J$5)</f>
        <v>0.47220563794532699</v>
      </c>
      <c r="K81" s="322">
        <f>IF(K$5=0,0,K$5/TEL_fec!K$5)</f>
        <v>0.47984070434685688</v>
      </c>
      <c r="L81" s="322">
        <f>IF(L$5=0,0,L$5/TEL_fec!L$5)</f>
        <v>0.47644320789572192</v>
      </c>
      <c r="M81" s="322">
        <f>IF(M$5=0,0,M$5/TEL_fec!M$5)</f>
        <v>0.47868965507046951</v>
      </c>
      <c r="N81" s="322">
        <f>IF(N$5=0,0,N$5/TEL_fec!N$5)</f>
        <v>0.48161655853167779</v>
      </c>
      <c r="O81" s="322">
        <f>IF(O$5=0,0,O$5/TEL_fec!O$5)</f>
        <v>0.47942227182320923</v>
      </c>
      <c r="P81" s="322">
        <f>IF(P$5=0,0,P$5/TEL_fec!P$5)</f>
        <v>0.47780307046106502</v>
      </c>
      <c r="Q81" s="322">
        <f>IF(Q$5=0,0,Q$5/TEL_fec!Q$5)</f>
        <v>0.47988903457334309</v>
      </c>
      <c r="R81" s="322">
        <f>IF(R$5=0,0,R$5/TEL_fec!R$5)</f>
        <v>0.480757183113384</v>
      </c>
      <c r="S81" s="322">
        <f>IF(S$5=0,0,S$5/TEL_fec!S$5)</f>
        <v>0.48209970236800631</v>
      </c>
      <c r="T81" s="322">
        <f>IF(T$5=0,0,T$5/TEL_fec!T$5)</f>
        <v>0.48830461491188926</v>
      </c>
      <c r="U81" s="322">
        <f>IF(U$5=0,0,U$5/TEL_fec!U$5)</f>
        <v>0.49029287184643427</v>
      </c>
      <c r="V81" s="322">
        <f>IF(V$5=0,0,V$5/TEL_fec!V$5)</f>
        <v>0.49025393453141858</v>
      </c>
      <c r="W81" s="322">
        <f>IF(W$5=0,0,W$5/TEL_fec!W$5)</f>
        <v>0.48735125812280267</v>
      </c>
      <c r="X81" s="322">
        <f>IF(X$5=0,0,X$5/TEL_fec!X$5)</f>
        <v>0.48541355050387797</v>
      </c>
      <c r="Y81" s="322">
        <f>IF(Y$5=0,0,Y$5/TEL_fec!Y$5)</f>
        <v>0.48776767710856272</v>
      </c>
      <c r="DA81" s="95"/>
    </row>
    <row r="82" spans="1:105" ht="12" customHeight="1" x14ac:dyDescent="0.25">
      <c r="A82" s="55" t="s">
        <v>91</v>
      </c>
      <c r="B82" s="334">
        <f>IF(B$6=0,0,B$6/TEL_fec!B$6)</f>
        <v>0.47466965146830309</v>
      </c>
      <c r="C82" s="334">
        <f>IF(C$6=0,0,C$6/TEL_fec!C$6)</f>
        <v>0.47466965146830326</v>
      </c>
      <c r="D82" s="334">
        <f>IF(D$6=0,0,D$6/TEL_fec!D$6)</f>
        <v>0.47466965146830342</v>
      </c>
      <c r="E82" s="334">
        <f>IF(E$6=0,0,E$6/TEL_fec!E$6)</f>
        <v>0.47466965146830326</v>
      </c>
      <c r="F82" s="334">
        <f>IF(F$6=0,0,F$6/TEL_fec!F$6)</f>
        <v>0.47466965146830337</v>
      </c>
      <c r="G82" s="334">
        <f>IF(G$6=0,0,G$6/TEL_fec!G$6)</f>
        <v>0.47466965146830309</v>
      </c>
      <c r="H82" s="334">
        <f>IF(H$6=0,0,H$6/TEL_fec!H$6)</f>
        <v>0.47466965146830309</v>
      </c>
      <c r="I82" s="334">
        <f>IF(I$6=0,0,I$6/TEL_fec!I$6)</f>
        <v>0.47466965146830331</v>
      </c>
      <c r="J82" s="334">
        <f>IF(J$6=0,0,J$6/TEL_fec!J$6)</f>
        <v>0.47466965146830331</v>
      </c>
      <c r="K82" s="334">
        <f>IF(K$6=0,0,K$6/TEL_fec!K$6)</f>
        <v>0.47466965146830303</v>
      </c>
      <c r="L82" s="334">
        <f>IF(L$6=0,0,L$6/TEL_fec!L$6)</f>
        <v>0.4746696514683032</v>
      </c>
      <c r="M82" s="334">
        <f>IF(M$6=0,0,M$6/TEL_fec!M$6)</f>
        <v>0.47466965146830331</v>
      </c>
      <c r="N82" s="334">
        <f>IF(N$6=0,0,N$6/TEL_fec!N$6)</f>
        <v>0.47466965146830326</v>
      </c>
      <c r="O82" s="334">
        <f>IF(O$6=0,0,O$6/TEL_fec!O$6)</f>
        <v>0.4746696514683032</v>
      </c>
      <c r="P82" s="334">
        <f>IF(P$6=0,0,P$6/TEL_fec!P$6)</f>
        <v>0.47466965146830331</v>
      </c>
      <c r="Q82" s="334">
        <f>IF(Q$6=0,0,Q$6/TEL_fec!Q$6)</f>
        <v>0.4746696514683032</v>
      </c>
      <c r="R82" s="334">
        <f>IF(R$6=0,0,R$6/TEL_fec!R$6)</f>
        <v>0.47466965146830337</v>
      </c>
      <c r="S82" s="334">
        <f>IF(S$6=0,0,S$6/TEL_fec!S$6)</f>
        <v>0.47466965146830314</v>
      </c>
      <c r="T82" s="334">
        <f>IF(T$6=0,0,T$6/TEL_fec!T$6)</f>
        <v>0.47466965146830331</v>
      </c>
      <c r="U82" s="334">
        <f>IF(U$6=0,0,U$6/TEL_fec!U$6)</f>
        <v>0.47466965146830326</v>
      </c>
      <c r="V82" s="334">
        <f>IF(V$6=0,0,V$6/TEL_fec!V$6)</f>
        <v>0.47466965146830309</v>
      </c>
      <c r="W82" s="334">
        <f>IF(W$6=0,0,W$6/TEL_fec!W$6)</f>
        <v>0.47466965146830326</v>
      </c>
      <c r="X82" s="334">
        <f>IF(X$6=0,0,X$6/TEL_fec!X$6)</f>
        <v>0.47466965146830342</v>
      </c>
      <c r="Y82" s="334">
        <f>IF(Y$6=0,0,Y$6/TEL_fec!Y$6)</f>
        <v>0.47466965146830314</v>
      </c>
      <c r="DA82" s="67"/>
    </row>
    <row r="83" spans="1:105" ht="12" customHeight="1" x14ac:dyDescent="0.25">
      <c r="A83" s="173" t="s">
        <v>92</v>
      </c>
      <c r="B83" s="335">
        <f>IF(B$7=0,0,B$7/TEL_fec!B$7)</f>
        <v>0.12193158519775203</v>
      </c>
      <c r="C83" s="335">
        <f>IF(C$7=0,0,C$7/TEL_fec!C$7)</f>
        <v>0.12193158519775202</v>
      </c>
      <c r="D83" s="335">
        <f>IF(D$7=0,0,D$7/TEL_fec!D$7)</f>
        <v>0.12193158519775191</v>
      </c>
      <c r="E83" s="335">
        <f>IF(E$7=0,0,E$7/TEL_fec!E$7)</f>
        <v>0.12193158519775198</v>
      </c>
      <c r="F83" s="335">
        <f>IF(F$7=0,0,F$7/TEL_fec!F$7)</f>
        <v>0.12193158519775195</v>
      </c>
      <c r="G83" s="335">
        <f>IF(G$7=0,0,G$7/TEL_fec!G$7)</f>
        <v>0.12193158519775198</v>
      </c>
      <c r="H83" s="335">
        <f>IF(H$7=0,0,H$7/TEL_fec!H$7)</f>
        <v>0.12193158519775195</v>
      </c>
      <c r="I83" s="335">
        <f>IF(I$7=0,0,I$7/TEL_fec!I$7)</f>
        <v>0.121931585197752</v>
      </c>
      <c r="J83" s="335">
        <f>IF(J$7=0,0,J$7/TEL_fec!J$7)</f>
        <v>0.12193158519775195</v>
      </c>
      <c r="K83" s="335">
        <f>IF(K$7=0,0,K$7/TEL_fec!K$7)</f>
        <v>0.12193158519775198</v>
      </c>
      <c r="L83" s="335">
        <f>IF(L$7=0,0,L$7/TEL_fec!L$7)</f>
        <v>0.12193158519775195</v>
      </c>
      <c r="M83" s="335">
        <f>IF(M$7=0,0,M$7/TEL_fec!M$7)</f>
        <v>0.12193158519775195</v>
      </c>
      <c r="N83" s="335">
        <f>IF(N$7=0,0,N$7/TEL_fec!N$7)</f>
        <v>0.12193158519775195</v>
      </c>
      <c r="O83" s="335">
        <f>IF(O$7=0,0,O$7/TEL_fec!O$7)</f>
        <v>0.12193158519775193</v>
      </c>
      <c r="P83" s="335">
        <f>IF(P$7=0,0,P$7/TEL_fec!P$7)</f>
        <v>0.12193158519775199</v>
      </c>
      <c r="Q83" s="335">
        <f>IF(Q$7=0,0,Q$7/TEL_fec!Q$7)</f>
        <v>0.12193158519775193</v>
      </c>
      <c r="R83" s="335">
        <f>IF(R$7=0,0,R$7/TEL_fec!R$7)</f>
        <v>0.12193158519775193</v>
      </c>
      <c r="S83" s="335">
        <f>IF(S$7=0,0,S$7/TEL_fec!S$7)</f>
        <v>0.12193158519775192</v>
      </c>
      <c r="T83" s="335">
        <f>IF(T$7=0,0,T$7/TEL_fec!T$7)</f>
        <v>0.12193158519775195</v>
      </c>
      <c r="U83" s="335">
        <f>IF(U$7=0,0,U$7/TEL_fec!U$7)</f>
        <v>0.12193158519775193</v>
      </c>
      <c r="V83" s="335">
        <f>IF(V$7=0,0,V$7/TEL_fec!V$7)</f>
        <v>0.12193158519775196</v>
      </c>
      <c r="W83" s="335">
        <f>IF(W$7=0,0,W$7/TEL_fec!W$7)</f>
        <v>0.12193158519775195</v>
      </c>
      <c r="X83" s="335">
        <f>IF(X$7=0,0,X$7/TEL_fec!X$7)</f>
        <v>0.12193158519775198</v>
      </c>
      <c r="Y83" s="335">
        <f>IF(Y$7=0,0,Y$7/TEL_fec!Y$7)</f>
        <v>0.12193158519775195</v>
      </c>
      <c r="DA83" s="177"/>
    </row>
    <row r="84" spans="1:105" ht="12" customHeight="1" x14ac:dyDescent="0.25">
      <c r="A84" s="173" t="s">
        <v>93</v>
      </c>
      <c r="B84" s="335">
        <f>IF(B$8=0,0,B$8/TEL_fec!B$8)</f>
        <v>0.65735764148202758</v>
      </c>
      <c r="C84" s="335">
        <f>IF(C$8=0,0,C$8/TEL_fec!C$8)</f>
        <v>0.65735764148202769</v>
      </c>
      <c r="D84" s="335">
        <f>IF(D$8=0,0,D$8/TEL_fec!D$8)</f>
        <v>0.65735764148202769</v>
      </c>
      <c r="E84" s="335">
        <f>IF(E$8=0,0,E$8/TEL_fec!E$8)</f>
        <v>0.65735764148202758</v>
      </c>
      <c r="F84" s="335">
        <f>IF(F$8=0,0,F$8/TEL_fec!F$8)</f>
        <v>0.65735764148202758</v>
      </c>
      <c r="G84" s="335">
        <f>IF(G$8=0,0,G$8/TEL_fec!G$8)</f>
        <v>0.65735764148202769</v>
      </c>
      <c r="H84" s="335">
        <f>IF(H$8=0,0,H$8/TEL_fec!H$8)</f>
        <v>0.6573576414820278</v>
      </c>
      <c r="I84" s="335">
        <f>IF(I$8=0,0,I$8/TEL_fec!I$8)</f>
        <v>0.65735764148202758</v>
      </c>
      <c r="J84" s="335">
        <f>IF(J$8=0,0,J$8/TEL_fec!J$8)</f>
        <v>0.65735764148202769</v>
      </c>
      <c r="K84" s="335">
        <f>IF(K$8=0,0,K$8/TEL_fec!K$8)</f>
        <v>0.6573576414820278</v>
      </c>
      <c r="L84" s="335">
        <f>IF(L$8=0,0,L$8/TEL_fec!L$8)</f>
        <v>0.6573576414820278</v>
      </c>
      <c r="M84" s="335">
        <f>IF(M$8=0,0,M$8/TEL_fec!M$8)</f>
        <v>0.65735764148202769</v>
      </c>
      <c r="N84" s="335">
        <f>IF(N$8=0,0,N$8/TEL_fec!N$8)</f>
        <v>0.65735764148202769</v>
      </c>
      <c r="O84" s="335">
        <f>IF(O$8=0,0,O$8/TEL_fec!O$8)</f>
        <v>0.6573576414820278</v>
      </c>
      <c r="P84" s="335">
        <f>IF(P$8=0,0,P$8/TEL_fec!P$8)</f>
        <v>0.65735764148202758</v>
      </c>
      <c r="Q84" s="335">
        <f>IF(Q$8=0,0,Q$8/TEL_fec!Q$8)</f>
        <v>0.65735764148202769</v>
      </c>
      <c r="R84" s="335">
        <f>IF(R$8=0,0,R$8/TEL_fec!R$8)</f>
        <v>0.65735764148202769</v>
      </c>
      <c r="S84" s="335">
        <f>IF(S$8=0,0,S$8/TEL_fec!S$8)</f>
        <v>0.65735764148202747</v>
      </c>
      <c r="T84" s="335">
        <f>IF(T$8=0,0,T$8/TEL_fec!T$8)</f>
        <v>0.6573576414820278</v>
      </c>
      <c r="U84" s="335">
        <f>IF(U$8=0,0,U$8/TEL_fec!U$8)</f>
        <v>0.6573576414820278</v>
      </c>
      <c r="V84" s="335">
        <f>IF(V$8=0,0,V$8/TEL_fec!V$8)</f>
        <v>0.65735764148202769</v>
      </c>
      <c r="W84" s="335">
        <f>IF(W$8=0,0,W$8/TEL_fec!W$8)</f>
        <v>0.65735764148202769</v>
      </c>
      <c r="X84" s="335">
        <f>IF(X$8=0,0,X$8/TEL_fec!X$8)</f>
        <v>0.65735764148202758</v>
      </c>
      <c r="Y84" s="335">
        <f>IF(Y$8=0,0,Y$8/TEL_fec!Y$8)</f>
        <v>0.65735764148202769</v>
      </c>
      <c r="DA84" s="177"/>
    </row>
    <row r="85" spans="1:105" ht="12" customHeight="1" x14ac:dyDescent="0.25">
      <c r="A85" s="173" t="s">
        <v>94</v>
      </c>
      <c r="B85" s="335">
        <f>IF(B$9=0,0,B$9/TEL_fec!B$9)</f>
        <v>0.47255149897528959</v>
      </c>
      <c r="C85" s="335">
        <f>IF(C$9=0,0,C$9/TEL_fec!C$9)</f>
        <v>0.4725514989752897</v>
      </c>
      <c r="D85" s="335">
        <f>IF(D$9=0,0,D$9/TEL_fec!D$9)</f>
        <v>0.47255149897528975</v>
      </c>
      <c r="E85" s="335">
        <f>IF(E$9=0,0,E$9/TEL_fec!E$9)</f>
        <v>0.4725514989752897</v>
      </c>
      <c r="F85" s="335">
        <f>IF(F$9=0,0,F$9/TEL_fec!F$9)</f>
        <v>0.47255149897528981</v>
      </c>
      <c r="G85" s="335">
        <f>IF(G$9=0,0,G$9/TEL_fec!G$9)</f>
        <v>0.47255149897528975</v>
      </c>
      <c r="H85" s="335">
        <f>IF(H$9=0,0,H$9/TEL_fec!H$9)</f>
        <v>0.47255149897528975</v>
      </c>
      <c r="I85" s="335">
        <f>IF(I$9=0,0,I$9/TEL_fec!I$9)</f>
        <v>0.4725514989752897</v>
      </c>
      <c r="J85" s="335">
        <f>IF(J$9=0,0,J$9/TEL_fec!J$9)</f>
        <v>0.47255149897528953</v>
      </c>
      <c r="K85" s="335">
        <f>IF(K$9=0,0,K$9/TEL_fec!K$9)</f>
        <v>0.47255149897528953</v>
      </c>
      <c r="L85" s="335">
        <f>IF(L$9=0,0,L$9/TEL_fec!L$9)</f>
        <v>0.47255149897528964</v>
      </c>
      <c r="M85" s="335">
        <f>IF(M$9=0,0,M$9/TEL_fec!M$9)</f>
        <v>0.47255149897528964</v>
      </c>
      <c r="N85" s="335">
        <f>IF(N$9=0,0,N$9/TEL_fec!N$9)</f>
        <v>0.47255149897528959</v>
      </c>
      <c r="O85" s="335">
        <f>IF(O$9=0,0,O$9/TEL_fec!O$9)</f>
        <v>0.47255149897528959</v>
      </c>
      <c r="P85" s="335">
        <f>IF(P$9=0,0,P$9/TEL_fec!P$9)</f>
        <v>0.47255149897528964</v>
      </c>
      <c r="Q85" s="335">
        <f>IF(Q$9=0,0,Q$9/TEL_fec!Q$9)</f>
        <v>0.4725514989752897</v>
      </c>
      <c r="R85" s="335">
        <f>IF(R$9=0,0,R$9/TEL_fec!R$9)</f>
        <v>0.47255149897528959</v>
      </c>
      <c r="S85" s="335">
        <f>IF(S$9=0,0,S$9/TEL_fec!S$9)</f>
        <v>0.47255149897528953</v>
      </c>
      <c r="T85" s="335">
        <f>IF(T$9=0,0,T$9/TEL_fec!T$9)</f>
        <v>0.4725514989752897</v>
      </c>
      <c r="U85" s="335">
        <f>IF(U$9=0,0,U$9/TEL_fec!U$9)</f>
        <v>0.47255149897528964</v>
      </c>
      <c r="V85" s="335">
        <f>IF(V$9=0,0,V$9/TEL_fec!V$9)</f>
        <v>0.47255149897528975</v>
      </c>
      <c r="W85" s="335">
        <f>IF(W$9=0,0,W$9/TEL_fec!W$9)</f>
        <v>0.47255149897528959</v>
      </c>
      <c r="X85" s="335">
        <f>IF(X$9=0,0,X$9/TEL_fec!X$9)</f>
        <v>0.47255149897528981</v>
      </c>
      <c r="Y85" s="335">
        <f>IF(Y$9=0,0,Y$9/TEL_fec!Y$9)</f>
        <v>0.47255149897528959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0.66935895596339479</v>
      </c>
      <c r="C86" s="336">
        <f>IF(C$10=0,0,C$10/TEL_fec!C$10)</f>
        <v>0.67104877572831856</v>
      </c>
      <c r="D86" s="336">
        <f>IF(D$10=0,0,D$10/TEL_fec!D$10)</f>
        <v>0.69542915856763454</v>
      </c>
      <c r="E86" s="336">
        <f>IF(E$10=0,0,E$10/TEL_fec!E$10)</f>
        <v>0.67953464581442147</v>
      </c>
      <c r="F86" s="336">
        <f>IF(F$10=0,0,F$10/TEL_fec!F$10)</f>
        <v>0.69813712469453892</v>
      </c>
      <c r="G86" s="336">
        <f>IF(G$10=0,0,G$10/TEL_fec!G$10)</f>
        <v>0.69863804048712086</v>
      </c>
      <c r="H86" s="336">
        <f>IF(H$10=0,0,H$10/TEL_fec!H$10)</f>
        <v>0.71096473620163203</v>
      </c>
      <c r="I86" s="336">
        <f>IF(I$10=0,0,I$10/TEL_fec!I$10)</f>
        <v>0.66425904104747191</v>
      </c>
      <c r="J86" s="336">
        <f>IF(J$10=0,0,J$10/TEL_fec!J$10)</f>
        <v>0.65508105488084167</v>
      </c>
      <c r="K86" s="336">
        <f>IF(K$10=0,0,K$10/TEL_fec!K$10)</f>
        <v>0.68869046862979078</v>
      </c>
      <c r="L86" s="336">
        <f>IF(L$10=0,0,L$10/TEL_fec!L$10)</f>
        <v>0.67074886456821425</v>
      </c>
      <c r="M86" s="336">
        <f>IF(M$10=0,0,M$10/TEL_fec!M$10)</f>
        <v>0.67282621583638713</v>
      </c>
      <c r="N86" s="336">
        <f>IF(N$10=0,0,N$10/TEL_fec!N$10)</f>
        <v>0.72006042978243989</v>
      </c>
      <c r="O86" s="336">
        <f>IF(O$10=0,0,O$10/TEL_fec!O$10)</f>
        <v>0.69221875902573637</v>
      </c>
      <c r="P86" s="336">
        <f>IF(P$10=0,0,P$10/TEL_fec!P$10)</f>
        <v>0.66143606578437775</v>
      </c>
      <c r="Q86" s="336">
        <f>IF(Q$10=0,0,Q$10/TEL_fec!Q$10)</f>
        <v>0.68265025409689217</v>
      </c>
      <c r="R86" s="336">
        <f>IF(R$10=0,0,R$10/TEL_fec!R$10)</f>
        <v>0.72676897189863565</v>
      </c>
      <c r="S86" s="336">
        <f>IF(S$10=0,0,S$10/TEL_fec!S$10)</f>
        <v>0.73508134292273619</v>
      </c>
      <c r="T86" s="336">
        <f>IF(T$10=0,0,T$10/TEL_fec!T$10)</f>
        <v>0.74198791314017898</v>
      </c>
      <c r="U86" s="336">
        <f>IF(U$10=0,0,U$10/TEL_fec!U$10)</f>
        <v>0.75382106935005599</v>
      </c>
      <c r="V86" s="336">
        <f>IF(V$10=0,0,V$10/TEL_fec!V$10)</f>
        <v>0.75228994858091691</v>
      </c>
      <c r="W86" s="336">
        <f>IF(W$10=0,0,W$10/TEL_fec!W$10)</f>
        <v>0.71808065314615954</v>
      </c>
      <c r="X86" s="336">
        <f>IF(X$10=0,0,X$10/TEL_fec!X$10)</f>
        <v>0.73378378077345008</v>
      </c>
      <c r="Y86" s="336">
        <f>IF(Y$10=0,0,Y$10/TEL_fec!Y$10)</f>
        <v>0.72719846584517245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0.49885448521082049</v>
      </c>
      <c r="C87" s="349">
        <f>IF(C$16=0,0,C$16/TEL_fec!C$16)</f>
        <v>0.49946929694723902</v>
      </c>
      <c r="D87" s="349">
        <f>IF(D$16=0,0,D$16/TEL_fec!D$16)</f>
        <v>0.49707578489649384</v>
      </c>
      <c r="E87" s="349">
        <f>IF(E$16=0,0,E$16/TEL_fec!E$16)</f>
        <v>0.49923693099978683</v>
      </c>
      <c r="F87" s="349">
        <f>IF(F$16=0,0,F$16/TEL_fec!F$16)</f>
        <v>0.5008713334621292</v>
      </c>
      <c r="G87" s="349">
        <f>IF(G$16=0,0,G$16/TEL_fec!G$16)</f>
        <v>0.49740104309657951</v>
      </c>
      <c r="H87" s="349">
        <f>IF(H$16=0,0,H$16/TEL_fec!H$16)</f>
        <v>0.49893005098059623</v>
      </c>
      <c r="I87" s="349">
        <f>IF(I$16=0,0,I$16/TEL_fec!I$16)</f>
        <v>0.52286467777776968</v>
      </c>
      <c r="J87" s="349">
        <f>IF(J$16=0,0,J$16/TEL_fec!J$16)</f>
        <v>0.52641019757440577</v>
      </c>
      <c r="K87" s="349">
        <f>IF(K$16=0,0,K$16/TEL_fec!K$16)</f>
        <v>0.53688308408727559</v>
      </c>
      <c r="L87" s="349">
        <f>IF(L$16=0,0,L$16/TEL_fec!L$16)</f>
        <v>0.5331422643797854</v>
      </c>
      <c r="M87" s="349">
        <f>IF(M$16=0,0,M$16/TEL_fec!M$16)</f>
        <v>0.53767915580674686</v>
      </c>
      <c r="N87" s="349">
        <f>IF(N$16=0,0,N$16/TEL_fec!N$16)</f>
        <v>0.53966576332315241</v>
      </c>
      <c r="O87" s="349">
        <f>IF(O$16=0,0,O$16/TEL_fec!O$16)</f>
        <v>0.5377228352211858</v>
      </c>
      <c r="P87" s="349">
        <f>IF(P$16=0,0,P$16/TEL_fec!P$16)</f>
        <v>0.53537895209736641</v>
      </c>
      <c r="Q87" s="349">
        <f>IF(Q$16=0,0,Q$16/TEL_fec!Q$16)</f>
        <v>0.53916261192227122</v>
      </c>
      <c r="R87" s="349">
        <f>IF(R$16=0,0,R$16/TEL_fec!R$16)</f>
        <v>0.53837873567247008</v>
      </c>
      <c r="S87" s="349">
        <f>IF(S$16=0,0,S$16/TEL_fec!S$16)</f>
        <v>0.54149483635065987</v>
      </c>
      <c r="T87" s="349">
        <f>IF(T$16=0,0,T$16/TEL_fec!T$16)</f>
        <v>0.55298390009150122</v>
      </c>
      <c r="U87" s="349">
        <f>IF(U$16=0,0,U$16/TEL_fec!U$16)</f>
        <v>0.55525879517687426</v>
      </c>
      <c r="V87" s="349">
        <f>IF(V$16=0,0,V$16/TEL_fec!V$16)</f>
        <v>0.55535996902084728</v>
      </c>
      <c r="W87" s="349">
        <f>IF(W$16=0,0,W$16/TEL_fec!W$16)</f>
        <v>0.55280734142842836</v>
      </c>
      <c r="X87" s="349">
        <f>IF(X$16=0,0,X$16/TEL_fec!X$16)</f>
        <v>0.54832736547702476</v>
      </c>
      <c r="Y87" s="349">
        <f>IF(Y$16=0,0,Y$16/TEL_fec!Y$16)</f>
        <v>0.55355724398061379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0.4412943523018793</v>
      </c>
      <c r="C88" s="349">
        <f>IF(C$27=0,0,C$27/TEL_fec!C$27)</f>
        <v>0.44183822422255753</v>
      </c>
      <c r="D88" s="349">
        <f>IF(D$27=0,0,D$27/TEL_fec!D$27)</f>
        <v>0.43972088663920605</v>
      </c>
      <c r="E88" s="349">
        <f>IF(E$27=0,0,E$27/TEL_fec!E$27)</f>
        <v>0.44163266973058052</v>
      </c>
      <c r="F88" s="349">
        <f>IF(F$27=0,0,F$27/TEL_fec!F$27)</f>
        <v>0.44307848729342186</v>
      </c>
      <c r="G88" s="349">
        <f>IF(G$27=0,0,G$27/TEL_fec!G$27)</f>
        <v>0.44000861504697397</v>
      </c>
      <c r="H88" s="349">
        <f>IF(H$27=0,0,H$27/TEL_fec!H$27)</f>
        <v>0.44136119894437353</v>
      </c>
      <c r="I88" s="349">
        <f>IF(I$27=0,0,I$27/TEL_fec!I$27)</f>
        <v>0.46253413803418109</v>
      </c>
      <c r="J88" s="349">
        <f>IF(J$27=0,0,J$27/TEL_fec!J$27)</f>
        <v>0.46567055939274354</v>
      </c>
      <c r="K88" s="349">
        <f>IF(K$27=0,0,K$27/TEL_fec!K$27)</f>
        <v>0.47493503592335895</v>
      </c>
      <c r="L88" s="349">
        <f>IF(L$27=0,0,L$27/TEL_fec!L$27)</f>
        <v>0.47162584925904089</v>
      </c>
      <c r="M88" s="349">
        <f>IF(M$27=0,0,M$27/TEL_fec!M$27)</f>
        <v>0.47563925321366068</v>
      </c>
      <c r="N88" s="349">
        <f>IF(N$27=0,0,N$27/TEL_fec!N$27)</f>
        <v>0.47739663678586564</v>
      </c>
      <c r="O88" s="349">
        <f>IF(O$27=0,0,O$27/TEL_fec!O$27)</f>
        <v>0.47567789269566424</v>
      </c>
      <c r="P88" s="349">
        <f>IF(P$27=0,0,P$27/TEL_fec!P$27)</f>
        <v>0.4736044576245933</v>
      </c>
      <c r="Q88" s="349">
        <f>IF(Q$27=0,0,Q$27/TEL_fec!Q$27)</f>
        <v>0.47695154131585515</v>
      </c>
      <c r="R88" s="349">
        <f>IF(R$27=0,0,R$27/TEL_fec!R$27)</f>
        <v>0.47625811232564619</v>
      </c>
      <c r="S88" s="349">
        <f>IF(S$27=0,0,S$27/TEL_fec!S$27)</f>
        <v>0.4790146629255837</v>
      </c>
      <c r="T88" s="349">
        <f>IF(T$27=0,0,T$27/TEL_fec!T$27)</f>
        <v>0.48917806546555875</v>
      </c>
      <c r="U88" s="349">
        <f>IF(U$27=0,0,U$27/TEL_fec!U$27)</f>
        <v>0.49119047265646565</v>
      </c>
      <c r="V88" s="349">
        <f>IF(V$27=0,0,V$27/TEL_fec!V$27)</f>
        <v>0.49127997259536493</v>
      </c>
      <c r="W88" s="349">
        <f>IF(W$27=0,0,W$27/TEL_fec!W$27)</f>
        <v>0.48902187895591731</v>
      </c>
      <c r="X88" s="349">
        <f>IF(X$27=0,0,X$27/TEL_fec!X$27)</f>
        <v>0.4850588233065985</v>
      </c>
      <c r="Y88" s="349">
        <f>IF(Y$27=0,0,Y$27/TEL_fec!Y$27)</f>
        <v>0.48968525429054299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0.58008290588337863</v>
      </c>
      <c r="C89" s="349">
        <f>IF(C$38=0,0,C$38/TEL_fec!C$38)</f>
        <v>0.58008290588337852</v>
      </c>
      <c r="D89" s="349">
        <f>IF(D$38=0,0,D$38/TEL_fec!D$38)</f>
        <v>0.58008290588337852</v>
      </c>
      <c r="E89" s="349">
        <f>IF(E$38=0,0,E$38/TEL_fec!E$38)</f>
        <v>0.58008290588337863</v>
      </c>
      <c r="F89" s="349">
        <f>IF(F$38=0,0,F$38/TEL_fec!F$38)</f>
        <v>0.58008290588337841</v>
      </c>
      <c r="G89" s="349">
        <f>IF(G$38=0,0,G$38/TEL_fec!G$38)</f>
        <v>0.58008290588337863</v>
      </c>
      <c r="H89" s="349">
        <f>IF(H$38=0,0,H$38/TEL_fec!H$38)</f>
        <v>0.5800829058833783</v>
      </c>
      <c r="I89" s="349">
        <f>IF(I$38=0,0,I$38/TEL_fec!I$38)</f>
        <v>0.58008290588337841</v>
      </c>
      <c r="J89" s="349">
        <f>IF(J$38=0,0,J$38/TEL_fec!J$38)</f>
        <v>0.5800829058833783</v>
      </c>
      <c r="K89" s="349">
        <f>IF(K$38=0,0,K$38/TEL_fec!K$38)</f>
        <v>0.58008290588337852</v>
      </c>
      <c r="L89" s="349">
        <f>IF(L$38=0,0,L$38/TEL_fec!L$38)</f>
        <v>0.58008290588337863</v>
      </c>
      <c r="M89" s="349">
        <f>IF(M$38=0,0,M$38/TEL_fec!M$38)</f>
        <v>0.58008290588337841</v>
      </c>
      <c r="N89" s="349">
        <f>IF(N$38=0,0,N$38/TEL_fec!N$38)</f>
        <v>0.58008290588337852</v>
      </c>
      <c r="O89" s="349">
        <f>IF(O$38=0,0,O$38/TEL_fec!O$38)</f>
        <v>0.58008290588337841</v>
      </c>
      <c r="P89" s="349">
        <f>IF(P$38=0,0,P$38/TEL_fec!P$38)</f>
        <v>0.58008290588337874</v>
      </c>
      <c r="Q89" s="349">
        <f>IF(Q$38=0,0,Q$38/TEL_fec!Q$38)</f>
        <v>0.58008290588337852</v>
      </c>
      <c r="R89" s="349">
        <f>IF(R$38=0,0,R$38/TEL_fec!R$38)</f>
        <v>0.58008290588337852</v>
      </c>
      <c r="S89" s="349">
        <f>IF(S$38=0,0,S$38/TEL_fec!S$38)</f>
        <v>0.58008290588337863</v>
      </c>
      <c r="T89" s="349">
        <f>IF(T$38=0,0,T$38/TEL_fec!T$38)</f>
        <v>0.58008290588337874</v>
      </c>
      <c r="U89" s="349">
        <f>IF(U$38=0,0,U$38/TEL_fec!U$38)</f>
        <v>0.58008290588337819</v>
      </c>
      <c r="V89" s="349">
        <f>IF(V$38=0,0,V$38/TEL_fec!V$38)</f>
        <v>0.58008290588337863</v>
      </c>
      <c r="W89" s="349">
        <f>IF(W$38=0,0,W$38/TEL_fec!W$38)</f>
        <v>0.58008290588337841</v>
      </c>
      <c r="X89" s="349">
        <f>IF(X$38=0,0,X$38/TEL_fec!X$38)</f>
        <v>0.5800829058833783</v>
      </c>
      <c r="Y89" s="349">
        <f>IF(Y$38=0,0,Y$38/TEL_fec!Y$38)</f>
        <v>0.58008290588337863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0.39387004393346203</v>
      </c>
      <c r="C90" s="349">
        <f>IF(C$39=0,0,C$39/TEL_fec!C$39)</f>
        <v>0.39445684663398639</v>
      </c>
      <c r="D90" s="349">
        <f>IF(D$39=0,0,D$39/TEL_fec!D$39)</f>
        <v>0.39607793258624108</v>
      </c>
      <c r="E90" s="349">
        <f>IF(E$39=0,0,E$39/TEL_fec!E$39)</f>
        <v>0.39551328325496543</v>
      </c>
      <c r="F90" s="349">
        <f>IF(F$39=0,0,F$39/TEL_fec!F$39)</f>
        <v>0.39745303893339595</v>
      </c>
      <c r="G90" s="349">
        <f>IF(G$39=0,0,G$39/TEL_fec!G$39)</f>
        <v>0.39802770193651799</v>
      </c>
      <c r="H90" s="349">
        <f>IF(H$39=0,0,H$39/TEL_fec!H$39)</f>
        <v>0.39869899445503676</v>
      </c>
      <c r="I90" s="349">
        <f>IF(I$39=0,0,I$39/TEL_fec!I$39)</f>
        <v>0.39620979136801054</v>
      </c>
      <c r="J90" s="349">
        <f>IF(J$39=0,0,J$39/TEL_fec!J$39)</f>
        <v>0.39398162916484691</v>
      </c>
      <c r="K90" s="349">
        <f>IF(K$39=0,0,K$39/TEL_fec!K$39)</f>
        <v>0.40344513674614102</v>
      </c>
      <c r="L90" s="349">
        <f>IF(L$39=0,0,L$39/TEL_fec!L$39)</f>
        <v>0.40019214630152883</v>
      </c>
      <c r="M90" s="349">
        <f>IF(M$39=0,0,M$39/TEL_fec!M$39)</f>
        <v>0.40074579173140384</v>
      </c>
      <c r="N90" s="349">
        <f>IF(N$39=0,0,N$39/TEL_fec!N$39)</f>
        <v>0.4043102735334389</v>
      </c>
      <c r="O90" s="349">
        <f>IF(O$39=0,0,O$39/TEL_fec!O$39)</f>
        <v>0.40240508614876064</v>
      </c>
      <c r="P90" s="349">
        <f>IF(P$39=0,0,P$39/TEL_fec!P$39)</f>
        <v>0.39947312134689189</v>
      </c>
      <c r="Q90" s="349">
        <f>IF(Q$39=0,0,Q$39/TEL_fec!Q$39)</f>
        <v>0.40195688588699441</v>
      </c>
      <c r="R90" s="349">
        <f>IF(R$39=0,0,R$39/TEL_fec!R$39)</f>
        <v>0.40204758364664017</v>
      </c>
      <c r="S90" s="349">
        <f>IF(S$39=0,0,S$39/TEL_fec!S$39)</f>
        <v>0.40181141799958364</v>
      </c>
      <c r="T90" s="349">
        <f>IF(T$39=0,0,T$39/TEL_fec!T$39)</f>
        <v>0.40810927570579036</v>
      </c>
      <c r="U90" s="349">
        <f>IF(U$39=0,0,U$39/TEL_fec!U$39)</f>
        <v>0.41002544514783634</v>
      </c>
      <c r="V90" s="349">
        <f>IF(V$39=0,0,V$39/TEL_fec!V$39)</f>
        <v>0.40993601455463552</v>
      </c>
      <c r="W90" s="349">
        <f>IF(W$39=0,0,W$39/TEL_fec!W$39)</f>
        <v>0.40703825531016163</v>
      </c>
      <c r="X90" s="349">
        <f>IF(X$39=0,0,X$39/TEL_fec!X$39)</f>
        <v>0.40577500627136404</v>
      </c>
      <c r="Y90" s="349">
        <f>IF(Y$39=0,0,Y$39/TEL_fec!Y$39)</f>
        <v>0.4070767767785119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0.45891842735956251</v>
      </c>
      <c r="C91" s="337">
        <f>IF(C$59=0,0,C$59/TEL_fec!C$59)</f>
        <v>0.45891842735956256</v>
      </c>
      <c r="D91" s="337">
        <f>IF(D$59=0,0,D$59/TEL_fec!D$59)</f>
        <v>0.45891842735956268</v>
      </c>
      <c r="E91" s="337">
        <f>IF(E$59=0,0,E$59/TEL_fec!E$59)</f>
        <v>0.45891842735956268</v>
      </c>
      <c r="F91" s="337">
        <f>IF(F$59=0,0,F$59/TEL_fec!F$59)</f>
        <v>0.45891842735956256</v>
      </c>
      <c r="G91" s="337">
        <f>IF(G$59=0,0,G$59/TEL_fec!G$59)</f>
        <v>0.4589184273595624</v>
      </c>
      <c r="H91" s="337">
        <f>IF(H$59=0,0,H$59/TEL_fec!H$59)</f>
        <v>0.45891842735956262</v>
      </c>
      <c r="I91" s="337">
        <f>IF(I$59=0,0,I$59/TEL_fec!I$59)</f>
        <v>0.4589184273595624</v>
      </c>
      <c r="J91" s="337">
        <f>IF(J$59=0,0,J$59/TEL_fec!J$59)</f>
        <v>0.45891842735956251</v>
      </c>
      <c r="K91" s="337">
        <f>IF(K$59=0,0,K$59/TEL_fec!K$59)</f>
        <v>0.4589184273595624</v>
      </c>
      <c r="L91" s="337">
        <f>IF(L$59=0,0,L$59/TEL_fec!L$59)</f>
        <v>0.45891842735956229</v>
      </c>
      <c r="M91" s="337">
        <f>IF(M$59=0,0,M$59/TEL_fec!M$59)</f>
        <v>0.45891842735956279</v>
      </c>
      <c r="N91" s="337">
        <f>IF(N$59=0,0,N$59/TEL_fec!N$59)</f>
        <v>0.45891842735956256</v>
      </c>
      <c r="O91" s="337">
        <f>IF(O$59=0,0,O$59/TEL_fec!O$59)</f>
        <v>0.45891842735956245</v>
      </c>
      <c r="P91" s="337">
        <f>IF(P$59=0,0,P$59/TEL_fec!P$59)</f>
        <v>0.45891842735956256</v>
      </c>
      <c r="Q91" s="337">
        <f>IF(Q$59=0,0,Q$59/TEL_fec!Q$59)</f>
        <v>0.45891842735956251</v>
      </c>
      <c r="R91" s="337">
        <f>IF(R$59=0,0,R$59/TEL_fec!R$59)</f>
        <v>0.45891842735956251</v>
      </c>
      <c r="S91" s="337">
        <f>IF(S$59=0,0,S$59/TEL_fec!S$59)</f>
        <v>0.4589184273595624</v>
      </c>
      <c r="T91" s="337">
        <f>IF(T$59=0,0,T$59/TEL_fec!T$59)</f>
        <v>0.45891842735956245</v>
      </c>
      <c r="U91" s="337">
        <f>IF(U$59=0,0,U$59/TEL_fec!U$59)</f>
        <v>0.45891842735956256</v>
      </c>
      <c r="V91" s="337">
        <f>IF(V$59=0,0,V$59/TEL_fec!V$59)</f>
        <v>0.45891842735956256</v>
      </c>
      <c r="W91" s="337">
        <f>IF(W$59=0,0,W$59/TEL_fec!W$59)</f>
        <v>0.45891842735956251</v>
      </c>
      <c r="X91" s="337">
        <f>IF(X$59=0,0,X$59/TEL_fec!X$59)</f>
        <v>0.45891842735956251</v>
      </c>
      <c r="Y91" s="337">
        <f>IF(Y$59=0,0,Y$59/TEL_fec!Y$59)</f>
        <v>0.45891842735956256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FI: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90.447431038627499</v>
      </c>
      <c r="C5" s="223">
        <v>85.196386797429142</v>
      </c>
      <c r="D5" s="223">
        <v>73.118502154179822</v>
      </c>
      <c r="E5" s="223">
        <v>73.429793362997458</v>
      </c>
      <c r="F5" s="223">
        <v>62.946741719581851</v>
      </c>
      <c r="G5" s="223">
        <v>54.24175103873641</v>
      </c>
      <c r="H5" s="223">
        <v>50.497479718254993</v>
      </c>
      <c r="I5" s="223">
        <v>54.072356398886548</v>
      </c>
      <c r="J5" s="223">
        <v>56.153755078151782</v>
      </c>
      <c r="K5" s="223">
        <v>35.842625278956532</v>
      </c>
      <c r="L5" s="223">
        <v>32.033772718823244</v>
      </c>
      <c r="M5" s="223">
        <v>31.690102304145139</v>
      </c>
      <c r="N5" s="223">
        <v>29.521866153994761</v>
      </c>
      <c r="O5" s="223">
        <v>30.350636373488751</v>
      </c>
      <c r="P5" s="223">
        <v>34.181538769405662</v>
      </c>
      <c r="Q5" s="223">
        <v>24.491887141751821</v>
      </c>
      <c r="R5" s="223">
        <v>17.797201851401852</v>
      </c>
      <c r="S5" s="223">
        <v>14.63965775975298</v>
      </c>
      <c r="T5" s="223">
        <v>9.3666560549991686</v>
      </c>
      <c r="U5" s="223">
        <v>6.8372960978229713</v>
      </c>
      <c r="V5" s="223">
        <v>7.1884154735560157</v>
      </c>
      <c r="W5" s="223">
        <v>10.92755904764236</v>
      </c>
      <c r="X5" s="223">
        <v>12.788126375841509</v>
      </c>
      <c r="Y5" s="223">
        <v>9.110083313436057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8.7337060025498658</v>
      </c>
      <c r="C10" s="260">
        <v>8.1540105670151295</v>
      </c>
      <c r="D10" s="260">
        <v>6.1737548148001329</v>
      </c>
      <c r="E10" s="260">
        <v>6.9188436631976096</v>
      </c>
      <c r="F10" s="260">
        <v>5.3470140339552703</v>
      </c>
      <c r="G10" s="260">
        <v>4.794635979554263</v>
      </c>
      <c r="H10" s="260">
        <v>4.0712705460364207</v>
      </c>
      <c r="I10" s="260">
        <v>7.3538669536656593</v>
      </c>
      <c r="J10" s="260">
        <v>8.6910823366491456</v>
      </c>
      <c r="K10" s="260">
        <v>5.3068382495802444</v>
      </c>
      <c r="L10" s="260">
        <v>4.8516971457737963</v>
      </c>
      <c r="M10" s="260">
        <v>5.1621633479551372</v>
      </c>
      <c r="N10" s="260">
        <v>3.850854638295989</v>
      </c>
      <c r="O10" s="260">
        <v>4.4654359788961333</v>
      </c>
      <c r="P10" s="260">
        <v>5.6423113943802417</v>
      </c>
      <c r="Q10" s="260">
        <v>4.0108106323428414</v>
      </c>
      <c r="R10" s="260">
        <v>2.2493612531048428</v>
      </c>
      <c r="S10" s="260">
        <v>1.855155020679021</v>
      </c>
      <c r="T10" s="260">
        <v>1.594770016884453</v>
      </c>
      <c r="U10" s="260">
        <v>1.176393481090793</v>
      </c>
      <c r="V10" s="260">
        <v>1.2612566302068651</v>
      </c>
      <c r="W10" s="260">
        <v>2.184648646056953</v>
      </c>
      <c r="X10" s="260">
        <v>2.0153452221328121</v>
      </c>
      <c r="Y10" s="260">
        <v>1.8423652242201081</v>
      </c>
      <c r="DA10" s="68" t="s">
        <v>2818</v>
      </c>
    </row>
    <row r="11" spans="1:105" ht="12" customHeight="1" x14ac:dyDescent="0.25">
      <c r="A11" s="37" t="s">
        <v>159</v>
      </c>
      <c r="B11" s="226">
        <v>6.8647056650486826</v>
      </c>
      <c r="C11" s="226">
        <v>6.7210764976346073</v>
      </c>
      <c r="D11" s="226">
        <v>4.4727584833229406</v>
      </c>
      <c r="E11" s="226">
        <v>5.1303470179858293</v>
      </c>
      <c r="F11" s="226">
        <v>3.7515194808525658</v>
      </c>
      <c r="G11" s="226">
        <v>3.48419345256699</v>
      </c>
      <c r="H11" s="226">
        <v>2.6918926192468229</v>
      </c>
      <c r="I11" s="226">
        <v>4.5940523145532994</v>
      </c>
      <c r="J11" s="226">
        <v>4.4199673630914287</v>
      </c>
      <c r="K11" s="226">
        <v>2.059471694881108</v>
      </c>
      <c r="L11" s="226">
        <v>2.9637574291316322</v>
      </c>
      <c r="M11" s="226">
        <v>2.5563502852424231</v>
      </c>
      <c r="N11" s="226">
        <v>2.0837715457628279</v>
      </c>
      <c r="O11" s="226">
        <v>2.352581993673907</v>
      </c>
      <c r="P11" s="226">
        <v>2.567881891810524</v>
      </c>
      <c r="Q11" s="226">
        <v>1.8001859310649211</v>
      </c>
      <c r="R11" s="226">
        <v>0.62237041793027681</v>
      </c>
      <c r="S11" s="226">
        <v>0</v>
      </c>
      <c r="T11" s="226">
        <v>0.54207155799525808</v>
      </c>
      <c r="U11" s="226">
        <v>0</v>
      </c>
      <c r="V11" s="226">
        <v>0</v>
      </c>
      <c r="W11" s="226">
        <v>0.61639887428768425</v>
      </c>
      <c r="X11" s="226">
        <v>1.4484058943303211</v>
      </c>
      <c r="Y11" s="226">
        <v>0.61683964048774043</v>
      </c>
      <c r="DA11" s="69" t="s">
        <v>2819</v>
      </c>
    </row>
    <row r="12" spans="1:105" ht="12" customHeight="1" x14ac:dyDescent="0.25">
      <c r="A12" s="37" t="s">
        <v>35</v>
      </c>
      <c r="B12" s="226">
        <v>1.8690003375011841</v>
      </c>
      <c r="C12" s="226">
        <v>1.4329340693805219</v>
      </c>
      <c r="D12" s="226">
        <v>1.7009963314771921</v>
      </c>
      <c r="E12" s="226">
        <v>1.788496645211781</v>
      </c>
      <c r="F12" s="226">
        <v>1.595494553102704</v>
      </c>
      <c r="G12" s="226">
        <v>1.3104425269872739</v>
      </c>
      <c r="H12" s="226">
        <v>1.3793779267895969</v>
      </c>
      <c r="I12" s="226">
        <v>2.7598146391123608</v>
      </c>
      <c r="J12" s="226">
        <v>4.2711149735577161</v>
      </c>
      <c r="K12" s="226">
        <v>3.247366554699135</v>
      </c>
      <c r="L12" s="226">
        <v>1.8879397166421641</v>
      </c>
      <c r="M12" s="226">
        <v>2.605813062712715</v>
      </c>
      <c r="N12" s="226">
        <v>1.76708309253316</v>
      </c>
      <c r="O12" s="226">
        <v>2.1128539852222259</v>
      </c>
      <c r="P12" s="226">
        <v>3.0744295025697181</v>
      </c>
      <c r="Q12" s="226">
        <v>2.210624701277919</v>
      </c>
      <c r="R12" s="226">
        <v>1.626990835174567</v>
      </c>
      <c r="S12" s="226">
        <v>1.855155020679021</v>
      </c>
      <c r="T12" s="226">
        <v>1.052698458889195</v>
      </c>
      <c r="U12" s="226">
        <v>1.176393481090793</v>
      </c>
      <c r="V12" s="226">
        <v>1.2612566302068651</v>
      </c>
      <c r="W12" s="226">
        <v>1.5682497717692681</v>
      </c>
      <c r="X12" s="226">
        <v>0.56693932780249134</v>
      </c>
      <c r="Y12" s="226">
        <v>1.225525583732368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6.7161965783077493</v>
      </c>
      <c r="C16" s="261">
        <v>6.3322501011299179</v>
      </c>
      <c r="D16" s="261">
        <v>5.4987926215759462</v>
      </c>
      <c r="E16" s="261">
        <v>5.463314765274716</v>
      </c>
      <c r="F16" s="261">
        <v>4.7314406643087628</v>
      </c>
      <c r="G16" s="261">
        <v>4.0626075333624163</v>
      </c>
      <c r="H16" s="261">
        <v>3.815852808675499</v>
      </c>
      <c r="I16" s="261">
        <v>3.630131928265365</v>
      </c>
      <c r="J16" s="261">
        <v>3.621445399565399</v>
      </c>
      <c r="K16" s="261">
        <v>2.3210816251198891</v>
      </c>
      <c r="L16" s="261">
        <v>2.0618336451302488</v>
      </c>
      <c r="M16" s="261">
        <v>1.968829349138195</v>
      </c>
      <c r="N16" s="261">
        <v>1.8561525578031619</v>
      </c>
      <c r="O16" s="261">
        <v>1.911942272476238</v>
      </c>
      <c r="P16" s="261">
        <v>2.1699985854045289</v>
      </c>
      <c r="Q16" s="261">
        <v>1.4995318079397699</v>
      </c>
      <c r="R16" s="261">
        <v>1.0920306756253619</v>
      </c>
      <c r="S16" s="261">
        <v>0.86087026111887865</v>
      </c>
      <c r="T16" s="261">
        <v>0.46173745382442782</v>
      </c>
      <c r="U16" s="261">
        <v>0.32245669905017488</v>
      </c>
      <c r="V16" s="261">
        <v>0.3356364204997479</v>
      </c>
      <c r="W16" s="261">
        <v>0.52747156989447364</v>
      </c>
      <c r="X16" s="261">
        <v>0.67123367958836044</v>
      </c>
      <c r="Y16" s="261">
        <v>0.40442043247899517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1.677243639424713</v>
      </c>
      <c r="C19" s="229">
        <v>1.67724363939756</v>
      </c>
      <c r="D19" s="229">
        <v>1.194262150668769</v>
      </c>
      <c r="E19" s="229">
        <v>1.1942668360664359</v>
      </c>
      <c r="F19" s="229">
        <v>1.194697576361766</v>
      </c>
      <c r="G19" s="229">
        <v>0.23913370063233921</v>
      </c>
      <c r="H19" s="229">
        <v>0.47922047011909352</v>
      </c>
      <c r="I19" s="229">
        <v>0.45304421277935381</v>
      </c>
      <c r="J19" s="229">
        <v>0.2224281784340231</v>
      </c>
      <c r="K19" s="229">
        <v>0</v>
      </c>
      <c r="L19" s="229">
        <v>0.2211215453549861</v>
      </c>
      <c r="M19" s="229">
        <v>0.21635384583210751</v>
      </c>
      <c r="N19" s="229">
        <v>0.21078065069981289</v>
      </c>
      <c r="O19" s="229">
        <v>0.21578926817483049</v>
      </c>
      <c r="P19" s="229">
        <v>0.22213850126182799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2827</v>
      </c>
    </row>
    <row r="20" spans="1:105" ht="12" customHeight="1" x14ac:dyDescent="0.25">
      <c r="A20" s="46" t="s">
        <v>159</v>
      </c>
      <c r="B20" s="229">
        <v>2.3165444362569909</v>
      </c>
      <c r="C20" s="229">
        <v>2.3283495732648638</v>
      </c>
      <c r="D20" s="229">
        <v>1.7220370990010161</v>
      </c>
      <c r="E20" s="229">
        <v>1.9292185424264729</v>
      </c>
      <c r="F20" s="229">
        <v>1.512105414795748</v>
      </c>
      <c r="G20" s="229">
        <v>1.7954743663981261</v>
      </c>
      <c r="H20" s="229">
        <v>1.3417721309700821</v>
      </c>
      <c r="I20" s="229">
        <v>1.3670917023805551</v>
      </c>
      <c r="J20" s="229">
        <v>1.11389317603273</v>
      </c>
      <c r="K20" s="229">
        <v>0.80729890099171875</v>
      </c>
      <c r="L20" s="229">
        <v>0.97762406911117461</v>
      </c>
      <c r="M20" s="229">
        <v>0.75134174169262458</v>
      </c>
      <c r="N20" s="229">
        <v>0.76615744716709167</v>
      </c>
      <c r="O20" s="229">
        <v>0.77200196717125147</v>
      </c>
      <c r="P20" s="229">
        <v>0.77834634839452077</v>
      </c>
      <c r="Q20" s="229">
        <v>0.57039516470077944</v>
      </c>
      <c r="R20" s="229">
        <v>0.18061725405915419</v>
      </c>
      <c r="S20" s="229">
        <v>0</v>
      </c>
      <c r="T20" s="229">
        <v>0.1569472327228397</v>
      </c>
      <c r="U20" s="229">
        <v>0</v>
      </c>
      <c r="V20" s="229">
        <v>0</v>
      </c>
      <c r="W20" s="229">
        <v>0.14882616593223799</v>
      </c>
      <c r="X20" s="229">
        <v>0.48240807942568048</v>
      </c>
      <c r="Y20" s="229">
        <v>0.1354034210463563</v>
      </c>
      <c r="DA20" s="73" t="s">
        <v>2828</v>
      </c>
    </row>
    <row r="21" spans="1:105" ht="12" customHeight="1" x14ac:dyDescent="0.25">
      <c r="A21" s="46" t="s">
        <v>32</v>
      </c>
      <c r="B21" s="229">
        <v>2.0917008591439852</v>
      </c>
      <c r="C21" s="229">
        <v>1.8302525654199859</v>
      </c>
      <c r="D21" s="229">
        <v>1.8244783213218341</v>
      </c>
      <c r="E21" s="229">
        <v>1.5638381736870479</v>
      </c>
      <c r="F21" s="229">
        <v>1.3036608944521191</v>
      </c>
      <c r="G21" s="229">
        <v>1.3047610430485039</v>
      </c>
      <c r="H21" s="229">
        <v>1.307310174197764</v>
      </c>
      <c r="I21" s="229">
        <v>0.98873420873139106</v>
      </c>
      <c r="J21" s="229">
        <v>1.2087437390301421</v>
      </c>
      <c r="K21" s="229">
        <v>0.24083711519266171</v>
      </c>
      <c r="L21" s="229">
        <v>0.24033284500738261</v>
      </c>
      <c r="M21" s="229">
        <v>0.2352543215513993</v>
      </c>
      <c r="N21" s="229">
        <v>0.22949646476528901</v>
      </c>
      <c r="O21" s="229">
        <v>0.2308160386802493</v>
      </c>
      <c r="P21" s="229">
        <v>0.23762859556584739</v>
      </c>
      <c r="Q21" s="229">
        <v>0.2286925286518314</v>
      </c>
      <c r="R21" s="229">
        <v>0.43924667237222392</v>
      </c>
      <c r="S21" s="229">
        <v>0.42111196991385769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0.63070764348206043</v>
      </c>
      <c r="C23" s="229">
        <v>0.49640432304750809</v>
      </c>
      <c r="D23" s="229">
        <v>0.65489312668905464</v>
      </c>
      <c r="E23" s="229">
        <v>0.67254727193185737</v>
      </c>
      <c r="F23" s="229">
        <v>0.64308767829600733</v>
      </c>
      <c r="G23" s="229">
        <v>0.67529716643895099</v>
      </c>
      <c r="H23" s="229">
        <v>0.68755003338855969</v>
      </c>
      <c r="I23" s="229">
        <v>0.82126180437406548</v>
      </c>
      <c r="J23" s="229">
        <v>1.076380306068504</v>
      </c>
      <c r="K23" s="229">
        <v>1.272945608935508</v>
      </c>
      <c r="L23" s="229">
        <v>0.62275518565670562</v>
      </c>
      <c r="M23" s="229">
        <v>0.76587944006206377</v>
      </c>
      <c r="N23" s="229">
        <v>0.6497179951709684</v>
      </c>
      <c r="O23" s="229">
        <v>0.69333499844990665</v>
      </c>
      <c r="P23" s="229">
        <v>0.93188514018233271</v>
      </c>
      <c r="Q23" s="229">
        <v>0.70044411458715938</v>
      </c>
      <c r="R23" s="229">
        <v>0.47216674919398421</v>
      </c>
      <c r="S23" s="229">
        <v>0.43975829120502091</v>
      </c>
      <c r="T23" s="229">
        <v>0.30479022110158821</v>
      </c>
      <c r="U23" s="229">
        <v>0.32245669905017488</v>
      </c>
      <c r="V23" s="229">
        <v>0.3356364204997479</v>
      </c>
      <c r="W23" s="229">
        <v>0.37864540396223562</v>
      </c>
      <c r="X23" s="229">
        <v>0.18882560016267999</v>
      </c>
      <c r="Y23" s="229">
        <v>0.2690170114326389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0.10312192389527319</v>
      </c>
      <c r="E25" s="229">
        <v>0.1034439411629017</v>
      </c>
      <c r="F25" s="229">
        <v>7.7889100403123426E-2</v>
      </c>
      <c r="G25" s="229">
        <v>4.7941256844495357E-2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57.087670915615867</v>
      </c>
      <c r="C27" s="261">
        <v>53.824125859604308</v>
      </c>
      <c r="D27" s="261">
        <v>46.739737283395563</v>
      </c>
      <c r="E27" s="261">
        <v>46.438175504835073</v>
      </c>
      <c r="F27" s="261">
        <v>40.217245646624498</v>
      </c>
      <c r="G27" s="261">
        <v>34.532164033580543</v>
      </c>
      <c r="H27" s="261">
        <v>32.434748873741754</v>
      </c>
      <c r="I27" s="261">
        <v>30.85612139025562</v>
      </c>
      <c r="J27" s="261">
        <v>30.78228589630589</v>
      </c>
      <c r="K27" s="261">
        <v>19.729193813519061</v>
      </c>
      <c r="L27" s="261">
        <v>17.525585983607119</v>
      </c>
      <c r="M27" s="261">
        <v>16.735049467674649</v>
      </c>
      <c r="N27" s="261">
        <v>15.777296741326881</v>
      </c>
      <c r="O27" s="261">
        <v>16.251509316048029</v>
      </c>
      <c r="P27" s="261">
        <v>18.444987975938499</v>
      </c>
      <c r="Q27" s="261">
        <v>12.74602036748805</v>
      </c>
      <c r="R27" s="261">
        <v>9.2822607428155806</v>
      </c>
      <c r="S27" s="261">
        <v>7.31739721951047</v>
      </c>
      <c r="T27" s="261">
        <v>3.9247683575076349</v>
      </c>
      <c r="U27" s="261">
        <v>2.740881941926486</v>
      </c>
      <c r="V27" s="261">
        <v>2.8529095742478572</v>
      </c>
      <c r="W27" s="261">
        <v>4.4835083441030248</v>
      </c>
      <c r="X27" s="261">
        <v>5.7054862765010643</v>
      </c>
      <c r="Y27" s="261">
        <v>3.4375736760714588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14.256570935110069</v>
      </c>
      <c r="C30" s="229">
        <v>14.25657093487926</v>
      </c>
      <c r="D30" s="229">
        <v>10.15122828068454</v>
      </c>
      <c r="E30" s="229">
        <v>10.1512681065647</v>
      </c>
      <c r="F30" s="229">
        <v>10.154929399075019</v>
      </c>
      <c r="G30" s="229">
        <v>2.0326364553748819</v>
      </c>
      <c r="H30" s="229">
        <v>4.0733739960122968</v>
      </c>
      <c r="I30" s="229">
        <v>3.8508758086245081</v>
      </c>
      <c r="J30" s="229">
        <v>1.8906395166891969</v>
      </c>
      <c r="K30" s="229">
        <v>0</v>
      </c>
      <c r="L30" s="229">
        <v>1.8795331355173821</v>
      </c>
      <c r="M30" s="229">
        <v>1.8390076895729131</v>
      </c>
      <c r="N30" s="229">
        <v>1.79163553094841</v>
      </c>
      <c r="O30" s="229">
        <v>1.83420877948606</v>
      </c>
      <c r="P30" s="229">
        <v>1.888177260725538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2838</v>
      </c>
    </row>
    <row r="31" spans="1:105" ht="12" customHeight="1" x14ac:dyDescent="0.25">
      <c r="A31" s="46" t="s">
        <v>159</v>
      </c>
      <c r="B31" s="229">
        <v>19.690627708184419</v>
      </c>
      <c r="C31" s="229">
        <v>19.790971372751351</v>
      </c>
      <c r="D31" s="229">
        <v>14.637315341508639</v>
      </c>
      <c r="E31" s="229">
        <v>16.398357610625009</v>
      </c>
      <c r="F31" s="229">
        <v>12.85289602576386</v>
      </c>
      <c r="G31" s="229">
        <v>15.261532114384069</v>
      </c>
      <c r="H31" s="229">
        <v>11.405063113245699</v>
      </c>
      <c r="I31" s="229">
        <v>11.620279470234721</v>
      </c>
      <c r="J31" s="229">
        <v>9.4680919962782006</v>
      </c>
      <c r="K31" s="229">
        <v>6.8620406584296116</v>
      </c>
      <c r="L31" s="229">
        <v>8.3098045874449831</v>
      </c>
      <c r="M31" s="229">
        <v>6.3864048043873067</v>
      </c>
      <c r="N31" s="229">
        <v>6.5123383009202787</v>
      </c>
      <c r="O31" s="229">
        <v>6.5620167209556408</v>
      </c>
      <c r="P31" s="229">
        <v>6.6159439613534294</v>
      </c>
      <c r="Q31" s="229">
        <v>4.8483588999566267</v>
      </c>
      <c r="R31" s="229">
        <v>1.53524665950281</v>
      </c>
      <c r="S31" s="229">
        <v>0</v>
      </c>
      <c r="T31" s="229">
        <v>1.334051478144137</v>
      </c>
      <c r="U31" s="229">
        <v>0</v>
      </c>
      <c r="V31" s="229">
        <v>0</v>
      </c>
      <c r="W31" s="229">
        <v>1.2650224104240231</v>
      </c>
      <c r="X31" s="229">
        <v>4.1004686751182842</v>
      </c>
      <c r="Y31" s="229">
        <v>1.150929078894029</v>
      </c>
      <c r="DA31" s="73" t="s">
        <v>2839</v>
      </c>
    </row>
    <row r="32" spans="1:105" ht="12" customHeight="1" x14ac:dyDescent="0.25">
      <c r="A32" s="46" t="s">
        <v>32</v>
      </c>
      <c r="B32" s="229">
        <v>17.77945730272387</v>
      </c>
      <c r="C32" s="229">
        <v>15.557146806069881</v>
      </c>
      <c r="D32" s="229">
        <v>15.50806573123559</v>
      </c>
      <c r="E32" s="229">
        <v>13.29262447633991</v>
      </c>
      <c r="F32" s="229">
        <v>11.08111760284301</v>
      </c>
      <c r="G32" s="229">
        <v>11.090468865912291</v>
      </c>
      <c r="H32" s="229">
        <v>11.112136480681</v>
      </c>
      <c r="I32" s="229">
        <v>8.4042407742168272</v>
      </c>
      <c r="J32" s="229">
        <v>10.27432178175621</v>
      </c>
      <c r="K32" s="229">
        <v>2.0471154791376249</v>
      </c>
      <c r="L32" s="229">
        <v>2.0428291825627518</v>
      </c>
      <c r="M32" s="229">
        <v>1.9996617331868931</v>
      </c>
      <c r="N32" s="229">
        <v>1.9507199505049571</v>
      </c>
      <c r="O32" s="229">
        <v>1.9619363287821201</v>
      </c>
      <c r="P32" s="229">
        <v>2.019843062309703</v>
      </c>
      <c r="Q32" s="229">
        <v>1.9438864935405671</v>
      </c>
      <c r="R32" s="229">
        <v>3.7335967151639031</v>
      </c>
      <c r="S32" s="229">
        <v>3.5794517442677911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5.3610149695975133</v>
      </c>
      <c r="C34" s="229">
        <v>4.2194367459038196</v>
      </c>
      <c r="D34" s="229">
        <v>5.5665915768569656</v>
      </c>
      <c r="E34" s="229">
        <v>5.7166518114207872</v>
      </c>
      <c r="F34" s="229">
        <v>5.4662452655160632</v>
      </c>
      <c r="G34" s="229">
        <v>5.7400259147310821</v>
      </c>
      <c r="H34" s="229">
        <v>5.8441752838027599</v>
      </c>
      <c r="I34" s="229">
        <v>6.9807253371795586</v>
      </c>
      <c r="J34" s="229">
        <v>9.1492326015822876</v>
      </c>
      <c r="K34" s="229">
        <v>10.82003767595182</v>
      </c>
      <c r="L34" s="229">
        <v>5.2934190780819979</v>
      </c>
      <c r="M34" s="229">
        <v>6.5099752405275382</v>
      </c>
      <c r="N34" s="229">
        <v>5.5226029589532324</v>
      </c>
      <c r="O34" s="229">
        <v>5.8933474868242071</v>
      </c>
      <c r="P34" s="229">
        <v>7.9210236915498307</v>
      </c>
      <c r="Q34" s="229">
        <v>5.953774973990857</v>
      </c>
      <c r="R34" s="229">
        <v>4.0134173681488674</v>
      </c>
      <c r="S34" s="229">
        <v>3.7379454752426788</v>
      </c>
      <c r="T34" s="229">
        <v>2.590716879363498</v>
      </c>
      <c r="U34" s="229">
        <v>2.740881941926486</v>
      </c>
      <c r="V34" s="229">
        <v>2.8529095742478572</v>
      </c>
      <c r="W34" s="229">
        <v>3.2184859336790019</v>
      </c>
      <c r="X34" s="229">
        <v>1.6050176013827799</v>
      </c>
      <c r="Y34" s="229">
        <v>2.286644597177431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0.87653635310982192</v>
      </c>
      <c r="E36" s="229">
        <v>0.87927349988466441</v>
      </c>
      <c r="F36" s="229">
        <v>0.66205735342654948</v>
      </c>
      <c r="G36" s="229">
        <v>0.40750068317821048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17.909857542154</v>
      </c>
      <c r="C39" s="261">
        <f t="shared" si="0"/>
        <v>16.886000269679787</v>
      </c>
      <c r="D39" s="261">
        <f t="shared" si="0"/>
        <v>14.706217434408197</v>
      </c>
      <c r="E39" s="261">
        <f t="shared" si="0"/>
        <v>14.609459429690057</v>
      </c>
      <c r="F39" s="261">
        <f t="shared" si="0"/>
        <v>12.651041374693326</v>
      </c>
      <c r="G39" s="261">
        <f t="shared" si="0"/>
        <v>10.8523434922392</v>
      </c>
      <c r="H39" s="261">
        <f t="shared" si="0"/>
        <v>10.175607489801333</v>
      </c>
      <c r="I39" s="261">
        <f t="shared" si="0"/>
        <v>12.232236126699917</v>
      </c>
      <c r="J39" s="261">
        <f t="shared" si="0"/>
        <v>13.058941445631351</v>
      </c>
      <c r="K39" s="261">
        <f t="shared" si="0"/>
        <v>8.4855115907373442</v>
      </c>
      <c r="L39" s="261">
        <f t="shared" si="0"/>
        <v>7.5946559443120805</v>
      </c>
      <c r="M39" s="261">
        <f t="shared" si="0"/>
        <v>7.8240601393771518</v>
      </c>
      <c r="N39" s="261">
        <f t="shared" si="0"/>
        <v>8.0375622165687357</v>
      </c>
      <c r="O39" s="261">
        <f t="shared" si="0"/>
        <v>7.7217488060683479</v>
      </c>
      <c r="P39" s="261">
        <f t="shared" si="0"/>
        <v>7.9242408136823945</v>
      </c>
      <c r="Q39" s="261">
        <f t="shared" si="0"/>
        <v>6.2355243339811572</v>
      </c>
      <c r="R39" s="261">
        <f t="shared" si="0"/>
        <v>5.1735491798560638</v>
      </c>
      <c r="S39" s="261">
        <f t="shared" si="0"/>
        <v>4.6062352584446069</v>
      </c>
      <c r="T39" s="261">
        <f t="shared" si="0"/>
        <v>3.3853802267826523</v>
      </c>
      <c r="U39" s="261">
        <f t="shared" si="0"/>
        <v>2.5975639757555178</v>
      </c>
      <c r="V39" s="261">
        <f t="shared" si="0"/>
        <v>2.7386128486015457</v>
      </c>
      <c r="W39" s="261">
        <f t="shared" si="0"/>
        <v>3.7319304875879111</v>
      </c>
      <c r="X39" s="261">
        <f t="shared" si="0"/>
        <v>4.3960611976192769</v>
      </c>
      <c r="Y39" s="261">
        <f t="shared" si="0"/>
        <v>3.4257239806654933</v>
      </c>
      <c r="DA39" s="70"/>
    </row>
    <row r="40" spans="1:105" ht="12" customHeight="1" x14ac:dyDescent="0.25">
      <c r="A40" s="60" t="s">
        <v>2734</v>
      </c>
      <c r="B40" s="329">
        <v>10.745914525292401</v>
      </c>
      <c r="C40" s="329">
        <v>10.131600161807871</v>
      </c>
      <c r="D40" s="329">
        <v>8.8408386380605215</v>
      </c>
      <c r="E40" s="329">
        <v>8.7819236800636915</v>
      </c>
      <c r="F40" s="329">
        <v>7.6041713327639764</v>
      </c>
      <c r="G40" s="329">
        <v>6.5188954566526203</v>
      </c>
      <c r="H40" s="329">
        <v>6.1053644938807992</v>
      </c>
      <c r="I40" s="329">
        <v>8.3600954032168584</v>
      </c>
      <c r="J40" s="329">
        <v>9.1960663527615925</v>
      </c>
      <c r="K40" s="329">
        <v>6.0096911906094608</v>
      </c>
      <c r="L40" s="329">
        <v>5.3953667228398139</v>
      </c>
      <c r="M40" s="329">
        <v>5.7239755002964108</v>
      </c>
      <c r="N40" s="329">
        <v>6.0576661549120292</v>
      </c>
      <c r="O40" s="329">
        <v>5.6823437154270264</v>
      </c>
      <c r="P40" s="329">
        <v>5.6095756559175634</v>
      </c>
      <c r="Q40" s="329">
        <v>4.6360237388454024</v>
      </c>
      <c r="R40" s="329">
        <v>4.0087164591890101</v>
      </c>
      <c r="S40" s="329">
        <v>3.687973646584469</v>
      </c>
      <c r="T40" s="329">
        <v>2.892860276036596</v>
      </c>
      <c r="U40" s="329">
        <v>2.2536101634353312</v>
      </c>
      <c r="V40" s="329">
        <v>2.3806006667351478</v>
      </c>
      <c r="W40" s="329">
        <v>3.1692941463671391</v>
      </c>
      <c r="X40" s="329">
        <v>3.680078606058359</v>
      </c>
      <c r="Y40" s="329">
        <v>2.9943421860212318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2.683589823079541</v>
      </c>
      <c r="C42" s="295">
        <v>2.6835898230360962</v>
      </c>
      <c r="D42" s="295">
        <v>1.956805660905915</v>
      </c>
      <c r="E42" s="295">
        <v>1.9567561518060539</v>
      </c>
      <c r="F42" s="295">
        <v>1.9522046627690379</v>
      </c>
      <c r="G42" s="295">
        <v>0.38829817653903942</v>
      </c>
      <c r="H42" s="295">
        <v>0.76675275219054984</v>
      </c>
      <c r="I42" s="295">
        <v>1.0433485381674561</v>
      </c>
      <c r="J42" s="295">
        <v>0.56481986111088223</v>
      </c>
      <c r="K42" s="295">
        <v>0</v>
      </c>
      <c r="L42" s="295">
        <v>0.57862661729716836</v>
      </c>
      <c r="M42" s="295">
        <v>0.6290053089060107</v>
      </c>
      <c r="N42" s="295">
        <v>0.68789540411796002</v>
      </c>
      <c r="O42" s="295">
        <v>0.64133149286027102</v>
      </c>
      <c r="P42" s="295">
        <v>0.57424126324398761</v>
      </c>
      <c r="Q42" s="295">
        <v>0</v>
      </c>
      <c r="R42" s="295">
        <v>0</v>
      </c>
      <c r="S42" s="295">
        <v>0</v>
      </c>
      <c r="T42" s="295">
        <v>0</v>
      </c>
      <c r="U42" s="295">
        <v>0</v>
      </c>
      <c r="V42" s="295">
        <v>0</v>
      </c>
      <c r="W42" s="295">
        <v>0</v>
      </c>
      <c r="X42" s="295">
        <v>0</v>
      </c>
      <c r="Y42" s="295">
        <v>0</v>
      </c>
      <c r="DA42" s="122" t="s">
        <v>2849</v>
      </c>
    </row>
    <row r="43" spans="1:105" ht="12" customHeight="1" x14ac:dyDescent="0.25">
      <c r="A43" s="59" t="s">
        <v>159</v>
      </c>
      <c r="B43" s="295">
        <v>3.706471098011185</v>
      </c>
      <c r="C43" s="295">
        <v>3.725359317223782</v>
      </c>
      <c r="D43" s="295">
        <v>2.821568063367168</v>
      </c>
      <c r="E43" s="295">
        <v>3.160943716318108</v>
      </c>
      <c r="F43" s="295">
        <v>2.4708673556969658</v>
      </c>
      <c r="G43" s="295">
        <v>2.9154377682921062</v>
      </c>
      <c r="H43" s="295">
        <v>2.1468354095521311</v>
      </c>
      <c r="I43" s="295">
        <v>3.1483751231897701</v>
      </c>
      <c r="J43" s="295">
        <v>2.8285489428929731</v>
      </c>
      <c r="K43" s="295">
        <v>2.0902397576078511</v>
      </c>
      <c r="L43" s="295">
        <v>2.5582279066924798</v>
      </c>
      <c r="M43" s="295">
        <v>2.1843750570262088</v>
      </c>
      <c r="N43" s="295">
        <v>2.500401175284249</v>
      </c>
      <c r="O43" s="295">
        <v>2.294410552872685</v>
      </c>
      <c r="P43" s="295">
        <v>2.0120716931307552</v>
      </c>
      <c r="Q43" s="295">
        <v>1.7634607749391991</v>
      </c>
      <c r="R43" s="295">
        <v>0.66302474401263833</v>
      </c>
      <c r="S43" s="295">
        <v>0</v>
      </c>
      <c r="T43" s="295">
        <v>0.9832999493916168</v>
      </c>
      <c r="U43" s="295">
        <v>0</v>
      </c>
      <c r="V43" s="295">
        <v>0</v>
      </c>
      <c r="W43" s="295">
        <v>0.89421671884547205</v>
      </c>
      <c r="X43" s="295">
        <v>2.6448310126107879</v>
      </c>
      <c r="Y43" s="295">
        <v>1.0025313837024239</v>
      </c>
      <c r="DA43" s="122" t="s">
        <v>2850</v>
      </c>
    </row>
    <row r="44" spans="1:105" ht="12" customHeight="1" x14ac:dyDescent="0.25">
      <c r="A44" s="59" t="s">
        <v>32</v>
      </c>
      <c r="B44" s="295">
        <v>3.3467213746303739</v>
      </c>
      <c r="C44" s="295">
        <v>2.9284041046719782</v>
      </c>
      <c r="D44" s="295">
        <v>2.989418617481475</v>
      </c>
      <c r="E44" s="295">
        <v>2.562283297483317</v>
      </c>
      <c r="F44" s="295">
        <v>2.130257001583157</v>
      </c>
      <c r="G44" s="295">
        <v>2.118632097839892</v>
      </c>
      <c r="H44" s="295">
        <v>2.0916962787164231</v>
      </c>
      <c r="I44" s="295">
        <v>2.2770280741197122</v>
      </c>
      <c r="J44" s="295">
        <v>3.0694063836887602</v>
      </c>
      <c r="K44" s="295">
        <v>0.62356992269514677</v>
      </c>
      <c r="L44" s="295">
        <v>0.62889837762655065</v>
      </c>
      <c r="M44" s="295">
        <v>0.68395464212705825</v>
      </c>
      <c r="N44" s="295">
        <v>0.74897559547908621</v>
      </c>
      <c r="O44" s="295">
        <v>0.68599145784657933</v>
      </c>
      <c r="P44" s="295">
        <v>0.61428408009195179</v>
      </c>
      <c r="Q44" s="295">
        <v>0.70703668045770285</v>
      </c>
      <c r="R44" s="295">
        <v>1.6124229881859209</v>
      </c>
      <c r="S44" s="295">
        <v>1.804046344085658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1.009132229571297</v>
      </c>
      <c r="C45" s="295">
        <v>0.79424691687601279</v>
      </c>
      <c r="D45" s="295">
        <v>1.073046296305963</v>
      </c>
      <c r="E45" s="295">
        <v>1.101940514456212</v>
      </c>
      <c r="F45" s="295">
        <v>1.0508423127148141</v>
      </c>
      <c r="G45" s="295">
        <v>1.096527413981583</v>
      </c>
      <c r="H45" s="295">
        <v>1.1000800534216959</v>
      </c>
      <c r="I45" s="295">
        <v>1.8913436677399209</v>
      </c>
      <c r="J45" s="295">
        <v>2.7332911650689771</v>
      </c>
      <c r="K45" s="295">
        <v>3.2958815103064638</v>
      </c>
      <c r="L45" s="295">
        <v>1.6296138212236151</v>
      </c>
      <c r="M45" s="295">
        <v>2.226640492237133</v>
      </c>
      <c r="N45" s="295">
        <v>2.120393980030733</v>
      </c>
      <c r="O45" s="295">
        <v>2.0606102118474898</v>
      </c>
      <c r="P45" s="295">
        <v>2.4089786194508682</v>
      </c>
      <c r="Q45" s="295">
        <v>2.1655262834485001</v>
      </c>
      <c r="R45" s="295">
        <v>1.733268726990451</v>
      </c>
      <c r="S45" s="295">
        <v>1.883927302498811</v>
      </c>
      <c r="T45" s="295">
        <v>1.909560326644979</v>
      </c>
      <c r="U45" s="295">
        <v>2.2536101634353312</v>
      </c>
      <c r="V45" s="295">
        <v>2.3806006667351478</v>
      </c>
      <c r="W45" s="295">
        <v>2.275077427521667</v>
      </c>
      <c r="X45" s="295">
        <v>1.0352475934475709</v>
      </c>
      <c r="Y45" s="295">
        <v>1.9918108023188079</v>
      </c>
      <c r="DA45" s="122" t="s">
        <v>2852</v>
      </c>
    </row>
    <row r="46" spans="1:105" ht="12" customHeight="1" x14ac:dyDescent="0.25">
      <c r="A46" s="60" t="s">
        <v>2741</v>
      </c>
      <c r="B46" s="329">
        <v>7.1639430168616016</v>
      </c>
      <c r="C46" s="329">
        <v>6.7544001078719154</v>
      </c>
      <c r="D46" s="329">
        <v>5.8653787963476756</v>
      </c>
      <c r="E46" s="329">
        <v>5.8275357496263656</v>
      </c>
      <c r="F46" s="329">
        <v>5.04687004192935</v>
      </c>
      <c r="G46" s="329">
        <v>4.3334480355865788</v>
      </c>
      <c r="H46" s="329">
        <v>4.0702429959205331</v>
      </c>
      <c r="I46" s="329">
        <v>3.8721407234830592</v>
      </c>
      <c r="J46" s="329">
        <v>3.8628750928697588</v>
      </c>
      <c r="K46" s="329">
        <v>2.475820400127883</v>
      </c>
      <c r="L46" s="329">
        <v>2.1992892214722661</v>
      </c>
      <c r="M46" s="329">
        <v>2.1000846390807411</v>
      </c>
      <c r="N46" s="329">
        <v>1.979896061656707</v>
      </c>
      <c r="O46" s="329">
        <v>2.039405090641321</v>
      </c>
      <c r="P46" s="329">
        <v>2.3146651577648312</v>
      </c>
      <c r="Q46" s="329">
        <v>1.599500595135755</v>
      </c>
      <c r="R46" s="329">
        <v>1.1648327206670539</v>
      </c>
      <c r="S46" s="329">
        <v>0.91826161186013777</v>
      </c>
      <c r="T46" s="329">
        <v>0.49251995074605642</v>
      </c>
      <c r="U46" s="329">
        <v>0.34395381232018662</v>
      </c>
      <c r="V46" s="329">
        <v>0.35801218186639783</v>
      </c>
      <c r="W46" s="329">
        <v>0.56263634122077211</v>
      </c>
      <c r="X46" s="329">
        <v>0.71598259156091781</v>
      </c>
      <c r="Y46" s="329">
        <v>0.43138179464426168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1.7890598820530279</v>
      </c>
      <c r="C49" s="229">
        <v>1.7890598820240651</v>
      </c>
      <c r="D49" s="229">
        <v>1.2738796273800199</v>
      </c>
      <c r="E49" s="229">
        <v>1.273884625137532</v>
      </c>
      <c r="F49" s="229">
        <v>1.2743440814525511</v>
      </c>
      <c r="G49" s="229">
        <v>0.25507594734116179</v>
      </c>
      <c r="H49" s="229">
        <v>0.51116850146036663</v>
      </c>
      <c r="I49" s="229">
        <v>0.48324716029797771</v>
      </c>
      <c r="J49" s="229">
        <v>0.237256723662958</v>
      </c>
      <c r="K49" s="229">
        <v>0</v>
      </c>
      <c r="L49" s="229">
        <v>0.23586298171198519</v>
      </c>
      <c r="M49" s="229">
        <v>0.23077743555424809</v>
      </c>
      <c r="N49" s="229">
        <v>0.2248326940798005</v>
      </c>
      <c r="O49" s="229">
        <v>0.23017521938648591</v>
      </c>
      <c r="P49" s="229">
        <v>0.23694773467928321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2856</v>
      </c>
    </row>
    <row r="50" spans="1:105" ht="12" customHeight="1" x14ac:dyDescent="0.25">
      <c r="A50" s="64" t="s">
        <v>159</v>
      </c>
      <c r="B50" s="229">
        <v>2.4709807320074582</v>
      </c>
      <c r="C50" s="229">
        <v>2.483572878149189</v>
      </c>
      <c r="D50" s="229">
        <v>1.83683957226775</v>
      </c>
      <c r="E50" s="229">
        <v>2.0578331119215711</v>
      </c>
      <c r="F50" s="229">
        <v>1.6129124424487979</v>
      </c>
      <c r="G50" s="229">
        <v>1.915172657491335</v>
      </c>
      <c r="H50" s="229">
        <v>1.4312236063680881</v>
      </c>
      <c r="I50" s="229">
        <v>1.4582311492059259</v>
      </c>
      <c r="J50" s="229">
        <v>1.1881527211015781</v>
      </c>
      <c r="K50" s="229">
        <v>0.86111882772450044</v>
      </c>
      <c r="L50" s="229">
        <v>1.04279900705192</v>
      </c>
      <c r="M50" s="229">
        <v>0.80143119113879957</v>
      </c>
      <c r="N50" s="229">
        <v>0.81723461031156464</v>
      </c>
      <c r="O50" s="229">
        <v>0.82346876498266863</v>
      </c>
      <c r="P50" s="229">
        <v>0.83023610495415578</v>
      </c>
      <c r="Q50" s="229">
        <v>0.6084215090141647</v>
      </c>
      <c r="R50" s="229">
        <v>0.19265840432976461</v>
      </c>
      <c r="S50" s="229">
        <v>0</v>
      </c>
      <c r="T50" s="229">
        <v>0.16741038157102911</v>
      </c>
      <c r="U50" s="229">
        <v>0</v>
      </c>
      <c r="V50" s="229">
        <v>0</v>
      </c>
      <c r="W50" s="229">
        <v>0.15874791032772059</v>
      </c>
      <c r="X50" s="229">
        <v>0.51456861805405918</v>
      </c>
      <c r="Y50" s="229">
        <v>0.14443031578278009</v>
      </c>
      <c r="DA50" s="73" t="s">
        <v>2857</v>
      </c>
    </row>
    <row r="51" spans="1:105" ht="12" customHeight="1" x14ac:dyDescent="0.25">
      <c r="A51" s="64" t="s">
        <v>32</v>
      </c>
      <c r="B51" s="229">
        <v>2.2311475830869179</v>
      </c>
      <c r="C51" s="229">
        <v>1.952269403114653</v>
      </c>
      <c r="D51" s="229">
        <v>1.946110209409956</v>
      </c>
      <c r="E51" s="229">
        <v>1.668094051932852</v>
      </c>
      <c r="F51" s="229">
        <v>1.3905716207489269</v>
      </c>
      <c r="G51" s="229">
        <v>1.3917451125850719</v>
      </c>
      <c r="H51" s="229">
        <v>1.394464185810949</v>
      </c>
      <c r="I51" s="229">
        <v>1.0546498226468179</v>
      </c>
      <c r="J51" s="229">
        <v>1.289326654965484</v>
      </c>
      <c r="K51" s="229">
        <v>0.25689292287217258</v>
      </c>
      <c r="L51" s="229">
        <v>0.25635503467454163</v>
      </c>
      <c r="M51" s="229">
        <v>0.25093794298815919</v>
      </c>
      <c r="N51" s="229">
        <v>0.24479622908297499</v>
      </c>
      <c r="O51" s="229">
        <v>0.24620377459226611</v>
      </c>
      <c r="P51" s="229">
        <v>0.25347050193690401</v>
      </c>
      <c r="Q51" s="229">
        <v>0.24393869722862019</v>
      </c>
      <c r="R51" s="229">
        <v>0.46852978386370581</v>
      </c>
      <c r="S51" s="229">
        <v>0.44918610124144848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0.67275481971419804</v>
      </c>
      <c r="C53" s="229">
        <v>0.52949794458400889</v>
      </c>
      <c r="D53" s="229">
        <v>0.69855266846832487</v>
      </c>
      <c r="E53" s="229">
        <v>0.7173837567273148</v>
      </c>
      <c r="F53" s="229">
        <v>0.68596019018240806</v>
      </c>
      <c r="G53" s="229">
        <v>0.72031697753488133</v>
      </c>
      <c r="H53" s="229">
        <v>0.73338670228113045</v>
      </c>
      <c r="I53" s="229">
        <v>0.876012591332337</v>
      </c>
      <c r="J53" s="229">
        <v>1.1481389931397381</v>
      </c>
      <c r="K53" s="229">
        <v>1.3578086495312101</v>
      </c>
      <c r="L53" s="229">
        <v>0.66427219803381965</v>
      </c>
      <c r="M53" s="229">
        <v>0.81693806939953462</v>
      </c>
      <c r="N53" s="229">
        <v>0.69303252818236649</v>
      </c>
      <c r="O53" s="229">
        <v>0.73955733167990068</v>
      </c>
      <c r="P53" s="229">
        <v>0.9940108161944885</v>
      </c>
      <c r="Q53" s="229">
        <v>0.7471403888929703</v>
      </c>
      <c r="R53" s="229">
        <v>0.50364453247358354</v>
      </c>
      <c r="S53" s="229">
        <v>0.4690755106186893</v>
      </c>
      <c r="T53" s="229">
        <v>0.32510956917502742</v>
      </c>
      <c r="U53" s="229">
        <v>0.34395381232018662</v>
      </c>
      <c r="V53" s="229">
        <v>0.35801218186639783</v>
      </c>
      <c r="W53" s="229">
        <v>0.40388843089305149</v>
      </c>
      <c r="X53" s="229">
        <v>0.20141397350685861</v>
      </c>
      <c r="Y53" s="229">
        <v>0.28695147886148159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0.10999671882162471</v>
      </c>
      <c r="E55" s="229">
        <v>0.1103402039070952</v>
      </c>
      <c r="F55" s="229">
        <v>8.3081707096665014E-2</v>
      </c>
      <c r="G55" s="229">
        <v>5.1137340634128413E-2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1</v>
      </c>
      <c r="G63" s="232">
        <f t="shared" si="1"/>
        <v>1.0000000000000002</v>
      </c>
      <c r="H63" s="232">
        <f t="shared" si="1"/>
        <v>1.0000000000000002</v>
      </c>
      <c r="I63" s="232">
        <f t="shared" si="1"/>
        <v>1.0000000000000004</v>
      </c>
      <c r="J63" s="232">
        <f t="shared" si="1"/>
        <v>1</v>
      </c>
      <c r="K63" s="232">
        <f t="shared" si="1"/>
        <v>1</v>
      </c>
      <c r="L63" s="232">
        <f t="shared" si="1"/>
        <v>1</v>
      </c>
      <c r="M63" s="232">
        <f t="shared" si="1"/>
        <v>0.99999999999999989</v>
      </c>
      <c r="N63" s="232">
        <f t="shared" si="1"/>
        <v>1.0000000000000002</v>
      </c>
      <c r="O63" s="232">
        <f t="shared" si="1"/>
        <v>0.99999999999999989</v>
      </c>
      <c r="P63" s="232">
        <f t="shared" si="1"/>
        <v>1</v>
      </c>
      <c r="Q63" s="232">
        <f t="shared" si="1"/>
        <v>1</v>
      </c>
      <c r="R63" s="232">
        <f t="shared" si="1"/>
        <v>1</v>
      </c>
      <c r="S63" s="232">
        <f t="shared" si="1"/>
        <v>0.99999999999999989</v>
      </c>
      <c r="T63" s="232">
        <f t="shared" si="1"/>
        <v>0.99999999999999989</v>
      </c>
      <c r="U63" s="232">
        <f t="shared" si="1"/>
        <v>1</v>
      </c>
      <c r="V63" s="232">
        <f t="shared" si="1"/>
        <v>1</v>
      </c>
      <c r="W63" s="232">
        <f t="shared" si="1"/>
        <v>1.0000000000000002</v>
      </c>
      <c r="X63" s="232">
        <f t="shared" si="1"/>
        <v>1.0000000000000004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9.656112840639941E-2</v>
      </c>
      <c r="C68" s="300">
        <f t="shared" si="6"/>
        <v>9.5708408226312033E-2</v>
      </c>
      <c r="D68" s="300">
        <f t="shared" si="6"/>
        <v>8.4434919109556875E-2</v>
      </c>
      <c r="E68" s="300">
        <f t="shared" si="6"/>
        <v>9.4223929366034881E-2</v>
      </c>
      <c r="F68" s="300">
        <f t="shared" si="6"/>
        <v>8.4945048590050989E-2</v>
      </c>
      <c r="G68" s="300">
        <f t="shared" si="6"/>
        <v>8.8393827406681683E-2</v>
      </c>
      <c r="H68" s="300">
        <f t="shared" si="6"/>
        <v>8.0623242362819231E-2</v>
      </c>
      <c r="I68" s="300">
        <f t="shared" si="6"/>
        <v>0.13600048977738077</v>
      </c>
      <c r="J68" s="300">
        <f t="shared" si="6"/>
        <v>0.15477295017142423</v>
      </c>
      <c r="K68" s="300">
        <f t="shared" si="6"/>
        <v>0.14805941831208241</v>
      </c>
      <c r="L68" s="300">
        <f t="shared" si="6"/>
        <v>0.15145568985456742</v>
      </c>
      <c r="M68" s="300">
        <f t="shared" si="6"/>
        <v>0.16289513042310105</v>
      </c>
      <c r="N68" s="300">
        <f t="shared" si="6"/>
        <v>0.13044075934118782</v>
      </c>
      <c r="O68" s="300">
        <f t="shared" si="6"/>
        <v>0.14712824877690825</v>
      </c>
      <c r="P68" s="300">
        <f t="shared" si="6"/>
        <v>0.16506896990343856</v>
      </c>
      <c r="Q68" s="300">
        <f t="shared" si="6"/>
        <v>0.16376078368847008</v>
      </c>
      <c r="R68" s="300">
        <f t="shared" si="6"/>
        <v>0.12638847791276048</v>
      </c>
      <c r="S68" s="300">
        <f t="shared" si="6"/>
        <v>0.126721201487317</v>
      </c>
      <c r="T68" s="300">
        <f t="shared" si="6"/>
        <v>0.17026033704240617</v>
      </c>
      <c r="U68" s="300">
        <f t="shared" si="6"/>
        <v>0.17205536578492811</v>
      </c>
      <c r="V68" s="300">
        <f t="shared" si="6"/>
        <v>0.17545683535497397</v>
      </c>
      <c r="W68" s="300">
        <f t="shared" si="6"/>
        <v>0.19992101040426724</v>
      </c>
      <c r="X68" s="300">
        <f t="shared" si="6"/>
        <v>0.15759503487079002</v>
      </c>
      <c r="Y68" s="300">
        <f t="shared" si="6"/>
        <v>0.20223363067414382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7.4255249720021954E-2</v>
      </c>
      <c r="C69" s="301">
        <f t="shared" si="7"/>
        <v>7.4325336310166121E-2</v>
      </c>
      <c r="D69" s="301">
        <f t="shared" si="7"/>
        <v>7.5203846626685958E-2</v>
      </c>
      <c r="E69" s="301">
        <f t="shared" si="7"/>
        <v>7.4401881240044113E-2</v>
      </c>
      <c r="F69" s="301">
        <f t="shared" si="7"/>
        <v>7.5165775623250053E-2</v>
      </c>
      <c r="G69" s="301">
        <f t="shared" si="7"/>
        <v>7.4898163417717295E-2</v>
      </c>
      <c r="H69" s="301">
        <f t="shared" si="7"/>
        <v>7.556521295648061E-2</v>
      </c>
      <c r="I69" s="301">
        <f t="shared" si="7"/>
        <v>6.7134709304810622E-2</v>
      </c>
      <c r="J69" s="301">
        <f t="shared" si="7"/>
        <v>6.4491598015578216E-2</v>
      </c>
      <c r="K69" s="301">
        <f t="shared" si="7"/>
        <v>6.4757578638711302E-2</v>
      </c>
      <c r="L69" s="301">
        <f t="shared" si="7"/>
        <v>6.4364371416005664E-2</v>
      </c>
      <c r="M69" s="301">
        <f t="shared" si="7"/>
        <v>6.2127579464477382E-2</v>
      </c>
      <c r="N69" s="301">
        <f t="shared" si="7"/>
        <v>6.287382200437204E-2</v>
      </c>
      <c r="O69" s="301">
        <f t="shared" si="7"/>
        <v>6.2995129622597221E-2</v>
      </c>
      <c r="P69" s="301">
        <f t="shared" si="7"/>
        <v>6.3484520110217962E-2</v>
      </c>
      <c r="Q69" s="301">
        <f t="shared" si="7"/>
        <v>6.1225653999666174E-2</v>
      </c>
      <c r="R69" s="301">
        <f t="shared" si="7"/>
        <v>6.1359683659448112E-2</v>
      </c>
      <c r="S69" s="301">
        <f t="shared" si="7"/>
        <v>5.8803988129118967E-2</v>
      </c>
      <c r="T69" s="301">
        <f t="shared" si="7"/>
        <v>4.9295869423751228E-2</v>
      </c>
      <c r="U69" s="301">
        <f t="shared" si="7"/>
        <v>4.7161435520226579E-2</v>
      </c>
      <c r="V69" s="301">
        <f t="shared" si="7"/>
        <v>4.6691294031967374E-2</v>
      </c>
      <c r="W69" s="301">
        <f t="shared" si="7"/>
        <v>4.8269843941797466E-2</v>
      </c>
      <c r="X69" s="301">
        <f t="shared" si="7"/>
        <v>5.2488821259728174E-2</v>
      </c>
      <c r="Y69" s="301">
        <f t="shared" si="7"/>
        <v>4.4392616243424846E-2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0.63116962262018661</v>
      </c>
      <c r="C70" s="301">
        <f t="shared" si="8"/>
        <v>0.63176535863641214</v>
      </c>
      <c r="D70" s="301">
        <f t="shared" si="8"/>
        <v>0.63923269632683088</v>
      </c>
      <c r="E70" s="301">
        <f t="shared" si="8"/>
        <v>0.63241599054037478</v>
      </c>
      <c r="F70" s="301">
        <f t="shared" si="8"/>
        <v>0.63890909279762564</v>
      </c>
      <c r="G70" s="301">
        <f t="shared" si="8"/>
        <v>0.6366343890505971</v>
      </c>
      <c r="H70" s="301">
        <f t="shared" si="8"/>
        <v>0.64230431013008538</v>
      </c>
      <c r="I70" s="301">
        <f t="shared" si="8"/>
        <v>0.57064502909089065</v>
      </c>
      <c r="J70" s="301">
        <f t="shared" si="8"/>
        <v>0.54817858313241485</v>
      </c>
      <c r="K70" s="301">
        <f t="shared" si="8"/>
        <v>0.55043941842904609</v>
      </c>
      <c r="L70" s="301">
        <f t="shared" si="8"/>
        <v>0.54709715703604822</v>
      </c>
      <c r="M70" s="301">
        <f t="shared" si="8"/>
        <v>0.52808442544805756</v>
      </c>
      <c r="N70" s="301">
        <f t="shared" si="8"/>
        <v>0.53442748703716247</v>
      </c>
      <c r="O70" s="301">
        <f t="shared" si="8"/>
        <v>0.53545860179207661</v>
      </c>
      <c r="P70" s="301">
        <f t="shared" si="8"/>
        <v>0.53961842093685286</v>
      </c>
      <c r="Q70" s="301">
        <f t="shared" si="8"/>
        <v>0.52041805899716276</v>
      </c>
      <c r="R70" s="301">
        <f t="shared" si="8"/>
        <v>0.52155731110530923</v>
      </c>
      <c r="S70" s="301">
        <f t="shared" si="8"/>
        <v>0.49983389909751136</v>
      </c>
      <c r="T70" s="301">
        <f t="shared" si="8"/>
        <v>0.41901489010188525</v>
      </c>
      <c r="U70" s="301">
        <f t="shared" si="8"/>
        <v>0.40087220192192585</v>
      </c>
      <c r="V70" s="301">
        <f t="shared" si="8"/>
        <v>0.39687599927172268</v>
      </c>
      <c r="W70" s="301">
        <f t="shared" si="8"/>
        <v>0.41029367350527834</v>
      </c>
      <c r="X70" s="301">
        <f t="shared" si="8"/>
        <v>0.44615498070768955</v>
      </c>
      <c r="Y70" s="301">
        <f t="shared" si="8"/>
        <v>0.37733723806911118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0.19801399925339189</v>
      </c>
      <c r="C72" s="301">
        <f t="shared" si="10"/>
        <v>0.19820089682710973</v>
      </c>
      <c r="D72" s="301">
        <f t="shared" si="10"/>
        <v>0.20112853793692648</v>
      </c>
      <c r="E72" s="301">
        <f t="shared" si="10"/>
        <v>0.19895819885354624</v>
      </c>
      <c r="F72" s="301">
        <f t="shared" si="10"/>
        <v>0.20098008298907336</v>
      </c>
      <c r="G72" s="301">
        <f t="shared" si="10"/>
        <v>0.20007362012500418</v>
      </c>
      <c r="H72" s="301">
        <f t="shared" si="10"/>
        <v>0.20150723455061501</v>
      </c>
      <c r="I72" s="301">
        <f t="shared" si="10"/>
        <v>0.22621977182691821</v>
      </c>
      <c r="J72" s="301">
        <f t="shared" si="10"/>
        <v>0.23255686868058276</v>
      </c>
      <c r="K72" s="301">
        <f t="shared" si="10"/>
        <v>0.23674358462016035</v>
      </c>
      <c r="L72" s="301">
        <f t="shared" si="10"/>
        <v>0.23708278169337868</v>
      </c>
      <c r="M72" s="301">
        <f t="shared" si="10"/>
        <v>0.24689286466436389</v>
      </c>
      <c r="N72" s="301">
        <f t="shared" si="10"/>
        <v>0.27225793161727785</v>
      </c>
      <c r="O72" s="301">
        <f t="shared" si="10"/>
        <v>0.25441801980841783</v>
      </c>
      <c r="P72" s="301">
        <f t="shared" si="10"/>
        <v>0.2318280890494907</v>
      </c>
      <c r="Q72" s="301">
        <f t="shared" si="10"/>
        <v>0.25459550331470093</v>
      </c>
      <c r="R72" s="301">
        <f t="shared" si="10"/>
        <v>0.29069452732248208</v>
      </c>
      <c r="S72" s="301">
        <f t="shared" si="10"/>
        <v>0.31464091128605248</v>
      </c>
      <c r="T72" s="301">
        <f t="shared" si="10"/>
        <v>0.36142890343195727</v>
      </c>
      <c r="U72" s="301">
        <f t="shared" si="10"/>
        <v>0.37991099677291945</v>
      </c>
      <c r="V72" s="301">
        <f t="shared" si="10"/>
        <v>0.38097587134133604</v>
      </c>
      <c r="W72" s="301">
        <f t="shared" si="10"/>
        <v>0.34151547214865718</v>
      </c>
      <c r="X72" s="301">
        <f t="shared" si="10"/>
        <v>0.34376116316179262</v>
      </c>
      <c r="Y72" s="301">
        <f t="shared" si="10"/>
        <v>0.37603651501331992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0.11880839955203513</v>
      </c>
      <c r="C73" s="302">
        <f t="shared" si="11"/>
        <v>0.11892053809626582</v>
      </c>
      <c r="D73" s="302">
        <f t="shared" si="11"/>
        <v>0.12091110153512813</v>
      </c>
      <c r="E73" s="302">
        <f t="shared" si="11"/>
        <v>0.11959619219749915</v>
      </c>
      <c r="F73" s="302">
        <f t="shared" si="11"/>
        <v>0.12080325565760658</v>
      </c>
      <c r="G73" s="302">
        <f t="shared" si="11"/>
        <v>0.12018224581277237</v>
      </c>
      <c r="H73" s="302">
        <f t="shared" si="11"/>
        <v>0.12090434073036899</v>
      </c>
      <c r="I73" s="302">
        <f t="shared" si="11"/>
        <v>0.1546094152351202</v>
      </c>
      <c r="J73" s="302">
        <f t="shared" si="11"/>
        <v>0.16376583079729931</v>
      </c>
      <c r="K73" s="302">
        <f t="shared" si="11"/>
        <v>0.16766883407220159</v>
      </c>
      <c r="L73" s="302">
        <f t="shared" si="11"/>
        <v>0.16842745218297259</v>
      </c>
      <c r="M73" s="302">
        <f t="shared" si="11"/>
        <v>0.18062344656892135</v>
      </c>
      <c r="N73" s="302">
        <f t="shared" si="11"/>
        <v>0.20519252147928102</v>
      </c>
      <c r="O73" s="302">
        <f t="shared" si="11"/>
        <v>0.18722321487764743</v>
      </c>
      <c r="P73" s="302">
        <f t="shared" si="11"/>
        <v>0.16411126759859151</v>
      </c>
      <c r="Q73" s="302">
        <f t="shared" si="11"/>
        <v>0.18928813904839034</v>
      </c>
      <c r="R73" s="302">
        <f t="shared" si="11"/>
        <v>0.22524419808573734</v>
      </c>
      <c r="S73" s="302">
        <f t="shared" si="11"/>
        <v>0.25191665728165885</v>
      </c>
      <c r="T73" s="302">
        <f t="shared" si="11"/>
        <v>0.30884664271328927</v>
      </c>
      <c r="U73" s="302">
        <f t="shared" si="11"/>
        <v>0.32960546555134446</v>
      </c>
      <c r="V73" s="302">
        <f t="shared" si="11"/>
        <v>0.33117182437390413</v>
      </c>
      <c r="W73" s="302">
        <f t="shared" si="11"/>
        <v>0.29002763861073988</v>
      </c>
      <c r="X73" s="302">
        <f t="shared" si="11"/>
        <v>0.28777308715141592</v>
      </c>
      <c r="Y73" s="302">
        <f t="shared" si="11"/>
        <v>0.32868439102033342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7.920559970135678E-2</v>
      </c>
      <c r="C74" s="302">
        <f t="shared" si="12"/>
        <v>7.9280358730843895E-2</v>
      </c>
      <c r="D74" s="302">
        <f t="shared" si="12"/>
        <v>8.0217436401798348E-2</v>
      </c>
      <c r="E74" s="302">
        <f t="shared" si="12"/>
        <v>7.9362006656047077E-2</v>
      </c>
      <c r="F74" s="302">
        <f t="shared" si="12"/>
        <v>8.0176827331466777E-2</v>
      </c>
      <c r="G74" s="302">
        <f t="shared" si="12"/>
        <v>7.9891374312231797E-2</v>
      </c>
      <c r="H74" s="302">
        <f t="shared" si="12"/>
        <v>8.0602893820246005E-2</v>
      </c>
      <c r="I74" s="302">
        <f t="shared" si="12"/>
        <v>7.1610356591798055E-2</v>
      </c>
      <c r="J74" s="302">
        <f t="shared" si="12"/>
        <v>6.8791037883283432E-2</v>
      </c>
      <c r="K74" s="302">
        <f t="shared" si="12"/>
        <v>6.9074750547958752E-2</v>
      </c>
      <c r="L74" s="302">
        <f t="shared" si="12"/>
        <v>6.8655329510406066E-2</v>
      </c>
      <c r="M74" s="302">
        <f t="shared" si="12"/>
        <v>6.6269418095442539E-2</v>
      </c>
      <c r="N74" s="302">
        <f t="shared" si="12"/>
        <v>6.706541013799687E-2</v>
      </c>
      <c r="O74" s="302">
        <f t="shared" si="12"/>
        <v>6.7194804930770388E-2</v>
      </c>
      <c r="P74" s="302">
        <f t="shared" si="12"/>
        <v>6.7716821450899176E-2</v>
      </c>
      <c r="Q74" s="302">
        <f t="shared" si="12"/>
        <v>6.5307364266310605E-2</v>
      </c>
      <c r="R74" s="302">
        <f t="shared" si="12"/>
        <v>6.5450329236744723E-2</v>
      </c>
      <c r="S74" s="302">
        <f t="shared" si="12"/>
        <v>6.2724254004393604E-2</v>
      </c>
      <c r="T74" s="302">
        <f t="shared" si="12"/>
        <v>5.2582260718667985E-2</v>
      </c>
      <c r="U74" s="302">
        <f t="shared" si="12"/>
        <v>5.030553122157503E-2</v>
      </c>
      <c r="V74" s="302">
        <f t="shared" si="12"/>
        <v>4.9804046967431868E-2</v>
      </c>
      <c r="W74" s="302">
        <f t="shared" si="12"/>
        <v>5.1487833537917319E-2</v>
      </c>
      <c r="X74" s="302">
        <f t="shared" si="12"/>
        <v>5.5988076010376725E-2</v>
      </c>
      <c r="Y74" s="302">
        <f t="shared" si="12"/>
        <v>4.7352123992986522E-2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1.713742349735238</v>
      </c>
      <c r="C81" s="322">
        <f>IF(C$5=0,0,C$5/TEL_fec!C$5)</f>
        <v>1.6933309494908075</v>
      </c>
      <c r="D81" s="322">
        <f>IF(D$5=0,0,D$5/TEL_fec!D$5)</f>
        <v>1.5667740456546591</v>
      </c>
      <c r="E81" s="322">
        <f>IF(E$5=0,0,E$5/TEL_fec!E$5)</f>
        <v>1.6273328851660338</v>
      </c>
      <c r="F81" s="322">
        <f>IF(F$5=0,0,F$5/TEL_fec!F$5)</f>
        <v>1.5285098178466314</v>
      </c>
      <c r="G81" s="322">
        <f>IF(G$5=0,0,G$5/TEL_fec!G$5)</f>
        <v>1.4876173245935189</v>
      </c>
      <c r="H81" s="322">
        <f>IF(H$5=0,0,H$5/TEL_fec!H$5)</f>
        <v>1.4490576802750279</v>
      </c>
      <c r="I81" s="322">
        <f>IF(I$5=0,0,I$5/TEL_fec!I$5)</f>
        <v>1.301815500851957</v>
      </c>
      <c r="J81" s="322">
        <f>IF(J$5=0,0,J$5/TEL_fec!J$5)</f>
        <v>1.2918306109323461</v>
      </c>
      <c r="K81" s="322">
        <f>IF(K$5=0,0,K$5/TEL_fec!K$5)</f>
        <v>1.0029418974086488</v>
      </c>
      <c r="L81" s="322">
        <f>IF(L$5=0,0,L$5/TEL_fec!L$5)</f>
        <v>1.1061674625586835</v>
      </c>
      <c r="M81" s="322">
        <f>IF(M$5=0,0,M$5/TEL_fec!M$5)</f>
        <v>1.0199331119354429</v>
      </c>
      <c r="N81" s="322">
        <f>IF(N$5=0,0,N$5/TEL_fec!N$5)</f>
        <v>0.78616099084548841</v>
      </c>
      <c r="O81" s="322">
        <f>IF(O$5=0,0,O$5/TEL_fec!O$5)</f>
        <v>0.92829803394594534</v>
      </c>
      <c r="P81" s="322">
        <f>IF(P$5=0,0,P$5/TEL_fec!P$5)</f>
        <v>1.1668451164792166</v>
      </c>
      <c r="Q81" s="322">
        <f>IF(Q$5=0,0,Q$5/TEL_fec!Q$5)</f>
        <v>0.92866971872813131</v>
      </c>
      <c r="R81" s="322">
        <f>IF(R$5=0,0,R$5/TEL_fec!R$5)</f>
        <v>0.74535536301267069</v>
      </c>
      <c r="S81" s="322">
        <f>IF(S$5=0,0,S$5/TEL_fec!S$5)</f>
        <v>0.66448845841533311</v>
      </c>
      <c r="T81" s="322">
        <f>IF(T$5=0,0,T$5/TEL_fec!T$5)</f>
        <v>0.44408746028169849</v>
      </c>
      <c r="U81" s="322">
        <f>IF(U$5=0,0,U$5/TEL_fec!U$5)</f>
        <v>0.37557092274261983</v>
      </c>
      <c r="V81" s="322">
        <f>IF(V$5=0,0,V$5/TEL_fec!V$5)</f>
        <v>0.37530761269138363</v>
      </c>
      <c r="W81" s="322">
        <f>IF(W$5=0,0,W$5/TEL_fec!W$5)</f>
        <v>0.49467139352263473</v>
      </c>
      <c r="X81" s="322">
        <f>IF(X$5=0,0,X$5/TEL_fec!X$5)</f>
        <v>0.51289041076170716</v>
      </c>
      <c r="Y81" s="322">
        <f>IF(Y$5=0,0,Y$5/TEL_fec!Y$5)</f>
        <v>0.42282013303241028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2.1123513476106108</v>
      </c>
      <c r="C86" s="336">
        <f>IF(C$10=0,0,C$10/TEL_fec!C$10)</f>
        <v>2.0844032517433413</v>
      </c>
      <c r="D86" s="336">
        <f>IF(D$10=0,0,D$10/TEL_fec!D$10)</f>
        <v>1.7586118602917131</v>
      </c>
      <c r="E86" s="336">
        <f>IF(E$10=0,0,E$10/TEL_fec!E$10)</f>
        <v>1.9769259889413311</v>
      </c>
      <c r="F86" s="336">
        <f>IF(F$10=0,0,F$10/TEL_fec!F$10)</f>
        <v>1.7233725356660881</v>
      </c>
      <c r="G86" s="336">
        <f>IF(G$10=0,0,G$10/TEL_fec!G$10)</f>
        <v>1.7139233081156104</v>
      </c>
      <c r="H86" s="336">
        <f>IF(H$10=0,0,H$10/TEL_fec!H$10)</f>
        <v>1.5490091183697343</v>
      </c>
      <c r="I86" s="336">
        <f>IF(I$10=0,0,I$10/TEL_fec!I$10)</f>
        <v>2.2033317556218064</v>
      </c>
      <c r="J86" s="336">
        <f>IF(J$10=0,0,J$10/TEL_fec!J$10)</f>
        <v>2.3471807355082124</v>
      </c>
      <c r="K86" s="336">
        <f>IF(K$10=0,0,K$10/TEL_fec!K$10)</f>
        <v>1.888884955247603</v>
      </c>
      <c r="L86" s="336">
        <f>IF(L$10=0,0,L$10/TEL_fec!L$10)</f>
        <v>2.1145802648790784</v>
      </c>
      <c r="M86" s="336">
        <f>IF(M$10=0,0,M$10/TEL_fec!M$10)</f>
        <v>2.0997779580641041</v>
      </c>
      <c r="N86" s="336">
        <f>IF(N$10=0,0,N$10/TEL_fec!N$10)</f>
        <v>1.432426254061723</v>
      </c>
      <c r="O86" s="336">
        <f>IF(O$10=0,0,O$10/TEL_fec!O$10)</f>
        <v>1.823170642410711</v>
      </c>
      <c r="P86" s="336">
        <f>IF(P$10=0,0,P$10/TEL_fec!P$10)</f>
        <v>2.2636375790053598</v>
      </c>
      <c r="Q86" s="336">
        <f>IF(Q$10=0,0,Q$10/TEL_fec!Q$10)</f>
        <v>1.963858008091943</v>
      </c>
      <c r="R86" s="336">
        <f>IF(R$10=0,0,R$10/TEL_fec!R$10)</f>
        <v>1.3559658292663173</v>
      </c>
      <c r="S86" s="336">
        <f>IF(S$10=0,0,S$10/TEL_fec!S$10)</f>
        <v>1.2560331443836565</v>
      </c>
      <c r="T86" s="336">
        <f>IF(T$10=0,0,T$10/TEL_fec!T$10)</f>
        <v>1.1354941668000693</v>
      </c>
      <c r="U86" s="336">
        <f>IF(U$10=0,0,U$10/TEL_fec!U$10)</f>
        <v>0.98677095253822644</v>
      </c>
      <c r="V86" s="336">
        <f>IF(V$10=0,0,V$10/TEL_fec!V$10)</f>
        <v>1.0086882105306474</v>
      </c>
      <c r="W86" s="336">
        <f>IF(W$10=0,0,W$10/TEL_fec!W$10)</f>
        <v>1.4620772404435765</v>
      </c>
      <c r="X86" s="336">
        <f>IF(X$10=0,0,X$10/TEL_fec!X$10)</f>
        <v>1.1888107269668848</v>
      </c>
      <c r="Y86" s="336">
        <f>IF(Y$10=0,0,Y$10/TEL_fec!Y$10)</f>
        <v>1.3199596532959101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2.9257411796587616</v>
      </c>
      <c r="C87" s="349">
        <f>IF(C$16=0,0,C$16/TEL_fec!C$16)</f>
        <v>2.9295628891347159</v>
      </c>
      <c r="D87" s="349">
        <f>IF(D$16=0,0,D$16/TEL_fec!D$16)</f>
        <v>2.8961258212614034</v>
      </c>
      <c r="E87" s="349">
        <f>IF(E$16=0,0,E$16/TEL_fec!E$16)</f>
        <v>2.8867624004959751</v>
      </c>
      <c r="F87" s="349">
        <f>IF(F$16=0,0,F$16/TEL_fec!F$16)</f>
        <v>2.8603914860658186</v>
      </c>
      <c r="G87" s="349">
        <f>IF(G$16=0,0,G$16/TEL_fec!G$16)</f>
        <v>2.9396676162754307</v>
      </c>
      <c r="H87" s="349">
        <f>IF(H$16=0,0,H$16/TEL_fec!H$16)</f>
        <v>2.912799340543561</v>
      </c>
      <c r="I87" s="349">
        <f>IF(I$16=0,0,I$16/TEL_fec!I$16)</f>
        <v>1.8883202272215824</v>
      </c>
      <c r="J87" s="349">
        <f>IF(J$16=0,0,J$16/TEL_fec!J$16)</f>
        <v>1.6656939269750128</v>
      </c>
      <c r="K87" s="349">
        <f>IF(K$16=0,0,K$16/TEL_fec!K$16)</f>
        <v>1.5218044921832601</v>
      </c>
      <c r="L87" s="349">
        <f>IF(L$16=0,0,L$16/TEL_fec!L$16)</f>
        <v>1.5848648164388111</v>
      </c>
      <c r="M87" s="349">
        <f>IF(M$16=0,0,M$16/TEL_fec!M$16)</f>
        <v>1.3636388090797247</v>
      </c>
      <c r="N87" s="349">
        <f>IF(N$16=0,0,N$16/TEL_fec!N$16)</f>
        <v>1.2160532927367893</v>
      </c>
      <c r="O87" s="349">
        <f>IF(O$16=0,0,O$16/TEL_fec!O$16)</f>
        <v>1.3437709208964328</v>
      </c>
      <c r="P87" s="349">
        <f>IF(P$16=0,0,P$16/TEL_fec!P$16)</f>
        <v>1.5449979276302586</v>
      </c>
      <c r="Q87" s="349">
        <f>IF(Q$16=0,0,Q$16/TEL_fec!Q$16)</f>
        <v>1.2614365929470084</v>
      </c>
      <c r="R87" s="349">
        <f>IF(R$16=0,0,R$16/TEL_fec!R$16)</f>
        <v>1.0618099501395961</v>
      </c>
      <c r="S87" s="349">
        <f>IF(S$16=0,0,S$16/TEL_fec!S$16)</f>
        <v>0.86611077888688315</v>
      </c>
      <c r="T87" s="349">
        <f>IF(T$16=0,0,T$16/TEL_fec!T$16)</f>
        <v>0.51190497177893735</v>
      </c>
      <c r="U87" s="349">
        <f>IF(U$16=0,0,U$16/TEL_fec!U$16)</f>
        <v>0.40993100301616253</v>
      </c>
      <c r="V87" s="349">
        <f>IF(V$16=0,0,V$16/TEL_fec!V$16)</f>
        <v>0.40185572914511825</v>
      </c>
      <c r="W87" s="349">
        <f>IF(W$16=0,0,W$16/TEL_fec!W$16)</f>
        <v>0.5189268587526219</v>
      </c>
      <c r="X87" s="349">
        <f>IF(X$16=0,0,X$16/TEL_fec!X$16)</f>
        <v>0.65473917338694432</v>
      </c>
      <c r="Y87" s="349">
        <f>IF(Y$16=0,0,Y$16/TEL_fec!Y$16)</f>
        <v>0.40356669207178231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2.9257411796587607</v>
      </c>
      <c r="C88" s="349">
        <f>IF(C$27=0,0,C$27/TEL_fec!C$27)</f>
        <v>2.9295628891347167</v>
      </c>
      <c r="D88" s="349">
        <f>IF(D$27=0,0,D$27/TEL_fec!D$27)</f>
        <v>2.8961258212614047</v>
      </c>
      <c r="E88" s="349">
        <f>IF(E$27=0,0,E$27/TEL_fec!E$27)</f>
        <v>2.8867624004959742</v>
      </c>
      <c r="F88" s="349">
        <f>IF(F$27=0,0,F$27/TEL_fec!F$27)</f>
        <v>2.8603914860658186</v>
      </c>
      <c r="G88" s="349">
        <f>IF(G$27=0,0,G$27/TEL_fec!G$27)</f>
        <v>2.9396676162754303</v>
      </c>
      <c r="H88" s="349">
        <f>IF(H$27=0,0,H$27/TEL_fec!H$27)</f>
        <v>2.912799340543561</v>
      </c>
      <c r="I88" s="349">
        <f>IF(I$27=0,0,I$27/TEL_fec!I$27)</f>
        <v>1.8883202272215831</v>
      </c>
      <c r="J88" s="349">
        <f>IF(J$27=0,0,J$27/TEL_fec!J$27)</f>
        <v>1.6656939269750128</v>
      </c>
      <c r="K88" s="349">
        <f>IF(K$27=0,0,K$27/TEL_fec!K$27)</f>
        <v>1.5218044921832599</v>
      </c>
      <c r="L88" s="349">
        <f>IF(L$27=0,0,L$27/TEL_fec!L$27)</f>
        <v>1.5848648164388119</v>
      </c>
      <c r="M88" s="349">
        <f>IF(M$27=0,0,M$27/TEL_fec!M$27)</f>
        <v>1.3636388090797249</v>
      </c>
      <c r="N88" s="349">
        <f>IF(N$27=0,0,N$27/TEL_fec!N$27)</f>
        <v>1.2160532927367897</v>
      </c>
      <c r="O88" s="349">
        <f>IF(O$27=0,0,O$27/TEL_fec!O$27)</f>
        <v>1.3437709208964328</v>
      </c>
      <c r="P88" s="349">
        <f>IF(P$27=0,0,P$27/TEL_fec!P$27)</f>
        <v>1.5449979276302588</v>
      </c>
      <c r="Q88" s="349">
        <f>IF(Q$27=0,0,Q$27/TEL_fec!Q$27)</f>
        <v>1.2614365929470084</v>
      </c>
      <c r="R88" s="349">
        <f>IF(R$27=0,0,R$27/TEL_fec!R$27)</f>
        <v>1.0618099501395959</v>
      </c>
      <c r="S88" s="349">
        <f>IF(S$27=0,0,S$27/TEL_fec!S$27)</f>
        <v>0.86611077888688326</v>
      </c>
      <c r="T88" s="349">
        <f>IF(T$27=0,0,T$27/TEL_fec!T$27)</f>
        <v>0.51190497177893723</v>
      </c>
      <c r="U88" s="349">
        <f>IF(U$27=0,0,U$27/TEL_fec!U$27)</f>
        <v>0.40993100301616248</v>
      </c>
      <c r="V88" s="349">
        <f>IF(V$27=0,0,V$27/TEL_fec!V$27)</f>
        <v>0.40185572914511813</v>
      </c>
      <c r="W88" s="349">
        <f>IF(W$27=0,0,W$27/TEL_fec!W$27)</f>
        <v>0.51892685875262201</v>
      </c>
      <c r="X88" s="349">
        <f>IF(X$27=0,0,X$27/TEL_fec!X$27)</f>
        <v>0.65473917338694432</v>
      </c>
      <c r="Y88" s="349">
        <f>IF(Y$27=0,0,Y$27/TEL_fec!Y$27)</f>
        <v>0.40356669207178242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1.2358472458811107</v>
      </c>
      <c r="C90" s="349">
        <f>IF(C$39=0,0,C$39/TEL_fec!C$39)</f>
        <v>1.215912182988824</v>
      </c>
      <c r="D90" s="349">
        <f>IF(D$39=0,0,D$39/TEL_fec!D$39)</f>
        <v>1.117221008384566</v>
      </c>
      <c r="E90" s="349">
        <f>IF(E$39=0,0,E$39/TEL_fec!E$39)</f>
        <v>1.1634814380260665</v>
      </c>
      <c r="F90" s="349">
        <f>IF(F$39=0,0,F$39/TEL_fec!F$39)</f>
        <v>1.0847766116997533</v>
      </c>
      <c r="G90" s="349">
        <f>IF(G$39=0,0,G$39/TEL_fec!G$39)</f>
        <v>1.0343167330252296</v>
      </c>
      <c r="H90" s="349">
        <f>IF(H$39=0,0,H$39/TEL_fec!H$39)</f>
        <v>1.0102097624128403</v>
      </c>
      <c r="I90" s="349">
        <f>IF(I$39=0,0,I$39/TEL_fec!I$39)</f>
        <v>1.1103532067660373</v>
      </c>
      <c r="J90" s="349">
        <f>IF(J$39=0,0,J$39/TEL_fec!J$39)</f>
        <v>1.1835847787010487</v>
      </c>
      <c r="K90" s="349">
        <f>IF(K$39=0,0,K$39/TEL_fec!K$39)</f>
        <v>0.86828131354863314</v>
      </c>
      <c r="L90" s="349">
        <f>IF(L$39=0,0,L$39/TEL_fec!L$39)</f>
        <v>0.97883555530855948</v>
      </c>
      <c r="M90" s="349">
        <f>IF(M$39=0,0,M$39/TEL_fec!M$39)</f>
        <v>0.95538864583303984</v>
      </c>
      <c r="N90" s="349">
        <f>IF(N$39=0,0,N$39/TEL_fec!N$39)</f>
        <v>0.76474692962242397</v>
      </c>
      <c r="O90" s="349">
        <f>IF(O$39=0,0,O$39/TEL_fec!O$39)</f>
        <v>0.86767545500055177</v>
      </c>
      <c r="P90" s="349">
        <f>IF(P$39=0,0,P$39/TEL_fec!P$39)</f>
        <v>1.0464980663884806</v>
      </c>
      <c r="Q90" s="349">
        <f>IF(Q$39=0,0,Q$39/TEL_fec!Q$39)</f>
        <v>0.88522629889518611</v>
      </c>
      <c r="R90" s="349">
        <f>IF(R$39=0,0,R$39/TEL_fec!R$39)</f>
        <v>0.78993729096187126</v>
      </c>
      <c r="S90" s="349">
        <f>IF(S$39=0,0,S$39/TEL_fec!S$39)</f>
        <v>0.77622259164981189</v>
      </c>
      <c r="T90" s="349">
        <f>IF(T$39=0,0,T$39/TEL_fec!T$39)</f>
        <v>0.58959934761713217</v>
      </c>
      <c r="U90" s="349">
        <f>IF(U$39=0,0,U$39/TEL_fec!U$39)</f>
        <v>0.52695338580531081</v>
      </c>
      <c r="V90" s="349">
        <f>IF(V$39=0,0,V$39/TEL_fec!V$39)</f>
        <v>0.53013955408006597</v>
      </c>
      <c r="W90" s="349">
        <f>IF(W$39=0,0,W$39/TEL_fec!W$39)</f>
        <v>0.64065814988506353</v>
      </c>
      <c r="X90" s="349">
        <f>IF(X$39=0,0,X$39/TEL_fec!X$39)</f>
        <v>0.63703949272727678</v>
      </c>
      <c r="Y90" s="349">
        <f>IF(Y$39=0,0,Y$39/TEL_fec!Y$39)</f>
        <v>0.60695687258179154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FI: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2220.53118305009</v>
      </c>
      <c r="C3" s="203">
        <v>2230.493819968593</v>
      </c>
      <c r="D3" s="203">
        <v>2193.2055303239399</v>
      </c>
      <c r="E3" s="203">
        <v>2161.0045682618138</v>
      </c>
      <c r="F3" s="203">
        <v>2054.9990121993378</v>
      </c>
      <c r="G3" s="203">
        <v>2014.4906699296421</v>
      </c>
      <c r="H3" s="203">
        <v>2237.1910420253648</v>
      </c>
      <c r="I3" s="203">
        <v>2522.9921733895239</v>
      </c>
      <c r="J3" s="203">
        <v>1783.2723404255321</v>
      </c>
      <c r="K3" s="203">
        <v>1187.589126649817</v>
      </c>
      <c r="L3" s="203">
        <v>1668.037717254972</v>
      </c>
      <c r="M3" s="203">
        <v>1520.2526894678031</v>
      </c>
      <c r="N3" s="203">
        <v>1384.9211471056819</v>
      </c>
      <c r="O3" s="203">
        <v>1458.974478631947</v>
      </c>
      <c r="P3" s="203">
        <v>1479.6746130472909</v>
      </c>
      <c r="Q3" s="203">
        <v>1445.18938</v>
      </c>
      <c r="R3" s="203">
        <v>1475.432720871383</v>
      </c>
      <c r="S3" s="203">
        <v>1591.9230845553941</v>
      </c>
      <c r="T3" s="203">
        <v>1615.165043637141</v>
      </c>
      <c r="U3" s="203">
        <v>1430.22460845826</v>
      </c>
      <c r="V3" s="203">
        <v>1351.2519977786769</v>
      </c>
      <c r="W3" s="203">
        <v>2455.021615513931</v>
      </c>
      <c r="X3" s="203">
        <v>2763.9924752852039</v>
      </c>
      <c r="Y3" s="203">
        <v>1475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2715.3480377219598</v>
      </c>
      <c r="C5" s="203">
        <v>2989.456379359468</v>
      </c>
      <c r="D5" s="203">
        <v>2812.5444860907128</v>
      </c>
      <c r="E5" s="203">
        <v>2535.752435811371</v>
      </c>
      <c r="F5" s="203">
        <v>2403.7701699650779</v>
      </c>
      <c r="G5" s="203">
        <v>2650.5344557820122</v>
      </c>
      <c r="H5" s="203">
        <v>2807.097214626584</v>
      </c>
      <c r="I5" s="203">
        <v>4835.6768934081992</v>
      </c>
      <c r="J5" s="203">
        <v>3623.6038165227642</v>
      </c>
      <c r="K5" s="203">
        <v>2930.403232430368</v>
      </c>
      <c r="L5" s="203">
        <v>3227.6142104872229</v>
      </c>
      <c r="M5" s="203">
        <v>3265.6982246219768</v>
      </c>
      <c r="N5" s="203">
        <v>2902.8070445435928</v>
      </c>
      <c r="O5" s="203">
        <v>2711.017402586976</v>
      </c>
      <c r="P5" s="203">
        <v>2655.097023867133</v>
      </c>
      <c r="Q5" s="203">
        <v>2582.2020464908151</v>
      </c>
      <c r="R5" s="203">
        <v>2599.8864109084088</v>
      </c>
      <c r="S5" s="203">
        <v>2976.6620262252031</v>
      </c>
      <c r="T5" s="203">
        <v>2930.18134124479</v>
      </c>
      <c r="U5" s="203">
        <v>2894.810525210456</v>
      </c>
      <c r="V5" s="203">
        <v>2832.9121316528258</v>
      </c>
      <c r="W5" s="203">
        <v>3464.2304463713899</v>
      </c>
      <c r="X5" s="203">
        <v>3907.6383662382982</v>
      </c>
      <c r="Y5" s="203">
        <v>3387.375810240605</v>
      </c>
      <c r="DA5" s="112" t="s">
        <v>2868</v>
      </c>
    </row>
    <row r="6" spans="1:105" ht="12" customHeight="1" x14ac:dyDescent="0.25">
      <c r="A6" s="154" t="s">
        <v>2112</v>
      </c>
      <c r="B6" s="338">
        <v>3394.1850471524499</v>
      </c>
      <c r="C6" s="338">
        <v>3224.4757947948278</v>
      </c>
      <c r="D6" s="338">
        <v>3054.7665424372049</v>
      </c>
      <c r="E6" s="338">
        <v>3054.7665424372049</v>
      </c>
      <c r="F6" s="338">
        <v>2885.0572900795828</v>
      </c>
      <c r="G6" s="338">
        <v>2885.0572900795828</v>
      </c>
      <c r="H6" s="338">
        <v>3054.7665424372049</v>
      </c>
      <c r="I6" s="338">
        <v>5091.2775707286764</v>
      </c>
      <c r="J6" s="338">
        <v>4921.5683183710526</v>
      </c>
      <c r="K6" s="338">
        <v>4921.5683183710526</v>
      </c>
      <c r="L6" s="338">
        <v>4751.8590660134296</v>
      </c>
      <c r="M6" s="338">
        <v>4582.1498136558084</v>
      </c>
      <c r="N6" s="338">
        <v>4582.1498136558084</v>
      </c>
      <c r="O6" s="338">
        <v>4412.4405612981845</v>
      </c>
      <c r="P6" s="338">
        <v>4242.7313089405616</v>
      </c>
      <c r="Q6" s="338">
        <v>4242.7313089405616</v>
      </c>
      <c r="R6" s="338">
        <v>4073.0220565829391</v>
      </c>
      <c r="S6" s="338">
        <v>3903.312804225317</v>
      </c>
      <c r="T6" s="338">
        <v>3903.312804225317</v>
      </c>
      <c r="U6" s="338">
        <v>3733.603551867694</v>
      </c>
      <c r="V6" s="338">
        <v>3563.894299510072</v>
      </c>
      <c r="W6" s="338">
        <v>3733.603551867694</v>
      </c>
      <c r="X6" s="338">
        <v>4242.7313089405616</v>
      </c>
      <c r="Y6" s="338">
        <v>4073.0220565829391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169.70925235762249</v>
      </c>
      <c r="H7" s="340">
        <v>169.70925235762249</v>
      </c>
      <c r="I7" s="340">
        <v>2206.2202806490932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169.70925235762249</v>
      </c>
      <c r="X7" s="340">
        <v>678.83700943049007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169.70925235762206</v>
      </c>
      <c r="D8" s="342">
        <f t="shared" si="0"/>
        <v>169.70925235762297</v>
      </c>
      <c r="E8" s="342">
        <f t="shared" si="0"/>
        <v>0</v>
      </c>
      <c r="F8" s="342">
        <f t="shared" si="0"/>
        <v>169.70925235762206</v>
      </c>
      <c r="G8" s="342">
        <f t="shared" si="0"/>
        <v>169.70925235762252</v>
      </c>
      <c r="H8" s="342">
        <f t="shared" si="0"/>
        <v>0</v>
      </c>
      <c r="I8" s="342">
        <f t="shared" si="0"/>
        <v>169.70925235762115</v>
      </c>
      <c r="J8" s="342">
        <f t="shared" si="0"/>
        <v>169.70925235762388</v>
      </c>
      <c r="K8" s="342">
        <f t="shared" si="0"/>
        <v>0</v>
      </c>
      <c r="L8" s="342">
        <f t="shared" si="0"/>
        <v>169.70925235762297</v>
      </c>
      <c r="M8" s="342">
        <f t="shared" si="0"/>
        <v>169.70925235762115</v>
      </c>
      <c r="N8" s="342">
        <f t="shared" si="0"/>
        <v>0</v>
      </c>
      <c r="O8" s="342">
        <f t="shared" si="0"/>
        <v>169.70925235762388</v>
      </c>
      <c r="P8" s="342">
        <f t="shared" si="0"/>
        <v>169.70925235762297</v>
      </c>
      <c r="Q8" s="342">
        <f t="shared" si="0"/>
        <v>0</v>
      </c>
      <c r="R8" s="342">
        <f t="shared" si="0"/>
        <v>169.70925235762252</v>
      </c>
      <c r="S8" s="342">
        <f t="shared" si="0"/>
        <v>169.70925235762206</v>
      </c>
      <c r="T8" s="342">
        <f t="shared" si="0"/>
        <v>0</v>
      </c>
      <c r="U8" s="342">
        <f t="shared" si="0"/>
        <v>169.70925235762297</v>
      </c>
      <c r="V8" s="342">
        <f t="shared" si="0"/>
        <v>169.70925235762206</v>
      </c>
      <c r="W8" s="342">
        <f t="shared" si="0"/>
        <v>0</v>
      </c>
      <c r="X8" s="342">
        <f t="shared" si="0"/>
        <v>169.70925235762297</v>
      </c>
      <c r="Y8" s="342">
        <f t="shared" si="0"/>
        <v>169.70925235762252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678.83700943049007</v>
      </c>
      <c r="C9" s="343">
        <f t="shared" si="1"/>
        <v>235.01941543535986</v>
      </c>
      <c r="D9" s="343">
        <f t="shared" si="1"/>
        <v>242.22205634649208</v>
      </c>
      <c r="E9" s="343">
        <f t="shared" si="1"/>
        <v>519.01410662583385</v>
      </c>
      <c r="F9" s="343">
        <f t="shared" si="1"/>
        <v>481.28712011450489</v>
      </c>
      <c r="G9" s="343">
        <f t="shared" si="1"/>
        <v>234.52283429757063</v>
      </c>
      <c r="H9" s="343">
        <f t="shared" si="1"/>
        <v>247.66932781062087</v>
      </c>
      <c r="I9" s="343">
        <f t="shared" si="1"/>
        <v>255.60067732047719</v>
      </c>
      <c r="J9" s="343">
        <f t="shared" si="1"/>
        <v>1297.9645018482884</v>
      </c>
      <c r="K9" s="343">
        <f t="shared" si="1"/>
        <v>1991.1650859406845</v>
      </c>
      <c r="L9" s="343">
        <f t="shared" si="1"/>
        <v>1524.2448555262067</v>
      </c>
      <c r="M9" s="343">
        <f t="shared" si="1"/>
        <v>1316.4515890338316</v>
      </c>
      <c r="N9" s="343">
        <f t="shared" si="1"/>
        <v>1679.3427691122156</v>
      </c>
      <c r="O9" s="343">
        <f t="shared" si="1"/>
        <v>1701.4231587112085</v>
      </c>
      <c r="P9" s="343">
        <f t="shared" si="1"/>
        <v>1587.6342850734286</v>
      </c>
      <c r="Q9" s="343">
        <f t="shared" si="1"/>
        <v>1660.5292624497465</v>
      </c>
      <c r="R9" s="343">
        <f t="shared" si="1"/>
        <v>1473.1356456745302</v>
      </c>
      <c r="S9" s="343">
        <f t="shared" si="1"/>
        <v>926.65077800011386</v>
      </c>
      <c r="T9" s="343">
        <f t="shared" si="1"/>
        <v>973.13146298052698</v>
      </c>
      <c r="U9" s="343">
        <f t="shared" si="1"/>
        <v>838.79302665723799</v>
      </c>
      <c r="V9" s="343">
        <f t="shared" si="1"/>
        <v>730.98216785724617</v>
      </c>
      <c r="W9" s="343">
        <f t="shared" si="1"/>
        <v>269.37310549630411</v>
      </c>
      <c r="X9" s="343">
        <f t="shared" si="1"/>
        <v>335.09294270226337</v>
      </c>
      <c r="Y9" s="343">
        <f t="shared" si="1"/>
        <v>685.64624634233405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337.15485812553737</v>
      </c>
      <c r="C12" s="210">
        <v>355.20447119518491</v>
      </c>
      <c r="D12" s="210">
        <v>350.91435941530523</v>
      </c>
      <c r="E12" s="210">
        <v>348.70412725709372</v>
      </c>
      <c r="F12" s="210">
        <v>359.6255374032674</v>
      </c>
      <c r="G12" s="210">
        <v>385.75760963026659</v>
      </c>
      <c r="H12" s="210">
        <v>379.40369733447972</v>
      </c>
      <c r="I12" s="210">
        <v>671.5094582975064</v>
      </c>
      <c r="J12" s="210">
        <v>548.97824591573499</v>
      </c>
      <c r="K12" s="210">
        <v>497.40997420464299</v>
      </c>
      <c r="L12" s="210">
        <v>557.25554600171961</v>
      </c>
      <c r="M12" s="210">
        <v>578.15657781599305</v>
      </c>
      <c r="N12" s="210">
        <v>557.77790197764398</v>
      </c>
      <c r="O12" s="210">
        <v>543.31152192605316</v>
      </c>
      <c r="P12" s="210">
        <v>511.10068787618218</v>
      </c>
      <c r="Q12" s="210">
        <v>488.88383490971609</v>
      </c>
      <c r="R12" s="210">
        <v>517.33344797936365</v>
      </c>
      <c r="S12" s="210">
        <v>582.87953568357693</v>
      </c>
      <c r="T12" s="210">
        <v>573.32966466036112</v>
      </c>
      <c r="U12" s="210">
        <v>540.73069647463467</v>
      </c>
      <c r="V12" s="210">
        <v>541.44935511607923</v>
      </c>
      <c r="W12" s="210">
        <v>581.56938950988831</v>
      </c>
      <c r="X12" s="210">
        <v>609.48744625967311</v>
      </c>
      <c r="Y12" s="210">
        <v>550.12897678417858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0.25038693035253651</v>
      </c>
      <c r="E13" s="213">
        <v>0.50266552020636279</v>
      </c>
      <c r="F13" s="213">
        <v>0</v>
      </c>
      <c r="G13" s="213">
        <v>0</v>
      </c>
      <c r="H13" s="213">
        <v>7.9220120378331904</v>
      </c>
      <c r="I13" s="213">
        <v>12.2408426483233</v>
      </c>
      <c r="J13" s="213">
        <v>15.35236457437661</v>
      </c>
      <c r="K13" s="213">
        <v>7.324247635425623</v>
      </c>
      <c r="L13" s="213">
        <v>7.2405846947549426</v>
      </c>
      <c r="M13" s="213">
        <v>9.3317282889079962</v>
      </c>
      <c r="N13" s="213">
        <v>4.1246775580395516</v>
      </c>
      <c r="O13" s="213">
        <v>3.4529664660361128</v>
      </c>
      <c r="P13" s="213">
        <v>6.2012897678417884</v>
      </c>
      <c r="Q13" s="213">
        <v>5.0408426483233013</v>
      </c>
      <c r="R13" s="213">
        <v>1.4258813413585549</v>
      </c>
      <c r="S13" s="213">
        <v>1.18469475494411</v>
      </c>
      <c r="T13" s="213">
        <v>5.5868443680137574</v>
      </c>
      <c r="U13" s="213">
        <v>2.7429062768701629</v>
      </c>
      <c r="V13" s="213">
        <v>1.4918314703353399</v>
      </c>
      <c r="W13" s="213">
        <v>2.244196044711952</v>
      </c>
      <c r="X13" s="213">
        <v>12.81745485812554</v>
      </c>
      <c r="Y13" s="213">
        <v>2.94067067927773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51.017454858125539</v>
      </c>
      <c r="C14" s="204">
        <f t="shared" si="2"/>
        <v>52.135339638864991</v>
      </c>
      <c r="D14" s="204">
        <f t="shared" si="2"/>
        <v>40.219260533104041</v>
      </c>
      <c r="E14" s="204">
        <f t="shared" si="2"/>
        <v>34.147807394668959</v>
      </c>
      <c r="F14" s="204">
        <f t="shared" si="2"/>
        <v>35.007652622527942</v>
      </c>
      <c r="G14" s="204">
        <f t="shared" si="2"/>
        <v>35.129406706792778</v>
      </c>
      <c r="H14" s="204">
        <f t="shared" si="2"/>
        <v>29.189251934651757</v>
      </c>
      <c r="I14" s="204">
        <f t="shared" si="2"/>
        <v>25.22364574376612</v>
      </c>
      <c r="J14" s="204">
        <f t="shared" si="2"/>
        <v>21.229750644883925</v>
      </c>
      <c r="K14" s="204">
        <f t="shared" si="2"/>
        <v>26.918142734307828</v>
      </c>
      <c r="L14" s="204">
        <f t="shared" si="2"/>
        <v>23.565176268271706</v>
      </c>
      <c r="M14" s="204">
        <f t="shared" si="2"/>
        <v>20.62579535683577</v>
      </c>
      <c r="N14" s="204">
        <f t="shared" si="2"/>
        <v>18.507050730868443</v>
      </c>
      <c r="O14" s="204">
        <f t="shared" si="2"/>
        <v>17.493035253654337</v>
      </c>
      <c r="P14" s="204">
        <f t="shared" si="2"/>
        <v>13.433447979363713</v>
      </c>
      <c r="Q14" s="204">
        <f t="shared" si="2"/>
        <v>11.286328460877041</v>
      </c>
      <c r="R14" s="204">
        <f t="shared" si="2"/>
        <v>12.324849527085123</v>
      </c>
      <c r="S14" s="204">
        <f t="shared" si="2"/>
        <v>10.239552880481513</v>
      </c>
      <c r="T14" s="204">
        <f t="shared" si="2"/>
        <v>12.149011177987962</v>
      </c>
      <c r="U14" s="204">
        <f t="shared" si="2"/>
        <v>9.1949269131556335</v>
      </c>
      <c r="V14" s="204">
        <f t="shared" si="2"/>
        <v>6.1154772141014613</v>
      </c>
      <c r="W14" s="204">
        <f t="shared" si="2"/>
        <v>8.2587274290627679</v>
      </c>
      <c r="X14" s="204">
        <f t="shared" si="2"/>
        <v>6.1390369733447967</v>
      </c>
      <c r="Y14" s="204">
        <f t="shared" si="2"/>
        <v>7.0919174548581259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1.103439380911436</v>
      </c>
      <c r="H16" s="204">
        <v>1.103439380911436</v>
      </c>
      <c r="I16" s="204">
        <v>1.103439380911436</v>
      </c>
      <c r="J16" s="204">
        <v>1.103439380911436</v>
      </c>
      <c r="K16" s="204">
        <v>7.7242476354256224</v>
      </c>
      <c r="L16" s="204">
        <v>4.4138435081685294</v>
      </c>
      <c r="M16" s="204">
        <v>5.5173688736027513</v>
      </c>
      <c r="N16" s="204">
        <v>4.4138435081685294</v>
      </c>
      <c r="O16" s="204">
        <v>3.3175408426483228</v>
      </c>
      <c r="P16" s="204">
        <v>3.3175408426483228</v>
      </c>
      <c r="Q16" s="204">
        <v>2.211693895098882</v>
      </c>
      <c r="R16" s="204">
        <v>3.3175408426483228</v>
      </c>
      <c r="S16" s="204">
        <v>2.211693895098882</v>
      </c>
      <c r="T16" s="204">
        <v>1.105846947549441</v>
      </c>
      <c r="U16" s="204">
        <v>1.105846947549441</v>
      </c>
      <c r="V16" s="204">
        <v>1.105846947549441</v>
      </c>
      <c r="W16" s="204">
        <v>3.3175408426483228</v>
      </c>
      <c r="X16" s="204">
        <v>2.211693895098882</v>
      </c>
      <c r="Y16" s="204">
        <v>2.211693895098882</v>
      </c>
      <c r="DA16" s="71" t="s">
        <v>2874</v>
      </c>
    </row>
    <row r="17" spans="1:105" ht="12" customHeight="1" x14ac:dyDescent="0.25">
      <c r="A17" s="18" t="s">
        <v>71</v>
      </c>
      <c r="B17" s="204">
        <v>21.56775580395529</v>
      </c>
      <c r="C17" s="204">
        <v>24.648925193465171</v>
      </c>
      <c r="D17" s="204">
        <v>21.56775580395529</v>
      </c>
      <c r="E17" s="204">
        <v>17.45967325881341</v>
      </c>
      <c r="F17" s="204">
        <v>16.356147893379191</v>
      </c>
      <c r="G17" s="204">
        <v>16.356147893379191</v>
      </c>
      <c r="H17" s="204">
        <v>15.324247635425619</v>
      </c>
      <c r="I17" s="204">
        <v>14.303611349957009</v>
      </c>
      <c r="J17" s="204">
        <v>13.28228718830611</v>
      </c>
      <c r="K17" s="204">
        <v>14.30533104041273</v>
      </c>
      <c r="L17" s="204">
        <v>13.285038693035251</v>
      </c>
      <c r="M17" s="204">
        <v>10.21779879621668</v>
      </c>
      <c r="N17" s="204">
        <v>9.1960447119518491</v>
      </c>
      <c r="O17" s="204">
        <v>10.31814273430782</v>
      </c>
      <c r="P17" s="204">
        <v>7.2226999140154771</v>
      </c>
      <c r="Q17" s="204">
        <v>6.1828890799656051</v>
      </c>
      <c r="R17" s="204">
        <v>5.1476354256233874</v>
      </c>
      <c r="S17" s="204">
        <v>5.1330180567497852</v>
      </c>
      <c r="T17" s="204">
        <v>7.183404987102322</v>
      </c>
      <c r="U17" s="204">
        <v>6.1592433361994843</v>
      </c>
      <c r="V17" s="204">
        <v>3.079793637145313</v>
      </c>
      <c r="W17" s="204">
        <v>3.976268271711092</v>
      </c>
      <c r="X17" s="204">
        <v>2.962424763542562</v>
      </c>
      <c r="Y17" s="204">
        <v>2.9503869303525372</v>
      </c>
      <c r="DA17" s="71" t="s">
        <v>2875</v>
      </c>
    </row>
    <row r="18" spans="1:105" ht="12" customHeight="1" x14ac:dyDescent="0.25">
      <c r="A18" s="18" t="s">
        <v>32</v>
      </c>
      <c r="B18" s="204">
        <v>29.449699054170249</v>
      </c>
      <c r="C18" s="204">
        <v>27.48641444539982</v>
      </c>
      <c r="D18" s="204">
        <v>18.651504729148751</v>
      </c>
      <c r="E18" s="204">
        <v>16.688134135855549</v>
      </c>
      <c r="F18" s="204">
        <v>18.651504729148751</v>
      </c>
      <c r="G18" s="204">
        <v>17.669819432502148</v>
      </c>
      <c r="H18" s="204">
        <v>12.761564918314701</v>
      </c>
      <c r="I18" s="204">
        <v>9.8165950128976771</v>
      </c>
      <c r="J18" s="204">
        <v>6.8440240756663799</v>
      </c>
      <c r="K18" s="204">
        <v>4.8885640584694752</v>
      </c>
      <c r="L18" s="204">
        <v>5.8662940670679271</v>
      </c>
      <c r="M18" s="204">
        <v>4.8906276870163374</v>
      </c>
      <c r="N18" s="204">
        <v>4.897162510748065</v>
      </c>
      <c r="O18" s="204">
        <v>3.8573516766981939</v>
      </c>
      <c r="P18" s="204">
        <v>2.8932072226999139</v>
      </c>
      <c r="Q18" s="204">
        <v>2.891745485812554</v>
      </c>
      <c r="R18" s="204">
        <v>3.8596732588134128</v>
      </c>
      <c r="S18" s="204">
        <v>2.894840928632846</v>
      </c>
      <c r="T18" s="204">
        <v>3.8597592433362</v>
      </c>
      <c r="U18" s="204">
        <v>1.9298366294067071</v>
      </c>
      <c r="V18" s="204">
        <v>1.9298366294067071</v>
      </c>
      <c r="W18" s="204">
        <v>0.96491831470335332</v>
      </c>
      <c r="X18" s="204">
        <v>0.96491831470335332</v>
      </c>
      <c r="Y18" s="204">
        <v>1.9298366294067071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7.9535683576956142</v>
      </c>
      <c r="C20" s="204">
        <f t="shared" si="3"/>
        <v>8.5339638865004286</v>
      </c>
      <c r="D20" s="204">
        <f t="shared" si="3"/>
        <v>8.963886500429922</v>
      </c>
      <c r="E20" s="204">
        <f t="shared" si="3"/>
        <v>8.8564058469475491</v>
      </c>
      <c r="F20" s="204">
        <f t="shared" si="3"/>
        <v>7.7601031814273416</v>
      </c>
      <c r="G20" s="204">
        <f t="shared" si="3"/>
        <v>4.9226139294926909</v>
      </c>
      <c r="H20" s="204">
        <f t="shared" si="3"/>
        <v>2.6440240756663802</v>
      </c>
      <c r="I20" s="204">
        <f t="shared" si="3"/>
        <v>3.8692175408426479</v>
      </c>
      <c r="J20" s="204">
        <f t="shared" si="3"/>
        <v>3.3533963886500429</v>
      </c>
      <c r="K20" s="204">
        <f t="shared" si="3"/>
        <v>1.7411865864144449</v>
      </c>
      <c r="L20" s="204">
        <f t="shared" si="3"/>
        <v>1.5047291487532239</v>
      </c>
      <c r="M20" s="204">
        <f t="shared" si="3"/>
        <v>0.30094131991859319</v>
      </c>
      <c r="N20" s="204">
        <f t="shared" si="3"/>
        <v>0.49434023307889913</v>
      </c>
      <c r="O20" s="204">
        <f t="shared" si="3"/>
        <v>0.42948139351196529</v>
      </c>
      <c r="P20" s="204">
        <f t="shared" si="3"/>
        <v>0.23616729255551761</v>
      </c>
      <c r="Q20" s="204">
        <f t="shared" si="3"/>
        <v>0.128571234813217</v>
      </c>
      <c r="R20" s="204">
        <f t="shared" si="3"/>
        <v>8.5657753945178064E-2</v>
      </c>
      <c r="S20" s="204">
        <f t="shared" si="3"/>
        <v>2.1134540664610572E-2</v>
      </c>
      <c r="T20" s="204">
        <f t="shared" si="3"/>
        <v>0</v>
      </c>
      <c r="U20" s="204">
        <f t="shared" si="3"/>
        <v>0.2354261874655062</v>
      </c>
      <c r="V20" s="204">
        <f t="shared" si="3"/>
        <v>0.19259542919545519</v>
      </c>
      <c r="W20" s="204">
        <f t="shared" si="3"/>
        <v>0.19270482845592959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7.9535683576956142</v>
      </c>
      <c r="C21" s="204">
        <v>8.5339638865004286</v>
      </c>
      <c r="D21" s="204">
        <v>8.963886500429922</v>
      </c>
      <c r="E21" s="204">
        <v>8.8564058469475491</v>
      </c>
      <c r="F21" s="204">
        <v>7.7601031814273416</v>
      </c>
      <c r="G21" s="204">
        <v>4.9226139294926909</v>
      </c>
      <c r="H21" s="204">
        <v>2.6440240756663802</v>
      </c>
      <c r="I21" s="204">
        <v>3.8692175408426479</v>
      </c>
      <c r="J21" s="204">
        <v>3.3533963886500429</v>
      </c>
      <c r="K21" s="204">
        <v>1.7411865864144449</v>
      </c>
      <c r="L21" s="204">
        <v>1.5047291487532239</v>
      </c>
      <c r="M21" s="204">
        <v>0.30094131991859319</v>
      </c>
      <c r="N21" s="204">
        <v>0.49434023307889913</v>
      </c>
      <c r="O21" s="204">
        <v>0.42948139351196529</v>
      </c>
      <c r="P21" s="204">
        <v>0.23616729255551761</v>
      </c>
      <c r="Q21" s="204">
        <v>0.128571234813217</v>
      </c>
      <c r="R21" s="204">
        <v>8.5657753945178064E-2</v>
      </c>
      <c r="S21" s="204">
        <v>2.1134540664610572E-2</v>
      </c>
      <c r="T21" s="204">
        <v>0</v>
      </c>
      <c r="U21" s="204">
        <v>0.2354261874655062</v>
      </c>
      <c r="V21" s="204">
        <v>0.19259542919545519</v>
      </c>
      <c r="W21" s="204">
        <v>0.19270482845592959</v>
      </c>
      <c r="X21" s="204">
        <v>0</v>
      </c>
      <c r="Y21" s="204">
        <v>0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148.34720550300949</v>
      </c>
      <c r="C23" s="204">
        <f t="shared" si="4"/>
        <v>160.3133276010318</v>
      </c>
      <c r="D23" s="204">
        <f t="shared" si="4"/>
        <v>167.0010318142734</v>
      </c>
      <c r="E23" s="204">
        <f t="shared" si="4"/>
        <v>165.04247635425619</v>
      </c>
      <c r="F23" s="204">
        <f t="shared" si="4"/>
        <v>174.81134995700771</v>
      </c>
      <c r="G23" s="204">
        <f t="shared" si="4"/>
        <v>205.98073946689601</v>
      </c>
      <c r="H23" s="204">
        <f t="shared" si="4"/>
        <v>193.99062768701631</v>
      </c>
      <c r="I23" s="204">
        <f t="shared" si="4"/>
        <v>196.21186586414439</v>
      </c>
      <c r="J23" s="204">
        <f t="shared" si="4"/>
        <v>138.26792777300079</v>
      </c>
      <c r="K23" s="204">
        <f t="shared" si="4"/>
        <v>137.69466895958729</v>
      </c>
      <c r="L23" s="204">
        <f t="shared" si="4"/>
        <v>167.43095442820291</v>
      </c>
      <c r="M23" s="204">
        <f t="shared" si="4"/>
        <v>170.55984973769094</v>
      </c>
      <c r="N23" s="204">
        <f t="shared" si="4"/>
        <v>167.574361400627</v>
      </c>
      <c r="O23" s="204">
        <f t="shared" si="4"/>
        <v>190.3606303863676</v>
      </c>
      <c r="P23" s="204">
        <f t="shared" si="4"/>
        <v>202.75652402300761</v>
      </c>
      <c r="Q23" s="204">
        <f t="shared" si="4"/>
        <v>201.06093865340685</v>
      </c>
      <c r="R23" s="204">
        <f t="shared" si="4"/>
        <v>227.35776443006174</v>
      </c>
      <c r="S23" s="204">
        <f t="shared" si="4"/>
        <v>237.3173865255435</v>
      </c>
      <c r="T23" s="204">
        <f t="shared" si="4"/>
        <v>213.7193465176268</v>
      </c>
      <c r="U23" s="204">
        <f t="shared" si="4"/>
        <v>201.61083348579334</v>
      </c>
      <c r="V23" s="204">
        <f t="shared" si="4"/>
        <v>208.46553010820782</v>
      </c>
      <c r="W23" s="204">
        <f t="shared" si="4"/>
        <v>236.06438889467387</v>
      </c>
      <c r="X23" s="204">
        <f t="shared" si="4"/>
        <v>227.30842648323301</v>
      </c>
      <c r="Y23" s="204">
        <f t="shared" si="4"/>
        <v>208.49707652622521</v>
      </c>
      <c r="DA23" s="71"/>
    </row>
    <row r="24" spans="1:105" ht="12" customHeight="1" x14ac:dyDescent="0.25">
      <c r="A24" s="18" t="s">
        <v>38</v>
      </c>
      <c r="B24" s="204">
        <v>148.34720550300949</v>
      </c>
      <c r="C24" s="204">
        <v>160.3133276010318</v>
      </c>
      <c r="D24" s="204">
        <v>167.0010318142734</v>
      </c>
      <c r="E24" s="204">
        <v>165.04247635425619</v>
      </c>
      <c r="F24" s="204">
        <v>174.81134995700771</v>
      </c>
      <c r="G24" s="204">
        <v>205.98073946689601</v>
      </c>
      <c r="H24" s="204">
        <v>193.99062768701631</v>
      </c>
      <c r="I24" s="204">
        <v>196.21186586414439</v>
      </c>
      <c r="J24" s="204">
        <v>138.26792777300079</v>
      </c>
      <c r="K24" s="204">
        <v>137.69466895958729</v>
      </c>
      <c r="L24" s="204">
        <v>167.43095442820291</v>
      </c>
      <c r="M24" s="204">
        <v>170.55984522785889</v>
      </c>
      <c r="N24" s="204">
        <v>167.57429062768699</v>
      </c>
      <c r="O24" s="204">
        <v>190.36018916595009</v>
      </c>
      <c r="P24" s="204">
        <v>202.75623387790191</v>
      </c>
      <c r="Q24" s="204">
        <v>201.06053310404121</v>
      </c>
      <c r="R24" s="204">
        <v>227.35743766122101</v>
      </c>
      <c r="S24" s="204">
        <v>237.31728288907999</v>
      </c>
      <c r="T24" s="204">
        <v>213.7193465176268</v>
      </c>
      <c r="U24" s="204">
        <v>201.60980223559761</v>
      </c>
      <c r="V24" s="204">
        <v>208.464660361135</v>
      </c>
      <c r="W24" s="204">
        <v>235.93198624247631</v>
      </c>
      <c r="X24" s="204">
        <v>227.1901977644024</v>
      </c>
      <c r="Y24" s="204">
        <v>208.36913155631979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4.5098320516221939E-6</v>
      </c>
      <c r="N25" s="204">
        <v>7.0772940017455307E-5</v>
      </c>
      <c r="O25" s="204">
        <v>4.4122041752742982E-4</v>
      </c>
      <c r="P25" s="204">
        <v>2.9014510570340508E-4</v>
      </c>
      <c r="Q25" s="204">
        <v>4.0554936563081919E-4</v>
      </c>
      <c r="R25" s="204">
        <v>3.2676884072046797E-4</v>
      </c>
      <c r="S25" s="204">
        <v>1.036364635063686E-4</v>
      </c>
      <c r="T25" s="204">
        <v>0</v>
      </c>
      <c r="U25" s="204">
        <v>1.031250195714788E-3</v>
      </c>
      <c r="V25" s="204">
        <v>8.6974707281651696E-4</v>
      </c>
      <c r="W25" s="204">
        <v>1.1902704262715389E-3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0.13121238177128119</v>
      </c>
      <c r="X26" s="204">
        <v>0.11822871883061049</v>
      </c>
      <c r="Y26" s="204">
        <v>0.12794496990541701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276.01031814273432</v>
      </c>
      <c r="J30" s="204">
        <v>234.83327601031809</v>
      </c>
      <c r="K30" s="204">
        <v>191.74548581255371</v>
      </c>
      <c r="L30" s="204">
        <v>224.7539982803095</v>
      </c>
      <c r="M30" s="204">
        <v>231.68048151332761</v>
      </c>
      <c r="N30" s="204">
        <v>239.132502149613</v>
      </c>
      <c r="O30" s="204">
        <v>203.9743766122098</v>
      </c>
      <c r="P30" s="204">
        <v>179.4448839208942</v>
      </c>
      <c r="Q30" s="204">
        <v>161.22098022355971</v>
      </c>
      <c r="R30" s="204">
        <v>164.4453998280309</v>
      </c>
      <c r="S30" s="204">
        <v>194.99380911435941</v>
      </c>
      <c r="T30" s="204">
        <v>199.05417024935511</v>
      </c>
      <c r="U30" s="204">
        <v>192.29484092863291</v>
      </c>
      <c r="V30" s="204">
        <v>194.22949269131561</v>
      </c>
      <c r="W30" s="204">
        <v>193.10687876182291</v>
      </c>
      <c r="X30" s="204">
        <v>211.9757523645743</v>
      </c>
      <c r="Y30" s="204">
        <v>194.11006018916589</v>
      </c>
      <c r="DA30" s="71" t="s">
        <v>2886</v>
      </c>
    </row>
    <row r="31" spans="1:105" ht="12" customHeight="1" x14ac:dyDescent="0.25">
      <c r="A31" s="21" t="s">
        <v>40</v>
      </c>
      <c r="B31" s="207">
        <v>129.83662940670681</v>
      </c>
      <c r="C31" s="207">
        <v>134.2218400687876</v>
      </c>
      <c r="D31" s="207">
        <v>134.47979363714529</v>
      </c>
      <c r="E31" s="207">
        <v>140.1547721410146</v>
      </c>
      <c r="F31" s="207">
        <v>142.04643164230441</v>
      </c>
      <c r="G31" s="207">
        <v>139.7248495270851</v>
      </c>
      <c r="H31" s="207">
        <v>145.6577815993121</v>
      </c>
      <c r="I31" s="207">
        <v>157.95356835769559</v>
      </c>
      <c r="J31" s="207">
        <v>135.94153052450559</v>
      </c>
      <c r="K31" s="207">
        <v>131.98624247635419</v>
      </c>
      <c r="L31" s="207">
        <v>132.7601031814273</v>
      </c>
      <c r="M31" s="207">
        <v>145.6577815993121</v>
      </c>
      <c r="N31" s="207">
        <v>127.944969905417</v>
      </c>
      <c r="O31" s="207">
        <v>127.6010318142734</v>
      </c>
      <c r="P31" s="207">
        <v>109.0283748925193</v>
      </c>
      <c r="Q31" s="207">
        <v>110.146173688736</v>
      </c>
      <c r="R31" s="207">
        <v>111.69389509888219</v>
      </c>
      <c r="S31" s="207">
        <v>139.12295786758381</v>
      </c>
      <c r="T31" s="207">
        <v>142.82029234737749</v>
      </c>
      <c r="U31" s="207">
        <v>134.65176268271711</v>
      </c>
      <c r="V31" s="207">
        <v>130.95442820292351</v>
      </c>
      <c r="W31" s="207">
        <v>141.70249355116081</v>
      </c>
      <c r="X31" s="207">
        <v>151.24677558039551</v>
      </c>
      <c r="Y31" s="207">
        <v>137.48925193465169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181.0277110805757</v>
      </c>
      <c r="C33" s="203">
        <f>WWP_emi!C5</f>
        <v>185.5878318005289</v>
      </c>
      <c r="D33" s="203">
        <f>WWP_emi!D5</f>
        <v>149.5042496212665</v>
      </c>
      <c r="E33" s="203">
        <f>WWP_emi!E5</f>
        <v>131.24857688692879</v>
      </c>
      <c r="F33" s="203">
        <f>WWP_emi!F5</f>
        <v>129.41226360049009</v>
      </c>
      <c r="G33" s="203">
        <f>WWP_emi!G5</f>
        <v>122.4814950003074</v>
      </c>
      <c r="H33" s="203">
        <f>WWP_emi!H5</f>
        <v>133.72345693044849</v>
      </c>
      <c r="I33" s="203">
        <f>WWP_emi!I5</f>
        <v>142.03055840333451</v>
      </c>
      <c r="J33" s="203">
        <f>WWP_emi!J5</f>
        <v>141.8003536050222</v>
      </c>
      <c r="K33" s="203">
        <f>WWP_emi!K5</f>
        <v>119.63789447023269</v>
      </c>
      <c r="L33" s="203">
        <f>WWP_emi!L5</f>
        <v>108.9724030270112</v>
      </c>
      <c r="M33" s="203">
        <f>WWP_emi!M5</f>
        <v>106.2474713335785</v>
      </c>
      <c r="N33" s="203">
        <f>WWP_emi!N5</f>
        <v>77.734072636801699</v>
      </c>
      <c r="O33" s="203">
        <f>WWP_emi!O5</f>
        <v>72.039147108507407</v>
      </c>
      <c r="P33" s="203">
        <f>WWP_emi!P5</f>
        <v>70.816600043391276</v>
      </c>
      <c r="Q33" s="203">
        <f>WWP_emi!Q5</f>
        <v>59.136866377687767</v>
      </c>
      <c r="R33" s="203">
        <f>WWP_emi!R5</f>
        <v>46.345254011791937</v>
      </c>
      <c r="S33" s="203">
        <f>WWP_emi!S5</f>
        <v>36.455881216035863</v>
      </c>
      <c r="T33" s="203">
        <f>WWP_emi!T5</f>
        <v>62.577771852957603</v>
      </c>
      <c r="U33" s="203">
        <f>WWP_emi!U5</f>
        <v>40.884340924890203</v>
      </c>
      <c r="V33" s="203">
        <f>WWP_emi!V5</f>
        <v>25.73496896275827</v>
      </c>
      <c r="W33" s="203">
        <f>WWP_emi!W5</f>
        <v>34.571255099054568</v>
      </c>
      <c r="X33" s="203">
        <f>WWP_emi!X5</f>
        <v>74.458008248263923</v>
      </c>
      <c r="Y33" s="203">
        <f>WWP_emi!Y5</f>
        <v>34.12159884010601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151.83522784959331</v>
      </c>
      <c r="C35" s="284">
        <f t="shared" si="5"/>
        <v>159.24925145059871</v>
      </c>
      <c r="D35" s="284">
        <f t="shared" si="5"/>
        <v>160.00067233255362</v>
      </c>
      <c r="E35" s="284">
        <f t="shared" si="5"/>
        <v>161.36205002915426</v>
      </c>
      <c r="F35" s="284">
        <f t="shared" si="5"/>
        <v>175.00034562954971</v>
      </c>
      <c r="G35" s="284">
        <f t="shared" si="5"/>
        <v>191.49138558370169</v>
      </c>
      <c r="H35" s="284">
        <f t="shared" si="5"/>
        <v>169.58931544397723</v>
      </c>
      <c r="I35" s="284">
        <f t="shared" si="5"/>
        <v>266.15598152861656</v>
      </c>
      <c r="J35" s="284">
        <f t="shared" si="5"/>
        <v>307.84879766863622</v>
      </c>
      <c r="K35" s="284">
        <f t="shared" si="5"/>
        <v>418.84012158972359</v>
      </c>
      <c r="L35" s="284">
        <f t="shared" si="5"/>
        <v>334.07850448296483</v>
      </c>
      <c r="M35" s="284">
        <f t="shared" si="5"/>
        <v>380.30294688601344</v>
      </c>
      <c r="N35" s="284">
        <f t="shared" si="5"/>
        <v>402.75065706327933</v>
      </c>
      <c r="O35" s="284">
        <f t="shared" si="5"/>
        <v>372.39275250071967</v>
      </c>
      <c r="P35" s="284">
        <f t="shared" si="5"/>
        <v>345.41424403004692</v>
      </c>
      <c r="Q35" s="284">
        <f t="shared" si="5"/>
        <v>338.28357838452706</v>
      </c>
      <c r="R35" s="284">
        <f t="shared" si="5"/>
        <v>350.63167615926881</v>
      </c>
      <c r="S35" s="284">
        <f t="shared" si="5"/>
        <v>366.14805158527395</v>
      </c>
      <c r="T35" s="284">
        <f t="shared" si="5"/>
        <v>354.96661280465645</v>
      </c>
      <c r="U35" s="284">
        <f t="shared" si="5"/>
        <v>378.07397053356982</v>
      </c>
      <c r="V35" s="284">
        <f t="shared" si="5"/>
        <v>400.70198305435832</v>
      </c>
      <c r="W35" s="284">
        <f t="shared" si="5"/>
        <v>236.88972261376335</v>
      </c>
      <c r="X35" s="284">
        <f t="shared" si="5"/>
        <v>220.50980663280671</v>
      </c>
      <c r="Y35" s="284">
        <f t="shared" si="5"/>
        <v>372.96879781978208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124.16635121602802</v>
      </c>
      <c r="C36" s="344">
        <f t="shared" si="6"/>
        <v>118.81908485023365</v>
      </c>
      <c r="D36" s="344">
        <f t="shared" si="6"/>
        <v>124.76757653104984</v>
      </c>
      <c r="E36" s="344">
        <f t="shared" si="6"/>
        <v>137.51505167952959</v>
      </c>
      <c r="F36" s="344">
        <f t="shared" si="6"/>
        <v>149.60895259320571</v>
      </c>
      <c r="G36" s="344">
        <f t="shared" si="6"/>
        <v>145.53955666894089</v>
      </c>
      <c r="H36" s="344">
        <f t="shared" si="6"/>
        <v>135.15873100424494</v>
      </c>
      <c r="I36" s="344">
        <f t="shared" si="6"/>
        <v>138.86565895518808</v>
      </c>
      <c r="J36" s="344">
        <f t="shared" si="6"/>
        <v>151.50062581690798</v>
      </c>
      <c r="K36" s="344">
        <f t="shared" si="6"/>
        <v>169.74113620264797</v>
      </c>
      <c r="L36" s="344">
        <f t="shared" si="6"/>
        <v>172.65246391315131</v>
      </c>
      <c r="M36" s="344">
        <f t="shared" si="6"/>
        <v>177.03919286140345</v>
      </c>
      <c r="N36" s="344">
        <f t="shared" si="6"/>
        <v>192.15121550228397</v>
      </c>
      <c r="O36" s="344">
        <f t="shared" si="6"/>
        <v>200.40871792545508</v>
      </c>
      <c r="P36" s="344">
        <f t="shared" si="6"/>
        <v>192.49793257338936</v>
      </c>
      <c r="Q36" s="344">
        <f t="shared" si="6"/>
        <v>189.32826560729589</v>
      </c>
      <c r="R36" s="344">
        <f t="shared" si="6"/>
        <v>198.98309626481168</v>
      </c>
      <c r="S36" s="344">
        <f t="shared" si="6"/>
        <v>195.81649866469539</v>
      </c>
      <c r="T36" s="344">
        <f t="shared" si="6"/>
        <v>195.6635436142669</v>
      </c>
      <c r="U36" s="344">
        <f t="shared" si="6"/>
        <v>186.79312230126806</v>
      </c>
      <c r="V36" s="344">
        <f t="shared" si="6"/>
        <v>191.12818539845696</v>
      </c>
      <c r="W36" s="344">
        <f t="shared" si="6"/>
        <v>167.87837833336218</v>
      </c>
      <c r="X36" s="344">
        <f t="shared" si="6"/>
        <v>155.97334992040177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52.588391231308918</v>
      </c>
      <c r="C37" s="344">
        <f>IF(WWP_ued!C$5=0,"",WWP_ued!C$5/C$5*1000)</f>
        <v>50.241724059764522</v>
      </c>
      <c r="D37" s="344">
        <f>IF(WWP_ued!D$5=0,"",WWP_ued!D$5/D$5*1000)</f>
        <v>52.808301940298527</v>
      </c>
      <c r="E37" s="344">
        <f>IF(WWP_ued!E$5=0,"",WWP_ued!E$5/E$5*1000)</f>
        <v>58.459095298662618</v>
      </c>
      <c r="F37" s="344">
        <f>IF(WWP_ued!F$5=0,"",WWP_ued!F$5/F$5*1000)</f>
        <v>63.433740335943192</v>
      </c>
      <c r="G37" s="344">
        <f>IF(WWP_ued!G$5=0,"",WWP_ued!G$5/G$5*1000)</f>
        <v>61.097023085422705</v>
      </c>
      <c r="H37" s="344">
        <f>IF(WWP_ued!H$5=0,"",WWP_ued!H$5/H$5*1000)</f>
        <v>57.005010733163978</v>
      </c>
      <c r="I37" s="344">
        <f>IF(WWP_ued!I$5=0,"",WWP_ued!I$5/I$5*1000)</f>
        <v>60.301158383653714</v>
      </c>
      <c r="J37" s="344">
        <f>IF(WWP_ued!J$5=0,"",WWP_ued!J$5/J$5*1000)</f>
        <v>66.147414636577068</v>
      </c>
      <c r="K37" s="344">
        <f>IF(WWP_ued!K$5=0,"",WWP_ued!K$5/K$5*1000)</f>
        <v>74.053580694757514</v>
      </c>
      <c r="L37" s="344">
        <f>IF(WWP_ued!L$5=0,"",WWP_ued!L$5/L$5*1000)</f>
        <v>74.988702110394783</v>
      </c>
      <c r="M37" s="344">
        <f>IF(WWP_ued!M$5=0,"",WWP_ued!M$5/M$5*1000)</f>
        <v>77.131787983378715</v>
      </c>
      <c r="N37" s="344">
        <f>IF(WWP_ued!N$5=0,"",WWP_ued!N$5/N$5*1000)</f>
        <v>83.695424452305431</v>
      </c>
      <c r="O37" s="344">
        <f>IF(WWP_ued!O$5=0,"",WWP_ued!O$5/O$5*1000)</f>
        <v>86.660780668149584</v>
      </c>
      <c r="P37" s="344">
        <f>IF(WWP_ued!P$5=0,"",WWP_ued!P$5/P$5*1000)</f>
        <v>82.415186067839741</v>
      </c>
      <c r="Q37" s="344">
        <f>IF(WWP_ued!Q$5=0,"",WWP_ued!Q$5/Q$5*1000)</f>
        <v>81.056697388893085</v>
      </c>
      <c r="R37" s="344">
        <f>IF(WWP_ued!R$5=0,"",WWP_ued!R$5/R$5*1000)</f>
        <v>84.915391401137057</v>
      </c>
      <c r="S37" s="344">
        <f>IF(WWP_ued!S$5=0,"",WWP_ued!S$5/S$5*1000)</f>
        <v>84.378693313175063</v>
      </c>
      <c r="T37" s="344">
        <f>IF(WWP_ued!T$5=0,"",WWP_ued!T$5/T$5*1000)</f>
        <v>84.546702409031425</v>
      </c>
      <c r="U37" s="344">
        <f>IF(WWP_ued!U$5=0,"",WWP_ued!U$5/U$5*1000)</f>
        <v>80.939530937585147</v>
      </c>
      <c r="V37" s="344">
        <f>IF(WWP_ued!V$5=0,"",WWP_ued!V$5/V$5*1000)</f>
        <v>82.826886648216259</v>
      </c>
      <c r="W37" s="344">
        <f>IF(WWP_ued!W$5=0,"",WWP_ued!W$5/W$5*1000)</f>
        <v>72.4234506436798</v>
      </c>
      <c r="X37" s="344">
        <f>IF(WWP_ued!X$5=0,"",WWP_ued!X$5/X$5*1000)</f>
        <v>67.359465543513764</v>
      </c>
      <c r="Y37" s="344">
        <f>IF(WWP_ued!Y$5=0,"",WWP_ued!Y$5/Y$5*1000)</f>
        <v>70.404597668517923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0.53692748811933544</v>
      </c>
      <c r="C38" s="345">
        <f t="shared" si="7"/>
        <v>0.52248168829650898</v>
      </c>
      <c r="D38" s="345">
        <f t="shared" si="7"/>
        <v>0.42604198320744419</v>
      </c>
      <c r="E38" s="345">
        <f t="shared" si="7"/>
        <v>0.3763895137098891</v>
      </c>
      <c r="F38" s="345">
        <f t="shared" si="7"/>
        <v>0.3598528195047872</v>
      </c>
      <c r="G38" s="345">
        <f t="shared" si="7"/>
        <v>0.31750895366056697</v>
      </c>
      <c r="H38" s="345">
        <f t="shared" si="7"/>
        <v>0.35245691560184983</v>
      </c>
      <c r="I38" s="345">
        <f t="shared" si="7"/>
        <v>0.21150939372235783</v>
      </c>
      <c r="J38" s="345">
        <f t="shared" si="7"/>
        <v>0.25829867514784499</v>
      </c>
      <c r="K38" s="345">
        <f t="shared" si="7"/>
        <v>0.2405217037747048</v>
      </c>
      <c r="L38" s="345">
        <f t="shared" si="7"/>
        <v>0.19555193987548924</v>
      </c>
      <c r="M38" s="345">
        <f t="shared" si="7"/>
        <v>0.18376937219140893</v>
      </c>
      <c r="N38" s="345">
        <f t="shared" si="7"/>
        <v>0.13936384421324263</v>
      </c>
      <c r="O38" s="345">
        <f t="shared" si="7"/>
        <v>0.13259271007750176</v>
      </c>
      <c r="P38" s="345">
        <f t="shared" si="7"/>
        <v>0.13855704310957043</v>
      </c>
      <c r="Q38" s="345">
        <f t="shared" si="7"/>
        <v>0.12096302261376424</v>
      </c>
      <c r="R38" s="345">
        <f t="shared" si="7"/>
        <v>8.9584878365801396E-2</v>
      </c>
      <c r="S38" s="345">
        <f t="shared" si="7"/>
        <v>6.2544452128143288E-2</v>
      </c>
      <c r="T38" s="345">
        <f t="shared" si="7"/>
        <v>0.10914797490904034</v>
      </c>
      <c r="U38" s="345">
        <f t="shared" si="7"/>
        <v>7.5609432183970829E-2</v>
      </c>
      <c r="V38" s="345">
        <f t="shared" si="7"/>
        <v>4.7529780430232572E-2</v>
      </c>
      <c r="W38" s="345">
        <f t="shared" si="7"/>
        <v>5.9444763982831252E-2</v>
      </c>
      <c r="X38" s="345">
        <f t="shared" si="7"/>
        <v>0.12216495795803638</v>
      </c>
      <c r="Y38" s="345">
        <f t="shared" si="7"/>
        <v>6.2024725619011109E-2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337.15485812553737</v>
      </c>
      <c r="C5" s="223">
        <v>355.20447119518479</v>
      </c>
      <c r="D5" s="223">
        <v>350.91435941530523</v>
      </c>
      <c r="E5" s="223">
        <v>348.70412725709349</v>
      </c>
      <c r="F5" s="223">
        <v>359.6255374032674</v>
      </c>
      <c r="G5" s="223">
        <v>385.7576096302667</v>
      </c>
      <c r="H5" s="223">
        <v>379.40369733447977</v>
      </c>
      <c r="I5" s="223">
        <v>671.50945829750628</v>
      </c>
      <c r="J5" s="223">
        <v>548.9782459157351</v>
      </c>
      <c r="K5" s="223">
        <v>497.40997420464299</v>
      </c>
      <c r="L5" s="223">
        <v>557.25554600171961</v>
      </c>
      <c r="M5" s="223">
        <v>578.15657781599305</v>
      </c>
      <c r="N5" s="223">
        <v>557.77790197764375</v>
      </c>
      <c r="O5" s="223">
        <v>543.31152192605305</v>
      </c>
      <c r="P5" s="223">
        <v>511.10068787618218</v>
      </c>
      <c r="Q5" s="223">
        <v>488.8838349097162</v>
      </c>
      <c r="R5" s="223">
        <v>517.33344797936365</v>
      </c>
      <c r="S5" s="223">
        <v>582.87953568357693</v>
      </c>
      <c r="T5" s="223">
        <v>573.32966466036123</v>
      </c>
      <c r="U5" s="223">
        <v>540.73069647463478</v>
      </c>
      <c r="V5" s="223">
        <v>541.44935511607946</v>
      </c>
      <c r="W5" s="223">
        <v>581.56938950988808</v>
      </c>
      <c r="X5" s="223">
        <v>609.48744625967345</v>
      </c>
      <c r="Y5" s="223">
        <v>550.12897678417858</v>
      </c>
      <c r="DA5" s="89" t="s">
        <v>2871</v>
      </c>
    </row>
    <row r="6" spans="1:105" ht="12" customHeight="1" x14ac:dyDescent="0.25">
      <c r="A6" s="55" t="s">
        <v>91</v>
      </c>
      <c r="B6" s="259">
        <v>5.3689246010965066</v>
      </c>
      <c r="C6" s="259">
        <v>5.5548221425773434</v>
      </c>
      <c r="D6" s="259">
        <v>5.5602377250283483</v>
      </c>
      <c r="E6" s="259">
        <v>5.7848544138762099</v>
      </c>
      <c r="F6" s="259">
        <v>5.8593463700285033</v>
      </c>
      <c r="G6" s="259">
        <v>5.7612813322790721</v>
      </c>
      <c r="H6" s="259">
        <v>5.9978247745439033</v>
      </c>
      <c r="I6" s="259">
        <v>6.5106845570739722</v>
      </c>
      <c r="J6" s="259">
        <v>5.6057408930592141</v>
      </c>
      <c r="K6" s="259">
        <v>5.440433410327234</v>
      </c>
      <c r="L6" s="259">
        <v>5.4702729560031331</v>
      </c>
      <c r="M6" s="259">
        <v>5.9881535038332574</v>
      </c>
      <c r="N6" s="259">
        <v>5.2605373982197143</v>
      </c>
      <c r="O6" s="259">
        <v>5.2478043112380526</v>
      </c>
      <c r="P6" s="259">
        <v>4.4815479035877797</v>
      </c>
      <c r="Q6" s="259">
        <v>4.5238954125621706</v>
      </c>
      <c r="R6" s="259">
        <v>4.5846697535085266</v>
      </c>
      <c r="S6" s="259">
        <v>5.7070118261346661</v>
      </c>
      <c r="T6" s="259">
        <v>5.8629687320898949</v>
      </c>
      <c r="U6" s="259">
        <v>5.5260825337302348</v>
      </c>
      <c r="V6" s="259">
        <v>5.3690262142546814</v>
      </c>
      <c r="W6" s="259">
        <v>5.8111540861534241</v>
      </c>
      <c r="X6" s="259">
        <v>6.2007048582213962</v>
      </c>
      <c r="Y6" s="259">
        <v>5.6365343928145846</v>
      </c>
      <c r="DA6" s="67" t="s">
        <v>2888</v>
      </c>
    </row>
    <row r="7" spans="1:105" ht="12" customHeight="1" x14ac:dyDescent="0.25">
      <c r="A7" s="173" t="s">
        <v>92</v>
      </c>
      <c r="B7" s="224">
        <v>5.8357876098875092</v>
      </c>
      <c r="C7" s="224">
        <v>6.0378501549753691</v>
      </c>
      <c r="D7" s="224">
        <v>6.0437366576395108</v>
      </c>
      <c r="E7" s="224">
        <v>6.2878852324741441</v>
      </c>
      <c r="F7" s="224">
        <v>6.3688547500309811</v>
      </c>
      <c r="G7" s="224">
        <v>6.2622623176946446</v>
      </c>
      <c r="H7" s="224">
        <v>6.5193747549390242</v>
      </c>
      <c r="I7" s="224">
        <v>7.0768310402977983</v>
      </c>
      <c r="J7" s="224">
        <v>6.0931966228904519</v>
      </c>
      <c r="K7" s="224">
        <v>5.9135145764426484</v>
      </c>
      <c r="L7" s="224">
        <v>5.9459488652207968</v>
      </c>
      <c r="M7" s="224">
        <v>6.5088625041665829</v>
      </c>
      <c r="N7" s="224">
        <v>5.717975432847517</v>
      </c>
      <c r="O7" s="224">
        <v>5.7041351209109266</v>
      </c>
      <c r="P7" s="224">
        <v>4.8712477212910663</v>
      </c>
      <c r="Q7" s="224">
        <v>4.917277622350186</v>
      </c>
      <c r="R7" s="224">
        <v>4.9833366885962249</v>
      </c>
      <c r="S7" s="224">
        <v>6.2032737240594207</v>
      </c>
      <c r="T7" s="224">
        <v>6.3727921000977119</v>
      </c>
      <c r="U7" s="224">
        <v>6.006611449706778</v>
      </c>
      <c r="V7" s="224">
        <v>5.8358980589724814</v>
      </c>
      <c r="W7" s="224">
        <v>6.3164718327754628</v>
      </c>
      <c r="X7" s="224">
        <v>6.7398965850232617</v>
      </c>
      <c r="Y7" s="224">
        <v>6.1266678182767249</v>
      </c>
      <c r="DA7" s="177" t="s">
        <v>2889</v>
      </c>
    </row>
    <row r="8" spans="1:105" ht="12" customHeight="1" x14ac:dyDescent="0.25">
      <c r="A8" s="173" t="s">
        <v>93</v>
      </c>
      <c r="B8" s="224">
        <v>14.47275327252102</v>
      </c>
      <c r="C8" s="224">
        <v>14.973868384338919</v>
      </c>
      <c r="D8" s="224">
        <v>14.98846691094599</v>
      </c>
      <c r="E8" s="224">
        <v>15.59395537653587</v>
      </c>
      <c r="F8" s="224">
        <v>15.794759780076831</v>
      </c>
      <c r="G8" s="224">
        <v>15.53041054788272</v>
      </c>
      <c r="H8" s="224">
        <v>16.168049392248779</v>
      </c>
      <c r="I8" s="224">
        <v>17.550540979938539</v>
      </c>
      <c r="J8" s="224">
        <v>15.11112762476832</v>
      </c>
      <c r="K8" s="224">
        <v>14.66551614957776</v>
      </c>
      <c r="L8" s="224">
        <v>14.74595318574757</v>
      </c>
      <c r="M8" s="224">
        <v>16.141979010333131</v>
      </c>
      <c r="N8" s="224">
        <v>14.180579073461841</v>
      </c>
      <c r="O8" s="224">
        <v>14.146255099859101</v>
      </c>
      <c r="P8" s="224">
        <v>12.08069434880184</v>
      </c>
      <c r="Q8" s="224">
        <v>12.19484850342846</v>
      </c>
      <c r="R8" s="224">
        <v>12.35867498771864</v>
      </c>
      <c r="S8" s="224">
        <v>15.38411883566736</v>
      </c>
      <c r="T8" s="224">
        <v>15.804524408242321</v>
      </c>
      <c r="U8" s="224">
        <v>14.8963963952728</v>
      </c>
      <c r="V8" s="224">
        <v>14.47302718625175</v>
      </c>
      <c r="W8" s="224">
        <v>15.66485014528315</v>
      </c>
      <c r="X8" s="224">
        <v>16.714943530857681</v>
      </c>
      <c r="Y8" s="224">
        <v>15.194136189326271</v>
      </c>
      <c r="DA8" s="177" t="s">
        <v>2890</v>
      </c>
    </row>
    <row r="9" spans="1:105" ht="12" customHeight="1" x14ac:dyDescent="0.25">
      <c r="A9" s="173" t="s">
        <v>94</v>
      </c>
      <c r="B9" s="224">
        <v>44.351985835145072</v>
      </c>
      <c r="C9" s="224">
        <v>45.887661177812809</v>
      </c>
      <c r="D9" s="224">
        <v>45.932398598060281</v>
      </c>
      <c r="E9" s="224">
        <v>47.787927766803477</v>
      </c>
      <c r="F9" s="224">
        <v>48.403296100235458</v>
      </c>
      <c r="G9" s="224">
        <v>47.593193614479311</v>
      </c>
      <c r="H9" s="224">
        <v>49.547248137536577</v>
      </c>
      <c r="I9" s="224">
        <v>53.783915906263267</v>
      </c>
      <c r="J9" s="224">
        <v>46.308294333967417</v>
      </c>
      <c r="K9" s="224">
        <v>44.94271078096412</v>
      </c>
      <c r="L9" s="224">
        <v>45.189211375678063</v>
      </c>
      <c r="M9" s="224">
        <v>49.467355031666038</v>
      </c>
      <c r="N9" s="224">
        <v>43.456613289641133</v>
      </c>
      <c r="O9" s="224">
        <v>43.351426918923053</v>
      </c>
      <c r="P9" s="224">
        <v>37.02148268181211</v>
      </c>
      <c r="Q9" s="224">
        <v>37.371309929861418</v>
      </c>
      <c r="R9" s="224">
        <v>37.873358833331316</v>
      </c>
      <c r="S9" s="224">
        <v>47.14488030285159</v>
      </c>
      <c r="T9" s="224">
        <v>48.433219960742612</v>
      </c>
      <c r="U9" s="224">
        <v>45.650247017771513</v>
      </c>
      <c r="V9" s="224">
        <v>44.352825248190847</v>
      </c>
      <c r="W9" s="224">
        <v>48.005185929093493</v>
      </c>
      <c r="X9" s="224">
        <v>51.223214046176771</v>
      </c>
      <c r="Y9" s="224">
        <v>46.562675418903098</v>
      </c>
      <c r="DA9" s="177" t="s">
        <v>2891</v>
      </c>
    </row>
    <row r="10" spans="1:105" ht="12" customHeight="1" x14ac:dyDescent="0.25">
      <c r="A10" s="56" t="s">
        <v>95</v>
      </c>
      <c r="B10" s="260">
        <v>9.1492656514502961</v>
      </c>
      <c r="C10" s="260">
        <v>9.4329261499360868</v>
      </c>
      <c r="D10" s="260">
        <v>9.460133318914199</v>
      </c>
      <c r="E10" s="260">
        <v>9.9077858541261019</v>
      </c>
      <c r="F10" s="260">
        <v>10.098335239750719</v>
      </c>
      <c r="G10" s="260">
        <v>10.021347738145201</v>
      </c>
      <c r="H10" s="260">
        <v>10.495139989360959</v>
      </c>
      <c r="I10" s="260">
        <v>11.645147377131989</v>
      </c>
      <c r="J10" s="260">
        <v>10.022621046636949</v>
      </c>
      <c r="K10" s="260">
        <v>9.6767221386792652</v>
      </c>
      <c r="L10" s="260">
        <v>9.7655320479996579</v>
      </c>
      <c r="M10" s="260">
        <v>10.72993805246926</v>
      </c>
      <c r="N10" s="260">
        <v>9.4097461854781201</v>
      </c>
      <c r="O10" s="260">
        <v>9.3486503266818186</v>
      </c>
      <c r="P10" s="260">
        <v>8.040522875177718</v>
      </c>
      <c r="Q10" s="260">
        <v>8.1115431235201907</v>
      </c>
      <c r="R10" s="260">
        <v>8.2331204778067946</v>
      </c>
      <c r="S10" s="260">
        <v>10.258364046294011</v>
      </c>
      <c r="T10" s="260">
        <v>10.51049702540449</v>
      </c>
      <c r="U10" s="260">
        <v>9.8946897618040506</v>
      </c>
      <c r="V10" s="260">
        <v>9.6929343397834185</v>
      </c>
      <c r="W10" s="260">
        <v>10.47230981395013</v>
      </c>
      <c r="X10" s="260">
        <v>11.23801708788077</v>
      </c>
      <c r="Y10" s="260">
        <v>10.19167353848248</v>
      </c>
      <c r="DA10" s="68" t="s">
        <v>2892</v>
      </c>
    </row>
    <row r="11" spans="1:105" ht="12" customHeight="1" x14ac:dyDescent="0.25">
      <c r="A11" s="37" t="s">
        <v>159</v>
      </c>
      <c r="B11" s="226">
        <v>0.43078055391200559</v>
      </c>
      <c r="C11" s="226">
        <v>0.51052026641548132</v>
      </c>
      <c r="D11" s="226">
        <v>0.40890873383482618</v>
      </c>
      <c r="E11" s="226">
        <v>0.28218920414836551</v>
      </c>
      <c r="F11" s="226">
        <v>0.2759650531477788</v>
      </c>
      <c r="G11" s="226">
        <v>0.33538879421441659</v>
      </c>
      <c r="H11" s="226">
        <v>0.2732505359980576</v>
      </c>
      <c r="I11" s="226">
        <v>0.59775456652231784</v>
      </c>
      <c r="J11" s="226">
        <v>0.56485562307344495</v>
      </c>
      <c r="K11" s="226">
        <v>0.51953812106888864</v>
      </c>
      <c r="L11" s="226">
        <v>0.51358825840614264</v>
      </c>
      <c r="M11" s="226">
        <v>0.32709937897108382</v>
      </c>
      <c r="N11" s="226">
        <v>0.27848236460047882</v>
      </c>
      <c r="O11" s="226">
        <v>0.27712602298737532</v>
      </c>
      <c r="P11" s="226">
        <v>0.23671986913335921</v>
      </c>
      <c r="Q11" s="226">
        <v>0.1511137950853772</v>
      </c>
      <c r="R11" s="226">
        <v>9.9276816447033359E-2</v>
      </c>
      <c r="S11" s="226">
        <v>4.9156015994826677E-2</v>
      </c>
      <c r="T11" s="226">
        <v>0.1270209845651081</v>
      </c>
      <c r="U11" s="226">
        <v>6.7338415028593529E-2</v>
      </c>
      <c r="V11" s="226">
        <v>1.67528643072005E-2</v>
      </c>
      <c r="W11" s="226">
        <v>3.4575168990856407E-2</v>
      </c>
      <c r="X11" s="226">
        <v>5.7076377868751922E-2</v>
      </c>
      <c r="Y11" s="226">
        <v>2.438153525354414E-2</v>
      </c>
      <c r="DA11" s="69" t="s">
        <v>2893</v>
      </c>
    </row>
    <row r="12" spans="1:105" ht="12" customHeight="1" x14ac:dyDescent="0.25">
      <c r="A12" s="37" t="s">
        <v>35</v>
      </c>
      <c r="B12" s="226">
        <v>0.15885948514294579</v>
      </c>
      <c r="C12" s="226">
        <v>0.17675259601466689</v>
      </c>
      <c r="D12" s="226">
        <v>0.1699486730305845</v>
      </c>
      <c r="E12" s="226">
        <v>0.14314025700930599</v>
      </c>
      <c r="F12" s="226">
        <v>0.13093041838792061</v>
      </c>
      <c r="G12" s="226">
        <v>0.1009399988895887</v>
      </c>
      <c r="H12" s="226">
        <v>4.7146262123657003E-2</v>
      </c>
      <c r="I12" s="226">
        <v>0.16169639941411701</v>
      </c>
      <c r="J12" s="226">
        <v>0.14260983666960789</v>
      </c>
      <c r="K12" s="226">
        <v>6.3236062484717845E-2</v>
      </c>
      <c r="L12" s="226">
        <v>5.8171544753292719E-2</v>
      </c>
      <c r="M12" s="226">
        <v>9.634090079344907E-3</v>
      </c>
      <c r="N12" s="226">
        <v>1.4972170139810691E-2</v>
      </c>
      <c r="O12" s="226">
        <v>1.1546917624473969E-2</v>
      </c>
      <c r="P12" s="226">
        <v>7.7497576204373546E-3</v>
      </c>
      <c r="Q12" s="226">
        <v>3.152275753794012E-3</v>
      </c>
      <c r="R12" s="226">
        <v>1.658289482470031E-3</v>
      </c>
      <c r="S12" s="226">
        <v>2.0338603197350271E-4</v>
      </c>
      <c r="T12" s="226">
        <v>0</v>
      </c>
      <c r="U12" s="226">
        <v>2.5851664246235241E-3</v>
      </c>
      <c r="V12" s="226">
        <v>1.052374356223161E-3</v>
      </c>
      <c r="W12" s="226">
        <v>1.632133265111602E-3</v>
      </c>
      <c r="X12" s="226">
        <v>0</v>
      </c>
      <c r="Y12" s="226">
        <v>0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8.5596256123953456</v>
      </c>
      <c r="C15" s="226">
        <v>8.7456532875059381</v>
      </c>
      <c r="D15" s="226">
        <v>8.881275912048789</v>
      </c>
      <c r="E15" s="226">
        <v>9.4824563929684302</v>
      </c>
      <c r="F15" s="226">
        <v>9.691439768215016</v>
      </c>
      <c r="G15" s="226">
        <v>9.5850189450411971</v>
      </c>
      <c r="H15" s="226">
        <v>10.174743191239241</v>
      </c>
      <c r="I15" s="226">
        <v>10.885696411195561</v>
      </c>
      <c r="J15" s="226">
        <v>9.3151555868938978</v>
      </c>
      <c r="K15" s="226">
        <v>9.0939479551256586</v>
      </c>
      <c r="L15" s="226">
        <v>9.1937722448402219</v>
      </c>
      <c r="M15" s="226">
        <v>10.39320458341883</v>
      </c>
      <c r="N15" s="226">
        <v>9.1162916507378302</v>
      </c>
      <c r="O15" s="226">
        <v>9.0599773860699688</v>
      </c>
      <c r="P15" s="226">
        <v>7.7960532484239211</v>
      </c>
      <c r="Q15" s="226">
        <v>7.957277052681019</v>
      </c>
      <c r="R15" s="226">
        <v>8.1321853718772914</v>
      </c>
      <c r="S15" s="226">
        <v>10.20900464426721</v>
      </c>
      <c r="T15" s="226">
        <v>10.38347604083938</v>
      </c>
      <c r="U15" s="226">
        <v>9.8247661803508333</v>
      </c>
      <c r="V15" s="226">
        <v>9.6751291011199942</v>
      </c>
      <c r="W15" s="226">
        <v>10.436102511694161</v>
      </c>
      <c r="X15" s="226">
        <v>11.18094071001202</v>
      </c>
      <c r="Y15" s="226">
        <v>10.16729200322894</v>
      </c>
      <c r="DA15" s="69" t="s">
        <v>2897</v>
      </c>
    </row>
    <row r="16" spans="1:105" ht="12" customHeight="1" x14ac:dyDescent="0.25">
      <c r="A16" s="57" t="s">
        <v>2898</v>
      </c>
      <c r="B16" s="261">
        <v>177.20387565365951</v>
      </c>
      <c r="C16" s="261">
        <v>188.91970235784689</v>
      </c>
      <c r="D16" s="261">
        <v>185.5526235735046</v>
      </c>
      <c r="E16" s="261">
        <v>179.12595947084461</v>
      </c>
      <c r="F16" s="261">
        <v>187.07985724264319</v>
      </c>
      <c r="G16" s="261">
        <v>212.23709970059551</v>
      </c>
      <c r="H16" s="261">
        <v>201.5448596775648</v>
      </c>
      <c r="I16" s="261">
        <v>450.12343897886262</v>
      </c>
      <c r="J16" s="261">
        <v>360.29636894242088</v>
      </c>
      <c r="K16" s="261">
        <v>318.644778978121</v>
      </c>
      <c r="L16" s="261">
        <v>372.63540383643061</v>
      </c>
      <c r="M16" s="261">
        <v>380.62254461672148</v>
      </c>
      <c r="N16" s="261">
        <v>381.00035765527309</v>
      </c>
      <c r="O16" s="261">
        <v>368.93662155774712</v>
      </c>
      <c r="P16" s="261">
        <v>357.22896653835079</v>
      </c>
      <c r="Q16" s="261">
        <v>337.68463208943569</v>
      </c>
      <c r="R16" s="261">
        <v>363.93100327704218</v>
      </c>
      <c r="S16" s="261">
        <v>400.68874466742523</v>
      </c>
      <c r="T16" s="261">
        <v>384.39535816507339</v>
      </c>
      <c r="U16" s="261">
        <v>365.44934506057302</v>
      </c>
      <c r="V16" s="261">
        <v>372.82130205082132</v>
      </c>
      <c r="W16" s="261">
        <v>397.56338405157811</v>
      </c>
      <c r="X16" s="261">
        <v>409.06522525084631</v>
      </c>
      <c r="Y16" s="261">
        <v>372.95380933456482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0.15922360548182549</v>
      </c>
      <c r="E17" s="229">
        <v>0.30863928099109522</v>
      </c>
      <c r="F17" s="229">
        <v>0</v>
      </c>
      <c r="G17" s="229">
        <v>0</v>
      </c>
      <c r="H17" s="229">
        <v>4.438129938626683</v>
      </c>
      <c r="I17" s="229">
        <v>4.0097930371303736</v>
      </c>
      <c r="J17" s="229">
        <v>5.9317057684944263</v>
      </c>
      <c r="K17" s="229">
        <v>2.874584447669426</v>
      </c>
      <c r="L17" s="229">
        <v>2.2452770132102779</v>
      </c>
      <c r="M17" s="229">
        <v>2.659452230969507</v>
      </c>
      <c r="N17" s="229">
        <v>0.86231997809344363</v>
      </c>
      <c r="O17" s="229">
        <v>0.68032793847125217</v>
      </c>
      <c r="P17" s="229">
        <v>1.1599683211698111</v>
      </c>
      <c r="Q17" s="229">
        <v>0.78963992401058147</v>
      </c>
      <c r="R17" s="229">
        <v>0.15479135515091699</v>
      </c>
      <c r="S17" s="229">
        <v>8.0715534090652283E-2</v>
      </c>
      <c r="T17" s="229">
        <v>0.81108831485943567</v>
      </c>
      <c r="U17" s="229">
        <v>0.24137616731752301</v>
      </c>
      <c r="V17" s="229">
        <v>5.8720365846265443E-2</v>
      </c>
      <c r="W17" s="229">
        <v>0.14100801311791561</v>
      </c>
      <c r="X17" s="229">
        <v>1.89508022579494</v>
      </c>
      <c r="Y17" s="229">
        <v>0.18500944399876251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0.6042341645107554</v>
      </c>
      <c r="H19" s="229">
        <v>0.61817721665848568</v>
      </c>
      <c r="I19" s="229">
        <v>0.36145906565347308</v>
      </c>
      <c r="J19" s="229">
        <v>0.42633678409777209</v>
      </c>
      <c r="K19" s="229">
        <v>3.0315744671638929</v>
      </c>
      <c r="L19" s="229">
        <v>1.3687156198831849</v>
      </c>
      <c r="M19" s="229">
        <v>1.572396720704522</v>
      </c>
      <c r="N19" s="229">
        <v>0.92277405535690504</v>
      </c>
      <c r="O19" s="229">
        <v>0.65364542183466101</v>
      </c>
      <c r="P19" s="229">
        <v>0.62055514670754464</v>
      </c>
      <c r="Q19" s="229">
        <v>0.3464583049108772</v>
      </c>
      <c r="R19" s="229">
        <v>0.3601468284259684</v>
      </c>
      <c r="S19" s="229">
        <v>0.1506869623951051</v>
      </c>
      <c r="T19" s="229">
        <v>0.16054492985620919</v>
      </c>
      <c r="U19" s="229">
        <v>9.7314698679331138E-2</v>
      </c>
      <c r="V19" s="229">
        <v>4.3527528827021322E-2</v>
      </c>
      <c r="W19" s="229">
        <v>0.20844874215051859</v>
      </c>
      <c r="X19" s="229">
        <v>0.32700231149682629</v>
      </c>
      <c r="Y19" s="229">
        <v>0.13914657656538509</v>
      </c>
      <c r="DA19" s="73" t="s">
        <v>2902</v>
      </c>
    </row>
    <row r="20" spans="1:105" ht="12" customHeight="1" x14ac:dyDescent="0.25">
      <c r="A20" s="46" t="s">
        <v>159</v>
      </c>
      <c r="B20" s="229">
        <v>14.472687914558451</v>
      </c>
      <c r="C20" s="229">
        <v>16.3469066395113</v>
      </c>
      <c r="D20" s="229">
        <v>13.45512688541454</v>
      </c>
      <c r="E20" s="229">
        <v>10.547065821604001</v>
      </c>
      <c r="F20" s="229">
        <v>9.6302371443964763</v>
      </c>
      <c r="G20" s="229">
        <v>8.7728335208728581</v>
      </c>
      <c r="H20" s="229">
        <v>8.4319842628535966</v>
      </c>
      <c r="I20" s="229">
        <v>4.4896949235482708</v>
      </c>
      <c r="J20" s="229">
        <v>4.9136445275565306</v>
      </c>
      <c r="K20" s="229">
        <v>5.4105797478869979</v>
      </c>
      <c r="L20" s="229">
        <v>3.9603768611403329</v>
      </c>
      <c r="M20" s="229">
        <v>2.8187535916912871</v>
      </c>
      <c r="N20" s="229">
        <v>1.8643377718162639</v>
      </c>
      <c r="O20" s="229">
        <v>1.978352314324888</v>
      </c>
      <c r="P20" s="229">
        <v>1.306746797482683</v>
      </c>
      <c r="Q20" s="229">
        <v>0.94486793377424605</v>
      </c>
      <c r="R20" s="229">
        <v>0.54804158504364808</v>
      </c>
      <c r="S20" s="229">
        <v>0.34637330683725848</v>
      </c>
      <c r="T20" s="229">
        <v>1.0244335142728109</v>
      </c>
      <c r="U20" s="229">
        <v>0.53608855465997185</v>
      </c>
      <c r="V20" s="229">
        <v>0.1205651431543104</v>
      </c>
      <c r="W20" s="229">
        <v>0.25591004464092759</v>
      </c>
      <c r="X20" s="229">
        <v>0.44704048076134761</v>
      </c>
      <c r="Y20" s="229">
        <v>0.1921363255704942</v>
      </c>
      <c r="DA20" s="73" t="s">
        <v>2903</v>
      </c>
    </row>
    <row r="21" spans="1:105" ht="12" customHeight="1" x14ac:dyDescent="0.25">
      <c r="A21" s="46" t="s">
        <v>32</v>
      </c>
      <c r="B21" s="229">
        <v>20.164488936885181</v>
      </c>
      <c r="C21" s="229">
        <v>18.61423122827793</v>
      </c>
      <c r="D21" s="229">
        <v>11.860682290625389</v>
      </c>
      <c r="E21" s="229">
        <v>10.246602390112001</v>
      </c>
      <c r="F21" s="229">
        <v>11.170172343573119</v>
      </c>
      <c r="G21" s="229">
        <v>9.6758451497670261</v>
      </c>
      <c r="H21" s="229">
        <v>7.1493811240397713</v>
      </c>
      <c r="I21" s="229">
        <v>3.2156703146933729</v>
      </c>
      <c r="J21" s="229">
        <v>2.644331229412161</v>
      </c>
      <c r="K21" s="229">
        <v>1.918639417097681</v>
      </c>
      <c r="L21" s="229">
        <v>1.819114861132805</v>
      </c>
      <c r="M21" s="229">
        <v>1.3937815493981609</v>
      </c>
      <c r="N21" s="229">
        <v>1.023818470551052</v>
      </c>
      <c r="O21" s="229">
        <v>0.76000278021213319</v>
      </c>
      <c r="P21" s="229">
        <v>0.54118237504640521</v>
      </c>
      <c r="Q21" s="229">
        <v>0.45298729696204448</v>
      </c>
      <c r="R21" s="229">
        <v>0.41899984019865932</v>
      </c>
      <c r="S21" s="229">
        <v>0.19723108478951881</v>
      </c>
      <c r="T21" s="229">
        <v>0.56035311066910665</v>
      </c>
      <c r="U21" s="229">
        <v>0.16982591533775829</v>
      </c>
      <c r="V21" s="229">
        <v>7.5960800637093998E-2</v>
      </c>
      <c r="W21" s="229">
        <v>6.0628043034837119E-2</v>
      </c>
      <c r="X21" s="229">
        <v>0.14266464270342069</v>
      </c>
      <c r="Y21" s="229">
        <v>0.1214138000324043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5.3371112736229138</v>
      </c>
      <c r="C23" s="229">
        <v>5.6596346421858694</v>
      </c>
      <c r="D23" s="229">
        <v>5.5921548512534871</v>
      </c>
      <c r="E23" s="229">
        <v>5.3499910351095847</v>
      </c>
      <c r="F23" s="229">
        <v>4.5690240996403233</v>
      </c>
      <c r="G23" s="229">
        <v>2.6403082664989901</v>
      </c>
      <c r="H23" s="229">
        <v>1.454842673325524</v>
      </c>
      <c r="I23" s="229">
        <v>1.214490937023214</v>
      </c>
      <c r="J23" s="229">
        <v>1.240554249446211</v>
      </c>
      <c r="K23" s="229">
        <v>0.65855371365629622</v>
      </c>
      <c r="L23" s="229">
        <v>0.44857185896867952</v>
      </c>
      <c r="M23" s="229">
        <v>8.3021025901218556E-2</v>
      </c>
      <c r="N23" s="229">
        <v>0.10023321353850891</v>
      </c>
      <c r="O23" s="229">
        <v>8.2431346430203653E-2</v>
      </c>
      <c r="P23" s="229">
        <v>4.2780401108063998E-2</v>
      </c>
      <c r="Q23" s="229">
        <v>1.971020763849653E-2</v>
      </c>
      <c r="R23" s="229">
        <v>9.1543184900470739E-3</v>
      </c>
      <c r="S23" s="229">
        <v>1.4331408075582159E-3</v>
      </c>
      <c r="T23" s="229">
        <v>0</v>
      </c>
      <c r="U23" s="229">
        <v>2.0580795249538229E-2</v>
      </c>
      <c r="V23" s="229">
        <v>7.5736102545423678E-3</v>
      </c>
      <c r="W23" s="229">
        <v>1.2080325532034581E-2</v>
      </c>
      <c r="X23" s="229">
        <v>0</v>
      </c>
      <c r="Y23" s="229">
        <v>0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137.22958752859299</v>
      </c>
      <c r="C25" s="229">
        <v>148.29892984787179</v>
      </c>
      <c r="D25" s="229">
        <v>154.48543594072939</v>
      </c>
      <c r="E25" s="229">
        <v>152.6736609430279</v>
      </c>
      <c r="F25" s="229">
        <v>161.71042365503331</v>
      </c>
      <c r="G25" s="229">
        <v>190.54387859894589</v>
      </c>
      <c r="H25" s="229">
        <v>179.45234446206081</v>
      </c>
      <c r="I25" s="229">
        <v>181.50711588623949</v>
      </c>
      <c r="J25" s="229">
        <v>127.9056833749719</v>
      </c>
      <c r="K25" s="229">
        <v>127.3753864256994</v>
      </c>
      <c r="L25" s="229">
        <v>154.88313876671529</v>
      </c>
      <c r="M25" s="229">
        <v>157.77754039977719</v>
      </c>
      <c r="N25" s="229">
        <v>155.01573288928961</v>
      </c>
      <c r="O25" s="229">
        <v>176.09398271044429</v>
      </c>
      <c r="P25" s="229">
        <v>187.56102785644771</v>
      </c>
      <c r="Q25" s="229">
        <v>185.9924083669643</v>
      </c>
      <c r="R25" s="229">
        <v>210.3185380934959</v>
      </c>
      <c r="S25" s="229">
        <v>219.53196040124959</v>
      </c>
      <c r="T25" s="229">
        <v>197.70252948071021</v>
      </c>
      <c r="U25" s="229">
        <v>186.50051349838361</v>
      </c>
      <c r="V25" s="229">
        <v>192.84164645036739</v>
      </c>
      <c r="W25" s="229">
        <v>218.25048235271331</v>
      </c>
      <c r="X25" s="229">
        <v>210.16383169381541</v>
      </c>
      <c r="Y25" s="229">
        <v>192.75327688209541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255.32521481457439</v>
      </c>
      <c r="J26" s="229">
        <v>217.23411300844191</v>
      </c>
      <c r="K26" s="229">
        <v>177.37546075894721</v>
      </c>
      <c r="L26" s="229">
        <v>207.91020885537989</v>
      </c>
      <c r="M26" s="229">
        <v>214.3175990982796</v>
      </c>
      <c r="N26" s="229">
        <v>221.21114127662739</v>
      </c>
      <c r="O26" s="229">
        <v>188.68787904602971</v>
      </c>
      <c r="P26" s="229">
        <v>165.99670564038851</v>
      </c>
      <c r="Q26" s="229">
        <v>149.13856005517519</v>
      </c>
      <c r="R26" s="229">
        <v>152.12133125623711</v>
      </c>
      <c r="S26" s="229">
        <v>180.38034423725551</v>
      </c>
      <c r="T26" s="229">
        <v>184.13640881470559</v>
      </c>
      <c r="U26" s="229">
        <v>177.88364543094519</v>
      </c>
      <c r="V26" s="229">
        <v>179.6733081517346</v>
      </c>
      <c r="W26" s="229">
        <v>178.63482653038861</v>
      </c>
      <c r="X26" s="229">
        <v>196.08960589627429</v>
      </c>
      <c r="Y26" s="229">
        <v>179.5628263063023</v>
      </c>
      <c r="DA26" s="73" t="s">
        <v>2909</v>
      </c>
    </row>
    <row r="27" spans="1:105" ht="12" customHeight="1" x14ac:dyDescent="0.25">
      <c r="A27" s="57" t="s">
        <v>2910</v>
      </c>
      <c r="B27" s="261">
        <v>27.311486014273559</v>
      </c>
      <c r="C27" s="261">
        <v>28.257138725284751</v>
      </c>
      <c r="D27" s="261">
        <v>28.284687557752921</v>
      </c>
      <c r="E27" s="261">
        <v>29.427302887978989</v>
      </c>
      <c r="F27" s="261">
        <v>29.806240230145001</v>
      </c>
      <c r="G27" s="261">
        <v>29.307387646810941</v>
      </c>
      <c r="H27" s="261">
        <v>30.510673853114639</v>
      </c>
      <c r="I27" s="261">
        <v>33.119569268593708</v>
      </c>
      <c r="J27" s="261">
        <v>28.51616019512732</v>
      </c>
      <c r="K27" s="261">
        <v>27.675248217751601</v>
      </c>
      <c r="L27" s="261">
        <v>27.827040689233339</v>
      </c>
      <c r="M27" s="261">
        <v>30.46147651949962</v>
      </c>
      <c r="N27" s="261">
        <v>26.760125025726381</v>
      </c>
      <c r="O27" s="261">
        <v>26.69535236586314</v>
      </c>
      <c r="P27" s="261">
        <v>22.797439335642199</v>
      </c>
      <c r="Q27" s="261">
        <v>23.01285927259887</v>
      </c>
      <c r="R27" s="261">
        <v>23.322015702630338</v>
      </c>
      <c r="S27" s="261">
        <v>29.031321028598089</v>
      </c>
      <c r="T27" s="261">
        <v>29.824667028457299</v>
      </c>
      <c r="U27" s="261">
        <v>28.110941584627721</v>
      </c>
      <c r="V27" s="261">
        <v>27.312002915991211</v>
      </c>
      <c r="W27" s="261">
        <v>29.56108817738917</v>
      </c>
      <c r="X27" s="261">
        <v>31.542716017908859</v>
      </c>
      <c r="Y27" s="261">
        <v>28.672805389535071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31.859028070744323</v>
      </c>
      <c r="C28" s="261">
        <f t="shared" si="0"/>
        <v>33.790795968755788</v>
      </c>
      <c r="D28" s="261">
        <f t="shared" si="0"/>
        <v>32.720579461540943</v>
      </c>
      <c r="E28" s="261">
        <f t="shared" si="0"/>
        <v>31.513220277927946</v>
      </c>
      <c r="F28" s="261">
        <f t="shared" si="0"/>
        <v>32.639894947641984</v>
      </c>
      <c r="G28" s="261">
        <f t="shared" si="0"/>
        <v>35.864236537200782</v>
      </c>
      <c r="H28" s="261">
        <f t="shared" si="0"/>
        <v>34.488409162288747</v>
      </c>
      <c r="I28" s="261">
        <f t="shared" si="0"/>
        <v>65.503732410578138</v>
      </c>
      <c r="J28" s="261">
        <f t="shared" si="0"/>
        <v>54.470159637573246</v>
      </c>
      <c r="K28" s="261">
        <f t="shared" si="0"/>
        <v>48.56158439661931</v>
      </c>
      <c r="L28" s="261">
        <f t="shared" si="0"/>
        <v>53.666658725905208</v>
      </c>
      <c r="M28" s="261">
        <f t="shared" si="0"/>
        <v>54.143063131880723</v>
      </c>
      <c r="N28" s="261">
        <f t="shared" si="0"/>
        <v>50.826310054767575</v>
      </c>
      <c r="O28" s="261">
        <f t="shared" si="0"/>
        <v>48.766849661266122</v>
      </c>
      <c r="P28" s="261">
        <f t="shared" si="0"/>
        <v>46.547375906387686</v>
      </c>
      <c r="Q28" s="261">
        <f t="shared" si="0"/>
        <v>42.865674109067683</v>
      </c>
      <c r="R28" s="261">
        <f t="shared" si="0"/>
        <v>43.600949172221846</v>
      </c>
      <c r="S28" s="261">
        <f t="shared" si="0"/>
        <v>45.499783235568273</v>
      </c>
      <c r="T28" s="261">
        <f t="shared" si="0"/>
        <v>48.536110002531665</v>
      </c>
      <c r="U28" s="261">
        <f t="shared" si="0"/>
        <v>42.962309728914128</v>
      </c>
      <c r="V28" s="261">
        <f t="shared" si="0"/>
        <v>39.990178846721108</v>
      </c>
      <c r="W28" s="261">
        <f t="shared" si="0"/>
        <v>44.793893337463579</v>
      </c>
      <c r="X28" s="261">
        <f t="shared" si="0"/>
        <v>51.814327683636201</v>
      </c>
      <c r="Y28" s="261">
        <f t="shared" si="0"/>
        <v>42.112201106142471</v>
      </c>
      <c r="DA28" s="70"/>
    </row>
    <row r="29" spans="1:105" ht="12" customHeight="1" x14ac:dyDescent="0.25">
      <c r="A29" s="60" t="s">
        <v>2913</v>
      </c>
      <c r="B29" s="329">
        <v>15.168588894455199</v>
      </c>
      <c r="C29" s="329">
        <v>16.07037723784023</v>
      </c>
      <c r="D29" s="329">
        <v>15.27058910799663</v>
      </c>
      <c r="E29" s="329">
        <v>14.486224951211931</v>
      </c>
      <c r="F29" s="329">
        <v>14.936128933863889</v>
      </c>
      <c r="G29" s="329">
        <v>16.1650002923169</v>
      </c>
      <c r="H29" s="329">
        <v>15.552556880543159</v>
      </c>
      <c r="I29" s="329">
        <v>26.206371141015971</v>
      </c>
      <c r="J29" s="329">
        <v>22.84356795625693</v>
      </c>
      <c r="K29" s="329">
        <v>20.381257846865509</v>
      </c>
      <c r="L29" s="329">
        <v>21.09932256786384</v>
      </c>
      <c r="M29" s="329">
        <v>20.703485464865949</v>
      </c>
      <c r="N29" s="329">
        <v>17.672478794990241</v>
      </c>
      <c r="O29" s="329">
        <v>16.595894848403411</v>
      </c>
      <c r="P29" s="329">
        <v>15.658068563127619</v>
      </c>
      <c r="Q29" s="329">
        <v>13.541333782832879</v>
      </c>
      <c r="R29" s="329">
        <v>12.12384254553362</v>
      </c>
      <c r="S29" s="329">
        <v>10.556783302347871</v>
      </c>
      <c r="T29" s="329">
        <v>14.845307026369619</v>
      </c>
      <c r="U29" s="329">
        <v>10.952885148215771</v>
      </c>
      <c r="V29" s="329">
        <v>7.4518025175418394</v>
      </c>
      <c r="W29" s="329">
        <v>10.05881440704877</v>
      </c>
      <c r="X29" s="329">
        <v>15.97806029362544</v>
      </c>
      <c r="Y29" s="329">
        <v>9.4467818314325047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7.8263867471595611E-2</v>
      </c>
      <c r="E30" s="230">
        <v>0.16902191121560509</v>
      </c>
      <c r="F30" s="230">
        <v>0</v>
      </c>
      <c r="G30" s="230">
        <v>0</v>
      </c>
      <c r="H30" s="230">
        <v>3.1243282007697002</v>
      </c>
      <c r="I30" s="230">
        <v>7.9061973111190058</v>
      </c>
      <c r="J30" s="230">
        <v>8.9401032648769423</v>
      </c>
      <c r="K30" s="230">
        <v>4.2167795049963841</v>
      </c>
      <c r="L30" s="230">
        <v>4.8134071706410291</v>
      </c>
      <c r="M30" s="230">
        <v>6.4568212536153489</v>
      </c>
      <c r="N30" s="230">
        <v>3.1924969597848629</v>
      </c>
      <c r="O30" s="230">
        <v>2.71752194334801</v>
      </c>
      <c r="P30" s="230">
        <v>4.9473469263722203</v>
      </c>
      <c r="Q30" s="230">
        <v>4.1872302591042896</v>
      </c>
      <c r="R30" s="230">
        <v>1.2585496063696631</v>
      </c>
      <c r="S30" s="230">
        <v>1.097440073656972</v>
      </c>
      <c r="T30" s="230">
        <v>4.71004595235053</v>
      </c>
      <c r="U30" s="230">
        <v>2.481975084539886</v>
      </c>
      <c r="V30" s="230">
        <v>1.428353889916715</v>
      </c>
      <c r="W30" s="230">
        <v>2.091764305493109</v>
      </c>
      <c r="X30" s="230">
        <v>10.76884521957887</v>
      </c>
      <c r="Y30" s="230">
        <v>2.7406727451441562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0.45025334873858208</v>
      </c>
      <c r="H31" s="295">
        <v>0.43518070398746989</v>
      </c>
      <c r="I31" s="295">
        <v>0.71269680666467816</v>
      </c>
      <c r="J31" s="295">
        <v>0.64256303738023279</v>
      </c>
      <c r="K31" s="295">
        <v>4.4470709814669949</v>
      </c>
      <c r="L31" s="295">
        <v>2.9342417619527361</v>
      </c>
      <c r="M31" s="295">
        <v>3.8175848571864961</v>
      </c>
      <c r="N31" s="295">
        <v>3.4163111619061159</v>
      </c>
      <c r="O31" s="295">
        <v>2.6109405134766739</v>
      </c>
      <c r="P31" s="295">
        <v>2.6467115883060321</v>
      </c>
      <c r="Q31" s="295">
        <v>1.837167364173655</v>
      </c>
      <c r="R31" s="295">
        <v>2.9282168161708189</v>
      </c>
      <c r="S31" s="295">
        <v>2.0487990691395428</v>
      </c>
      <c r="T31" s="295">
        <v>0.93229551355413864</v>
      </c>
      <c r="U31" s="295">
        <v>1.000648324835971</v>
      </c>
      <c r="V31" s="295">
        <v>1.0587930477359579</v>
      </c>
      <c r="W31" s="295">
        <v>3.0922046819479161</v>
      </c>
      <c r="X31" s="295">
        <v>1.8581995796387381</v>
      </c>
      <c r="Y31" s="295">
        <v>2.0612743962163158</v>
      </c>
      <c r="DA31" s="122" t="s">
        <v>2916</v>
      </c>
    </row>
    <row r="32" spans="1:105" ht="12" customHeight="1" x14ac:dyDescent="0.25">
      <c r="A32" s="59" t="s">
        <v>159</v>
      </c>
      <c r="B32" s="295">
        <v>5.4917864324900192</v>
      </c>
      <c r="C32" s="295">
        <v>6.4671580606742802</v>
      </c>
      <c r="D32" s="295">
        <v>6.6136567136949269</v>
      </c>
      <c r="E32" s="295">
        <v>5.7759505438185901</v>
      </c>
      <c r="F32" s="295">
        <v>5.669754634279248</v>
      </c>
      <c r="G32" s="295">
        <v>6.5371968397341087</v>
      </c>
      <c r="H32" s="295">
        <v>5.9358979086204231</v>
      </c>
      <c r="I32" s="295">
        <v>8.8524304380819476</v>
      </c>
      <c r="J32" s="295">
        <v>7.4057094531852838</v>
      </c>
      <c r="K32" s="295">
        <v>7.9368765142856992</v>
      </c>
      <c r="L32" s="295">
        <v>8.4902247115591827</v>
      </c>
      <c r="M32" s="295">
        <v>6.8435852645121571</v>
      </c>
      <c r="N32" s="295">
        <v>6.9021857544051324</v>
      </c>
      <c r="O32" s="295">
        <v>7.9023887184935546</v>
      </c>
      <c r="P32" s="295">
        <v>5.5733675084789418</v>
      </c>
      <c r="Q32" s="295">
        <v>5.0103591306052753</v>
      </c>
      <c r="R32" s="295">
        <v>4.4559175831131856</v>
      </c>
      <c r="S32" s="295">
        <v>4.7094273940053393</v>
      </c>
      <c r="T32" s="295">
        <v>5.9489562837421657</v>
      </c>
      <c r="U32" s="295">
        <v>5.5123852970237062</v>
      </c>
      <c r="V32" s="295">
        <v>2.9327080771888152</v>
      </c>
      <c r="W32" s="295">
        <v>3.7962629566973738</v>
      </c>
      <c r="X32" s="295">
        <v>2.5403197599118408</v>
      </c>
      <c r="Y32" s="295">
        <v>2.8462481669136861</v>
      </c>
      <c r="DA32" s="122" t="s">
        <v>2917</v>
      </c>
    </row>
    <row r="33" spans="1:105" ht="12" customHeight="1" x14ac:dyDescent="0.25">
      <c r="A33" s="59" t="s">
        <v>32</v>
      </c>
      <c r="B33" s="295">
        <v>7.6515894915612623</v>
      </c>
      <c r="C33" s="295">
        <v>7.3641563009998006</v>
      </c>
      <c r="D33" s="295">
        <v>5.829932465774764</v>
      </c>
      <c r="E33" s="295">
        <v>5.6114060202631384</v>
      </c>
      <c r="F33" s="295">
        <v>6.5763838897282536</v>
      </c>
      <c r="G33" s="295">
        <v>7.2100883009256291</v>
      </c>
      <c r="H33" s="295">
        <v>5.032978613239953</v>
      </c>
      <c r="I33" s="295">
        <v>6.340408036038828</v>
      </c>
      <c r="J33" s="295">
        <v>3.9854630657926449</v>
      </c>
      <c r="K33" s="295">
        <v>2.8144865871152538</v>
      </c>
      <c r="L33" s="295">
        <v>3.899804106699889</v>
      </c>
      <c r="M33" s="295">
        <v>3.3839293017758911</v>
      </c>
      <c r="N33" s="295">
        <v>3.79039966328095</v>
      </c>
      <c r="O33" s="295">
        <v>3.0357774764812762</v>
      </c>
      <c r="P33" s="295">
        <v>2.3081811036809312</v>
      </c>
      <c r="Q33" s="295">
        <v>2.4020595453123481</v>
      </c>
      <c r="R33" s="295">
        <v>3.4067282597070152</v>
      </c>
      <c r="S33" s="295">
        <v>2.681631220772918</v>
      </c>
      <c r="T33" s="295">
        <v>3.2540092767227859</v>
      </c>
      <c r="U33" s="295">
        <v>1.746252313398533</v>
      </c>
      <c r="V33" s="295">
        <v>1.847721885031167</v>
      </c>
      <c r="W33" s="295">
        <v>0.89937850713577272</v>
      </c>
      <c r="X33" s="295">
        <v>0.8106957344959923</v>
      </c>
      <c r="Y33" s="295">
        <v>1.7985865231583471</v>
      </c>
      <c r="DA33" s="122" t="s">
        <v>2918</v>
      </c>
    </row>
    <row r="34" spans="1:105" ht="12" customHeight="1" x14ac:dyDescent="0.25">
      <c r="A34" s="59" t="s">
        <v>35</v>
      </c>
      <c r="B34" s="295">
        <v>2.0252129704039201</v>
      </c>
      <c r="C34" s="295">
        <v>2.2390628761661509</v>
      </c>
      <c r="D34" s="295">
        <v>2.748736061055348</v>
      </c>
      <c r="E34" s="295">
        <v>2.9298464759145988</v>
      </c>
      <c r="F34" s="295">
        <v>2.68999040985639</v>
      </c>
      <c r="G34" s="295">
        <v>1.967461802918578</v>
      </c>
      <c r="H34" s="295">
        <v>1.024171453925621</v>
      </c>
      <c r="I34" s="295">
        <v>2.394638549111515</v>
      </c>
      <c r="J34" s="295">
        <v>1.8697291350218219</v>
      </c>
      <c r="K34" s="295">
        <v>0.96604425900118007</v>
      </c>
      <c r="L34" s="295">
        <v>0.96164481701100735</v>
      </c>
      <c r="M34" s="295">
        <v>0.2015647877760601</v>
      </c>
      <c r="N34" s="295">
        <v>0.37108525561317912</v>
      </c>
      <c r="O34" s="295">
        <v>0.32926619660389828</v>
      </c>
      <c r="P34" s="295">
        <v>0.18246143628948919</v>
      </c>
      <c r="Q34" s="295">
        <v>0.1045174836373081</v>
      </c>
      <c r="R34" s="295">
        <v>7.4430280172936458E-2</v>
      </c>
      <c r="S34" s="295">
        <v>1.9485544773092771E-2</v>
      </c>
      <c r="T34" s="295">
        <v>0</v>
      </c>
      <c r="U34" s="295">
        <v>0.21162412841767919</v>
      </c>
      <c r="V34" s="295">
        <v>0.18422561766918411</v>
      </c>
      <c r="W34" s="295">
        <v>0.17920395577459869</v>
      </c>
      <c r="X34" s="295">
        <v>0</v>
      </c>
      <c r="Y34" s="295">
        <v>0</v>
      </c>
      <c r="DA34" s="122" t="s">
        <v>2919</v>
      </c>
    </row>
    <row r="35" spans="1:105" ht="12" customHeight="1" x14ac:dyDescent="0.25">
      <c r="A35" s="60" t="s">
        <v>2920</v>
      </c>
      <c r="B35" s="329">
        <v>14.35612413233412</v>
      </c>
      <c r="C35" s="329">
        <v>15.305278668925411</v>
      </c>
      <c r="D35" s="329">
        <v>15.03249569048851</v>
      </c>
      <c r="E35" s="329">
        <v>14.51184123372636</v>
      </c>
      <c r="F35" s="329">
        <v>15.156224113765701</v>
      </c>
      <c r="G35" s="329">
        <v>17.194331317806022</v>
      </c>
      <c r="H35" s="329">
        <v>16.32810237976998</v>
      </c>
      <c r="I35" s="329">
        <v>36.466628853443041</v>
      </c>
      <c r="J35" s="329">
        <v>29.189313032160129</v>
      </c>
      <c r="K35" s="329">
        <v>25.81492071917674</v>
      </c>
      <c r="L35" s="329">
        <v>30.188956611953049</v>
      </c>
      <c r="M35" s="329">
        <v>30.836032665348139</v>
      </c>
      <c r="N35" s="329">
        <v>30.866641086638321</v>
      </c>
      <c r="O35" s="329">
        <v>29.889300764498341</v>
      </c>
      <c r="P35" s="329">
        <v>28.94080825474364</v>
      </c>
      <c r="Q35" s="329">
        <v>27.357429277294731</v>
      </c>
      <c r="R35" s="329">
        <v>29.483771951249739</v>
      </c>
      <c r="S35" s="329">
        <v>32.461690443596638</v>
      </c>
      <c r="T35" s="329">
        <v>31.14168613612296</v>
      </c>
      <c r="U35" s="329">
        <v>29.60678000081565</v>
      </c>
      <c r="V35" s="329">
        <v>30.204017105590282</v>
      </c>
      <c r="W35" s="329">
        <v>32.20849019730462</v>
      </c>
      <c r="X35" s="329">
        <v>33.14030875600146</v>
      </c>
      <c r="Y35" s="329">
        <v>30.214752147399281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1.289945739991875E-2</v>
      </c>
      <c r="E36" s="229">
        <v>2.5004328001733571E-2</v>
      </c>
      <c r="F36" s="229">
        <v>0</v>
      </c>
      <c r="G36" s="229">
        <v>0</v>
      </c>
      <c r="H36" s="229">
        <v>0.35955389846484592</v>
      </c>
      <c r="I36" s="229">
        <v>0.32485230006211702</v>
      </c>
      <c r="J36" s="229">
        <v>0.48055554098277281</v>
      </c>
      <c r="K36" s="229">
        <v>0.23288368274899621</v>
      </c>
      <c r="L36" s="229">
        <v>0.18190051089019441</v>
      </c>
      <c r="M36" s="229">
        <v>0.21545480430931371</v>
      </c>
      <c r="N36" s="229">
        <v>6.9860620156506459E-2</v>
      </c>
      <c r="O36" s="229">
        <v>5.5116584213301151E-2</v>
      </c>
      <c r="P36" s="229">
        <v>9.3974520291171301E-2</v>
      </c>
      <c r="Q36" s="229">
        <v>6.3972465202166609E-2</v>
      </c>
      <c r="R36" s="229">
        <v>1.254037983628542E-2</v>
      </c>
      <c r="S36" s="229">
        <v>6.539147197196872E-3</v>
      </c>
      <c r="T36" s="229">
        <v>6.5710100794667867E-2</v>
      </c>
      <c r="U36" s="229">
        <v>1.955502501181243E-2</v>
      </c>
      <c r="V36" s="229">
        <v>4.7572145816532577E-3</v>
      </c>
      <c r="W36" s="229">
        <v>1.142372610366092E-2</v>
      </c>
      <c r="X36" s="229">
        <v>0.15352941272806789</v>
      </c>
      <c r="Y36" s="229">
        <v>1.498849014392593E-2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4.8951867664946642E-2</v>
      </c>
      <c r="H38" s="229">
        <v>5.0081460269386327E-2</v>
      </c>
      <c r="I38" s="229">
        <v>2.9283508592220821E-2</v>
      </c>
      <c r="J38" s="229">
        <v>3.4539559431816233E-2</v>
      </c>
      <c r="K38" s="229">
        <v>0.2456021867833269</v>
      </c>
      <c r="L38" s="229">
        <v>0.11088612632441509</v>
      </c>
      <c r="M38" s="229">
        <v>0.12738729570355789</v>
      </c>
      <c r="N38" s="229">
        <v>7.4758290900436647E-2</v>
      </c>
      <c r="O38" s="229">
        <v>5.2954907333577307E-2</v>
      </c>
      <c r="P38" s="229">
        <v>5.0274107630152977E-2</v>
      </c>
      <c r="Q38" s="229">
        <v>2.806822601160135E-2</v>
      </c>
      <c r="R38" s="229">
        <v>2.917719804760301E-2</v>
      </c>
      <c r="S38" s="229">
        <v>1.2207863565560889E-2</v>
      </c>
      <c r="T38" s="229">
        <v>1.3006504137287E-2</v>
      </c>
      <c r="U38" s="229">
        <v>7.8839240337592337E-3</v>
      </c>
      <c r="V38" s="229">
        <v>3.5263709933511548E-3</v>
      </c>
      <c r="W38" s="229">
        <v>1.6887418553929091E-2</v>
      </c>
      <c r="X38" s="229">
        <v>2.6492003959235521E-2</v>
      </c>
      <c r="Y38" s="229">
        <v>1.127292232403693E-2</v>
      </c>
      <c r="DA38" s="73" t="s">
        <v>2924</v>
      </c>
    </row>
    <row r="39" spans="1:105" ht="12" customHeight="1" x14ac:dyDescent="0.25">
      <c r="A39" s="64" t="s">
        <v>159</v>
      </c>
      <c r="B39" s="229">
        <v>1.1725009030616089</v>
      </c>
      <c r="C39" s="229">
        <v>1.324340226932585</v>
      </c>
      <c r="D39" s="229">
        <v>1.090063471076955</v>
      </c>
      <c r="E39" s="229">
        <v>0.85446768931161654</v>
      </c>
      <c r="F39" s="229">
        <v>0.78019106161640839</v>
      </c>
      <c r="G39" s="229">
        <v>0.71072873859771912</v>
      </c>
      <c r="H39" s="229">
        <v>0.68311492800532447</v>
      </c>
      <c r="I39" s="229">
        <v>0.36373142179319051</v>
      </c>
      <c r="J39" s="229">
        <v>0.39807758447471098</v>
      </c>
      <c r="K39" s="229">
        <v>0.43833665715287479</v>
      </c>
      <c r="L39" s="229">
        <v>0.3208488619090778</v>
      </c>
      <c r="M39" s="229">
        <v>0.22836056102899949</v>
      </c>
      <c r="N39" s="229">
        <v>0.15103882112095759</v>
      </c>
      <c r="O39" s="229">
        <v>0.16027567849276919</v>
      </c>
      <c r="P39" s="229">
        <v>0.1058657389122632</v>
      </c>
      <c r="Q39" s="229">
        <v>7.6548220493985589E-2</v>
      </c>
      <c r="R39" s="229">
        <v>4.4399441014174437E-2</v>
      </c>
      <c r="S39" s="229">
        <v>2.8061339915620771E-2</v>
      </c>
      <c r="T39" s="229">
        <v>8.2994204511463374E-2</v>
      </c>
      <c r="U39" s="229">
        <v>4.3431069485546009E-2</v>
      </c>
      <c r="V39" s="229">
        <v>9.7675525141380781E-3</v>
      </c>
      <c r="W39" s="229">
        <v>2.0732483158307561E-2</v>
      </c>
      <c r="X39" s="229">
        <v>3.6216863826001158E-2</v>
      </c>
      <c r="Y39" s="229">
        <v>1.5565872529851831E-2</v>
      </c>
      <c r="DA39" s="73" t="s">
        <v>2925</v>
      </c>
    </row>
    <row r="40" spans="1:105" ht="12" customHeight="1" x14ac:dyDescent="0.25">
      <c r="A40" s="64" t="s">
        <v>32</v>
      </c>
      <c r="B40" s="229">
        <v>1.633620625819667</v>
      </c>
      <c r="C40" s="229">
        <v>1.5080269162025499</v>
      </c>
      <c r="D40" s="229">
        <v>0.96088997280843957</v>
      </c>
      <c r="E40" s="229">
        <v>0.83012572554917152</v>
      </c>
      <c r="F40" s="229">
        <v>0.90494849591959026</v>
      </c>
      <c r="G40" s="229">
        <v>0.78388598185510272</v>
      </c>
      <c r="H40" s="229">
        <v>0.57920518108014551</v>
      </c>
      <c r="I40" s="229">
        <v>0.26051666215600972</v>
      </c>
      <c r="J40" s="229">
        <v>0.21422978045155811</v>
      </c>
      <c r="K40" s="229">
        <v>0.15543805424932119</v>
      </c>
      <c r="L40" s="229">
        <v>0.14737509922434339</v>
      </c>
      <c r="M40" s="229">
        <v>0.1129168358350392</v>
      </c>
      <c r="N40" s="229">
        <v>8.2944376910437115E-2</v>
      </c>
      <c r="O40" s="229">
        <v>6.1571420000819332E-2</v>
      </c>
      <c r="P40" s="229">
        <v>4.3843743968571311E-2</v>
      </c>
      <c r="Q40" s="229">
        <v>3.6698643534568268E-2</v>
      </c>
      <c r="R40" s="229">
        <v>3.3945158903164699E-2</v>
      </c>
      <c r="S40" s="229">
        <v>1.5978623072145971E-2</v>
      </c>
      <c r="T40" s="229">
        <v>4.5396855938004549E-2</v>
      </c>
      <c r="U40" s="229">
        <v>1.375840066975292E-2</v>
      </c>
      <c r="V40" s="229">
        <v>6.1539437504683353E-3</v>
      </c>
      <c r="W40" s="229">
        <v>4.9117645339188847E-3</v>
      </c>
      <c r="X40" s="229">
        <v>1.1557937502159291E-2</v>
      </c>
      <c r="Y40" s="229">
        <v>9.8363062219378305E-3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0.43238462855046522</v>
      </c>
      <c r="C42" s="229">
        <v>0.4585137721574476</v>
      </c>
      <c r="D42" s="229">
        <v>0.45304691511791739</v>
      </c>
      <c r="E42" s="229">
        <v>0.43342807894913982</v>
      </c>
      <c r="F42" s="229">
        <v>0.37015825357151549</v>
      </c>
      <c r="G42" s="229">
        <v>0.21390386119754501</v>
      </c>
      <c r="H42" s="229">
        <v>0.117863686300513</v>
      </c>
      <c r="I42" s="229">
        <v>9.839165529075132E-2</v>
      </c>
      <c r="J42" s="229">
        <v>0.1005031675083265</v>
      </c>
      <c r="K42" s="229">
        <v>5.3352551270027283E-2</v>
      </c>
      <c r="L42" s="229">
        <v>3.634092801792084E-2</v>
      </c>
      <c r="M42" s="229">
        <v>6.725925993633911E-3</v>
      </c>
      <c r="N42" s="229">
        <v>8.120366726933205E-3</v>
      </c>
      <c r="O42" s="229">
        <v>6.6781532705320508E-3</v>
      </c>
      <c r="P42" s="229">
        <v>3.4658426429609959E-3</v>
      </c>
      <c r="Q42" s="229">
        <v>1.5968171491089671E-3</v>
      </c>
      <c r="R42" s="229">
        <v>7.4163464035569612E-4</v>
      </c>
      <c r="S42" s="229">
        <v>1.161055155059439E-4</v>
      </c>
      <c r="T42" s="229">
        <v>0</v>
      </c>
      <c r="U42" s="229">
        <v>1.667347569316109E-3</v>
      </c>
      <c r="V42" s="229">
        <v>6.1357398952511816E-4</v>
      </c>
      <c r="W42" s="229">
        <v>9.7868431069674596E-4</v>
      </c>
      <c r="X42" s="229">
        <v>0</v>
      </c>
      <c r="Y42" s="229">
        <v>0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11.11761797490238</v>
      </c>
      <c r="C44" s="229">
        <v>12.014397753632821</v>
      </c>
      <c r="D44" s="229">
        <v>12.515595874085269</v>
      </c>
      <c r="E44" s="229">
        <v>12.368815411914699</v>
      </c>
      <c r="F44" s="229">
        <v>13.100926302658181</v>
      </c>
      <c r="G44" s="229">
        <v>15.43686086849071</v>
      </c>
      <c r="H44" s="229">
        <v>14.538283225649771</v>
      </c>
      <c r="I44" s="229">
        <v>14.70474997769043</v>
      </c>
      <c r="J44" s="229">
        <v>10.36224439780869</v>
      </c>
      <c r="K44" s="229">
        <v>10.3192825336696</v>
      </c>
      <c r="L44" s="229">
        <v>12.547815661133241</v>
      </c>
      <c r="M44" s="229">
        <v>12.78230482780519</v>
      </c>
      <c r="N44" s="229">
        <v>12.55855773816667</v>
      </c>
      <c r="O44" s="229">
        <v>14.266206455265131</v>
      </c>
      <c r="P44" s="229">
        <v>15.195206021103379</v>
      </c>
      <c r="Q44" s="229">
        <v>15.068124736767169</v>
      </c>
      <c r="R44" s="229">
        <v>17.038899567312679</v>
      </c>
      <c r="S44" s="229">
        <v>17.785322487498949</v>
      </c>
      <c r="T44" s="229">
        <v>16.016817036489609</v>
      </c>
      <c r="U44" s="229">
        <v>15.10928873677576</v>
      </c>
      <c r="V44" s="229">
        <v>15.62301391046349</v>
      </c>
      <c r="W44" s="229">
        <v>17.681503889458781</v>
      </c>
      <c r="X44" s="229">
        <v>17.02636607012089</v>
      </c>
      <c r="Y44" s="229">
        <v>15.61585467375405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20.685103327858311</v>
      </c>
      <c r="J45" s="229">
        <v>17.599163001502252</v>
      </c>
      <c r="K45" s="229">
        <v>14.3700250533026</v>
      </c>
      <c r="L45" s="229">
        <v>16.84378942445386</v>
      </c>
      <c r="M45" s="229">
        <v>17.362882414672409</v>
      </c>
      <c r="N45" s="229">
        <v>17.92136087265639</v>
      </c>
      <c r="O45" s="229">
        <v>15.286497565922209</v>
      </c>
      <c r="P45" s="229">
        <v>13.448178280195149</v>
      </c>
      <c r="Q45" s="229">
        <v>12.08242016813613</v>
      </c>
      <c r="R45" s="229">
        <v>12.324068571495481</v>
      </c>
      <c r="S45" s="229">
        <v>14.61346487683166</v>
      </c>
      <c r="T45" s="229">
        <v>14.91776143425192</v>
      </c>
      <c r="U45" s="229">
        <v>14.4111954972697</v>
      </c>
      <c r="V45" s="229">
        <v>14.55618453929765</v>
      </c>
      <c r="W45" s="229">
        <v>14.47205223118533</v>
      </c>
      <c r="X45" s="229">
        <v>15.8861464678651</v>
      </c>
      <c r="Y45" s="229">
        <v>14.547233882425481</v>
      </c>
      <c r="DA45" s="73" t="s">
        <v>2931</v>
      </c>
    </row>
    <row r="46" spans="1:105" ht="12" customHeight="1" x14ac:dyDescent="0.25">
      <c r="A46" s="60" t="s">
        <v>2932</v>
      </c>
      <c r="B46" s="329">
        <v>2.3343150439550029</v>
      </c>
      <c r="C46" s="329">
        <v>2.4151400619901491</v>
      </c>
      <c r="D46" s="329">
        <v>2.417494663055805</v>
      </c>
      <c r="E46" s="329">
        <v>2.5151540929896581</v>
      </c>
      <c r="F46" s="329">
        <v>2.547541900012392</v>
      </c>
      <c r="G46" s="329">
        <v>2.5049049270778578</v>
      </c>
      <c r="H46" s="329">
        <v>2.6077499019756099</v>
      </c>
      <c r="I46" s="329">
        <v>2.8307324161191199</v>
      </c>
      <c r="J46" s="329">
        <v>2.4372786491561809</v>
      </c>
      <c r="K46" s="329">
        <v>2.3654058305770582</v>
      </c>
      <c r="L46" s="329">
        <v>2.3783795460883188</v>
      </c>
      <c r="M46" s="329">
        <v>2.6035450016666331</v>
      </c>
      <c r="N46" s="329">
        <v>2.2871901731390061</v>
      </c>
      <c r="O46" s="329">
        <v>2.2816540483643708</v>
      </c>
      <c r="P46" s="329">
        <v>1.9484990885164271</v>
      </c>
      <c r="Q46" s="329">
        <v>1.9669110489400741</v>
      </c>
      <c r="R46" s="329">
        <v>1.99333467543849</v>
      </c>
      <c r="S46" s="329">
        <v>2.4813094896237682</v>
      </c>
      <c r="T46" s="329">
        <v>2.549116840039086</v>
      </c>
      <c r="U46" s="329">
        <v>2.4026445798827099</v>
      </c>
      <c r="V46" s="329">
        <v>2.3343592235889918</v>
      </c>
      <c r="W46" s="329">
        <v>2.5265887331101848</v>
      </c>
      <c r="X46" s="329">
        <v>2.6959586340093029</v>
      </c>
      <c r="Y46" s="329">
        <v>2.4506671273106888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21.601751416759619</v>
      </c>
      <c r="C48" s="316">
        <v>22.349706133656849</v>
      </c>
      <c r="D48" s="316">
        <v>22.37149561191843</v>
      </c>
      <c r="E48" s="316">
        <v>23.2752359765263</v>
      </c>
      <c r="F48" s="316">
        <v>23.5749527427147</v>
      </c>
      <c r="G48" s="316">
        <v>23.180390195178511</v>
      </c>
      <c r="H48" s="316">
        <v>24.13211759288231</v>
      </c>
      <c r="I48" s="316">
        <v>26.195597778766349</v>
      </c>
      <c r="J48" s="316">
        <v>22.554576619291311</v>
      </c>
      <c r="K48" s="316">
        <v>21.889465556160118</v>
      </c>
      <c r="L48" s="316">
        <v>22.00952431950132</v>
      </c>
      <c r="M48" s="316">
        <v>24.093205445423042</v>
      </c>
      <c r="N48" s="316">
        <v>21.165657862228379</v>
      </c>
      <c r="O48" s="316">
        <v>21.114426563563899</v>
      </c>
      <c r="P48" s="316">
        <v>18.031410565131029</v>
      </c>
      <c r="Q48" s="316">
        <v>18.20179484689146</v>
      </c>
      <c r="R48" s="316">
        <v>18.446319086507799</v>
      </c>
      <c r="S48" s="316">
        <v>22.962038016978369</v>
      </c>
      <c r="T48" s="316">
        <v>23.589527237721711</v>
      </c>
      <c r="U48" s="316">
        <v>22.234072942234619</v>
      </c>
      <c r="V48" s="316">
        <v>21.602160255092549</v>
      </c>
      <c r="W48" s="316">
        <v>23.381052136201671</v>
      </c>
      <c r="X48" s="316">
        <v>24.94840119912211</v>
      </c>
      <c r="Y48" s="316">
        <v>22.678473596133141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0.99999999999999989</v>
      </c>
      <c r="D52" s="232">
        <f t="shared" si="1"/>
        <v>1</v>
      </c>
      <c r="E52" s="232">
        <f t="shared" si="1"/>
        <v>1.0000000000000004</v>
      </c>
      <c r="F52" s="232">
        <f t="shared" si="1"/>
        <v>0.99999999999999978</v>
      </c>
      <c r="G52" s="232">
        <f t="shared" si="1"/>
        <v>1</v>
      </c>
      <c r="H52" s="232">
        <f t="shared" si="1"/>
        <v>0.99999999999999978</v>
      </c>
      <c r="I52" s="232">
        <f t="shared" si="1"/>
        <v>1.0000000000000002</v>
      </c>
      <c r="J52" s="232">
        <f t="shared" si="1"/>
        <v>0.99999999999999989</v>
      </c>
      <c r="K52" s="232">
        <f t="shared" si="1"/>
        <v>1</v>
      </c>
      <c r="L52" s="232">
        <f t="shared" si="1"/>
        <v>1.0000000000000002</v>
      </c>
      <c r="M52" s="232">
        <f t="shared" si="1"/>
        <v>1.0000000000000002</v>
      </c>
      <c r="N52" s="232">
        <f t="shared" si="1"/>
        <v>0.99999999999999978</v>
      </c>
      <c r="O52" s="232">
        <f t="shared" si="1"/>
        <v>1.0000000000000004</v>
      </c>
      <c r="P52" s="232">
        <f t="shared" si="1"/>
        <v>1</v>
      </c>
      <c r="Q52" s="232">
        <f t="shared" si="1"/>
        <v>0.99999999999999989</v>
      </c>
      <c r="R52" s="232">
        <f t="shared" si="1"/>
        <v>1</v>
      </c>
      <c r="S52" s="232">
        <f t="shared" si="1"/>
        <v>1</v>
      </c>
      <c r="T52" s="232">
        <f t="shared" si="1"/>
        <v>0.99999999999999944</v>
      </c>
      <c r="U52" s="232">
        <f t="shared" si="1"/>
        <v>1.0000000000000004</v>
      </c>
      <c r="V52" s="232">
        <f t="shared" si="1"/>
        <v>0.99999999999999978</v>
      </c>
      <c r="W52" s="232">
        <f t="shared" si="1"/>
        <v>1.0000000000000002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1.5924209518871663E-2</v>
      </c>
      <c r="C53" s="299">
        <f t="shared" si="2"/>
        <v>1.5638378998683745E-2</v>
      </c>
      <c r="D53" s="299">
        <f t="shared" si="2"/>
        <v>1.5844999145355112E-2</v>
      </c>
      <c r="E53" s="299">
        <f t="shared" si="2"/>
        <v>1.6589578274796665E-2</v>
      </c>
      <c r="F53" s="299">
        <f t="shared" si="2"/>
        <v>1.6292909597958011E-2</v>
      </c>
      <c r="G53" s="299">
        <f t="shared" si="2"/>
        <v>1.4934977790330645E-2</v>
      </c>
      <c r="H53" s="299">
        <f t="shared" si="2"/>
        <v>1.5808556470803869E-2</v>
      </c>
      <c r="I53" s="299">
        <f t="shared" si="2"/>
        <v>9.6955962073574722E-3</v>
      </c>
      <c r="J53" s="299">
        <f t="shared" si="2"/>
        <v>1.0211225917902149E-2</v>
      </c>
      <c r="K53" s="299">
        <f t="shared" si="2"/>
        <v>1.0937523757995546E-2</v>
      </c>
      <c r="L53" s="299">
        <f t="shared" si="2"/>
        <v>9.8164531430006662E-3</v>
      </c>
      <c r="M53" s="299">
        <f t="shared" si="2"/>
        <v>1.035732141361034E-2</v>
      </c>
      <c r="N53" s="299">
        <f t="shared" si="2"/>
        <v>9.4312402473602508E-3</v>
      </c>
      <c r="O53" s="299">
        <f t="shared" si="2"/>
        <v>9.6589232870204073E-3</v>
      </c>
      <c r="P53" s="299">
        <f t="shared" si="2"/>
        <v>8.7684247153145423E-3</v>
      </c>
      <c r="Q53" s="299">
        <f t="shared" si="2"/>
        <v>9.2535180947384225E-3</v>
      </c>
      <c r="R53" s="299">
        <f t="shared" si="2"/>
        <v>8.8621174049651023E-3</v>
      </c>
      <c r="S53" s="299">
        <f t="shared" si="2"/>
        <v>9.7910656949754104E-3</v>
      </c>
      <c r="T53" s="299">
        <f t="shared" si="2"/>
        <v>1.0226173689378344E-2</v>
      </c>
      <c r="U53" s="299">
        <f t="shared" si="2"/>
        <v>1.0219657529632144E-2</v>
      </c>
      <c r="V53" s="299">
        <f t="shared" si="2"/>
        <v>9.9160266117661808E-3</v>
      </c>
      <c r="W53" s="299">
        <f t="shared" si="2"/>
        <v>9.992193865379877E-3</v>
      </c>
      <c r="X53" s="299">
        <f t="shared" si="2"/>
        <v>1.0173638351821888E-2</v>
      </c>
      <c r="Y53" s="299">
        <f t="shared" si="2"/>
        <v>1.024584166746384E-2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1.7308923390077897E-2</v>
      </c>
      <c r="C54" s="233">
        <f t="shared" si="3"/>
        <v>1.6998238042047538E-2</v>
      </c>
      <c r="D54" s="233">
        <f t="shared" si="3"/>
        <v>1.7222825157994694E-2</v>
      </c>
      <c r="E54" s="233">
        <f t="shared" si="3"/>
        <v>1.8032150298692037E-2</v>
      </c>
      <c r="F54" s="233">
        <f t="shared" si="3"/>
        <v>1.7709684345606533E-2</v>
      </c>
      <c r="G54" s="233">
        <f t="shared" si="3"/>
        <v>1.6233671511228964E-2</v>
      </c>
      <c r="H54" s="233">
        <f t="shared" si="3"/>
        <v>1.7183213555221594E-2</v>
      </c>
      <c r="I54" s="233">
        <f t="shared" si="3"/>
        <v>1.0538691529736386E-2</v>
      </c>
      <c r="J54" s="233">
        <f t="shared" si="3"/>
        <v>1.1099158606415383E-2</v>
      </c>
      <c r="K54" s="233">
        <f t="shared" si="3"/>
        <v>1.1888612780429946E-2</v>
      </c>
      <c r="L54" s="233">
        <f t="shared" si="3"/>
        <v>1.067005776413116E-2</v>
      </c>
      <c r="M54" s="233">
        <f t="shared" si="3"/>
        <v>1.1257958058272106E-2</v>
      </c>
      <c r="N54" s="233">
        <f t="shared" si="3"/>
        <v>1.0251348094956796E-2</v>
      </c>
      <c r="O54" s="233">
        <f t="shared" si="3"/>
        <v>1.049882965980479E-2</v>
      </c>
      <c r="P54" s="233">
        <f t="shared" si="3"/>
        <v>9.5308964296897235E-3</v>
      </c>
      <c r="Q54" s="233">
        <f t="shared" si="3"/>
        <v>1.0058171842106983E-2</v>
      </c>
      <c r="R54" s="233">
        <f t="shared" si="3"/>
        <v>9.6327363097446755E-3</v>
      </c>
      <c r="S54" s="233">
        <f t="shared" si="3"/>
        <v>1.0642462711929796E-2</v>
      </c>
      <c r="T54" s="233">
        <f t="shared" si="3"/>
        <v>1.1115406184106896E-2</v>
      </c>
      <c r="U54" s="233">
        <f t="shared" si="3"/>
        <v>1.1108323401774072E-2</v>
      </c>
      <c r="V54" s="233">
        <f t="shared" si="3"/>
        <v>1.0778289795398027E-2</v>
      </c>
      <c r="W54" s="233">
        <f t="shared" si="3"/>
        <v>1.0861080288456391E-2</v>
      </c>
      <c r="X54" s="233">
        <f t="shared" si="3"/>
        <v>1.1058302556328148E-2</v>
      </c>
      <c r="Y54" s="233">
        <f t="shared" si="3"/>
        <v>1.1136784421156353E-2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4.2926130007393176E-2</v>
      </c>
      <c r="C55" s="233">
        <f t="shared" si="4"/>
        <v>4.2155630344277904E-2</v>
      </c>
      <c r="D55" s="233">
        <f t="shared" si="4"/>
        <v>4.2712606391826849E-2</v>
      </c>
      <c r="E55" s="233">
        <f t="shared" si="4"/>
        <v>4.4719732740756232E-2</v>
      </c>
      <c r="F55" s="233">
        <f t="shared" si="4"/>
        <v>4.3920017177104191E-2</v>
      </c>
      <c r="G55" s="233">
        <f t="shared" si="4"/>
        <v>4.0259505347847835E-2</v>
      </c>
      <c r="H55" s="233">
        <f t="shared" si="4"/>
        <v>4.2614369616949553E-2</v>
      </c>
      <c r="I55" s="233">
        <f t="shared" si="4"/>
        <v>2.6135954993746234E-2</v>
      </c>
      <c r="J55" s="233">
        <f t="shared" si="4"/>
        <v>2.7525913343910149E-2</v>
      </c>
      <c r="K55" s="233">
        <f t="shared" si="4"/>
        <v>2.9483759695466249E-2</v>
      </c>
      <c r="L55" s="233">
        <f t="shared" si="4"/>
        <v>2.6461743255045266E-2</v>
      </c>
      <c r="M55" s="233">
        <f t="shared" si="4"/>
        <v>2.7919735984514832E-2</v>
      </c>
      <c r="N55" s="233">
        <f t="shared" si="4"/>
        <v>2.5423343275492852E-2</v>
      </c>
      <c r="O55" s="233">
        <f t="shared" si="4"/>
        <v>2.6037097556315884E-2</v>
      </c>
      <c r="P55" s="233">
        <f t="shared" si="4"/>
        <v>2.3636623145630507E-2</v>
      </c>
      <c r="Q55" s="233">
        <f t="shared" si="4"/>
        <v>2.4944266168425315E-2</v>
      </c>
      <c r="R55" s="233">
        <f t="shared" si="4"/>
        <v>2.38891860481668E-2</v>
      </c>
      <c r="S55" s="233">
        <f t="shared" si="4"/>
        <v>2.6393307525585889E-2</v>
      </c>
      <c r="T55" s="233">
        <f t="shared" si="4"/>
        <v>2.7566207336585092E-2</v>
      </c>
      <c r="U55" s="233">
        <f t="shared" si="4"/>
        <v>2.754864203639968E-2</v>
      </c>
      <c r="V55" s="233">
        <f t="shared" si="4"/>
        <v>2.6730158692587099E-2</v>
      </c>
      <c r="W55" s="233">
        <f t="shared" si="4"/>
        <v>2.6935479115371856E-2</v>
      </c>
      <c r="X55" s="233">
        <f t="shared" si="4"/>
        <v>2.7424590339693796E-2</v>
      </c>
      <c r="Y55" s="233">
        <f t="shared" si="4"/>
        <v>2.7619225364467741E-2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0.13154781776459204</v>
      </c>
      <c r="C56" s="233">
        <f t="shared" si="5"/>
        <v>0.12918660911956131</v>
      </c>
      <c r="D56" s="233">
        <f t="shared" si="5"/>
        <v>0.13089347120075967</v>
      </c>
      <c r="E56" s="233">
        <f t="shared" si="5"/>
        <v>0.13704434227005943</v>
      </c>
      <c r="F56" s="233">
        <f t="shared" si="5"/>
        <v>0.13459360102660964</v>
      </c>
      <c r="G56" s="233">
        <f t="shared" si="5"/>
        <v>0.12337590348534017</v>
      </c>
      <c r="H56" s="233">
        <f t="shared" si="5"/>
        <v>0.1305924230196841</v>
      </c>
      <c r="I56" s="233">
        <f t="shared" si="5"/>
        <v>8.009405562599653E-2</v>
      </c>
      <c r="J56" s="233">
        <f t="shared" si="5"/>
        <v>8.4353605408756874E-2</v>
      </c>
      <c r="K56" s="233">
        <f t="shared" si="5"/>
        <v>9.0353457131267578E-2</v>
      </c>
      <c r="L56" s="233">
        <f t="shared" si="5"/>
        <v>8.1092439007396822E-2</v>
      </c>
      <c r="M56" s="233">
        <f t="shared" si="5"/>
        <v>8.5560481242868025E-2</v>
      </c>
      <c r="N56" s="233">
        <f t="shared" si="5"/>
        <v>7.7910245521671653E-2</v>
      </c>
      <c r="O56" s="233">
        <f t="shared" si="5"/>
        <v>7.9791105414516436E-2</v>
      </c>
      <c r="P56" s="233">
        <f t="shared" si="5"/>
        <v>7.2434812865641907E-2</v>
      </c>
      <c r="Q56" s="233">
        <f t="shared" si="5"/>
        <v>7.6442106000013069E-2</v>
      </c>
      <c r="R56" s="233">
        <f t="shared" si="5"/>
        <v>7.3208795954059547E-2</v>
      </c>
      <c r="S56" s="233">
        <f t="shared" si="5"/>
        <v>8.0882716610666441E-2</v>
      </c>
      <c r="T56" s="233">
        <f t="shared" si="5"/>
        <v>8.4477086999212414E-2</v>
      </c>
      <c r="U56" s="233">
        <f t="shared" si="5"/>
        <v>8.4423257853482939E-2</v>
      </c>
      <c r="V56" s="233">
        <f t="shared" si="5"/>
        <v>8.1915002445024976E-2</v>
      </c>
      <c r="W56" s="233">
        <f t="shared" si="5"/>
        <v>8.2544210192268527E-2</v>
      </c>
      <c r="X56" s="233">
        <f t="shared" si="5"/>
        <v>8.4043099428093904E-2</v>
      </c>
      <c r="Y56" s="233">
        <f t="shared" si="5"/>
        <v>8.4639561600788255E-2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2.7136686394842419E-2</v>
      </c>
      <c r="C57" s="300">
        <f t="shared" si="6"/>
        <v>2.6556327171773395E-2</v>
      </c>
      <c r="D57" s="300">
        <f t="shared" si="6"/>
        <v>2.6958524395173534E-2</v>
      </c>
      <c r="E57" s="300">
        <f t="shared" si="6"/>
        <v>2.8413159121633405E-2</v>
      </c>
      <c r="F57" s="300">
        <f t="shared" si="6"/>
        <v>2.8080139449126258E-2</v>
      </c>
      <c r="G57" s="300">
        <f t="shared" si="6"/>
        <v>2.5978353992161717E-2</v>
      </c>
      <c r="H57" s="300">
        <f t="shared" si="6"/>
        <v>2.7662197451145325E-2</v>
      </c>
      <c r="I57" s="300">
        <f t="shared" si="6"/>
        <v>1.7341747362213191E-2</v>
      </c>
      <c r="J57" s="300">
        <f t="shared" si="6"/>
        <v>1.8256863766830139E-2</v>
      </c>
      <c r="K57" s="300">
        <f t="shared" si="6"/>
        <v>1.9454218130933773E-2</v>
      </c>
      <c r="L57" s="300">
        <f t="shared" si="6"/>
        <v>1.7524333527170536E-2</v>
      </c>
      <c r="M57" s="300">
        <f t="shared" si="6"/>
        <v>1.8558879141359907E-2</v>
      </c>
      <c r="N57" s="300">
        <f t="shared" si="6"/>
        <v>1.6870059125890704E-2</v>
      </c>
      <c r="O57" s="300">
        <f t="shared" si="6"/>
        <v>1.7206795640078858E-2</v>
      </c>
      <c r="P57" s="300">
        <f t="shared" si="6"/>
        <v>1.5731778621917238E-2</v>
      </c>
      <c r="Q57" s="300">
        <f t="shared" si="6"/>
        <v>1.6591964275149692E-2</v>
      </c>
      <c r="R57" s="300">
        <f t="shared" si="6"/>
        <v>1.5914533479256521E-2</v>
      </c>
      <c r="S57" s="300">
        <f t="shared" si="6"/>
        <v>1.7599458238422159E-2</v>
      </c>
      <c r="T57" s="300">
        <f t="shared" si="6"/>
        <v>1.833237955972656E-2</v>
      </c>
      <c r="U57" s="300">
        <f t="shared" si="6"/>
        <v>1.8298738773873554E-2</v>
      </c>
      <c r="V57" s="300">
        <f t="shared" si="6"/>
        <v>1.7901830057042701E-2</v>
      </c>
      <c r="W57" s="300">
        <f t="shared" si="6"/>
        <v>1.8006982490559841E-2</v>
      </c>
      <c r="X57" s="300">
        <f t="shared" si="6"/>
        <v>1.8438471796009378E-2</v>
      </c>
      <c r="Y57" s="300">
        <f t="shared" si="6"/>
        <v>1.8525971124187447E-2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0.52558600709137293</v>
      </c>
      <c r="C58" s="301">
        <f t="shared" si="7"/>
        <v>0.53186183642951823</v>
      </c>
      <c r="D58" s="301">
        <f t="shared" si="7"/>
        <v>0.52876896768394732</v>
      </c>
      <c r="E58" s="301">
        <f t="shared" si="7"/>
        <v>0.51369039099092206</v>
      </c>
      <c r="F58" s="301">
        <f t="shared" si="7"/>
        <v>0.52020737624330748</v>
      </c>
      <c r="G58" s="301">
        <f t="shared" si="7"/>
        <v>0.55018253535948725</v>
      </c>
      <c r="H58" s="301">
        <f t="shared" si="7"/>
        <v>0.53121480126189757</v>
      </c>
      <c r="I58" s="301">
        <f t="shared" si="7"/>
        <v>0.67031585842449803</v>
      </c>
      <c r="J58" s="301">
        <f t="shared" si="7"/>
        <v>0.65630354503650812</v>
      </c>
      <c r="K58" s="301">
        <f t="shared" si="7"/>
        <v>0.64060794013556521</v>
      </c>
      <c r="L58" s="301">
        <f t="shared" si="7"/>
        <v>0.66869752398171867</v>
      </c>
      <c r="M58" s="301">
        <f t="shared" si="7"/>
        <v>0.65833817208226986</v>
      </c>
      <c r="N58" s="301">
        <f t="shared" si="7"/>
        <v>0.68306821820012498</v>
      </c>
      <c r="O58" s="301">
        <f t="shared" si="7"/>
        <v>0.67905171649932528</v>
      </c>
      <c r="P58" s="301">
        <f t="shared" si="7"/>
        <v>0.69894049257255564</v>
      </c>
      <c r="Q58" s="301">
        <f t="shared" si="7"/>
        <v>0.69072570614202666</v>
      </c>
      <c r="R58" s="301">
        <f t="shared" si="7"/>
        <v>0.7034747215717615</v>
      </c>
      <c r="S58" s="301">
        <f t="shared" si="7"/>
        <v>0.68742976916750742</v>
      </c>
      <c r="T58" s="301">
        <f t="shared" si="7"/>
        <v>0.67046131023551347</v>
      </c>
      <c r="U58" s="301">
        <f t="shared" si="7"/>
        <v>0.67584353439367939</v>
      </c>
      <c r="V58" s="301">
        <f t="shared" si="7"/>
        <v>0.68856172516983316</v>
      </c>
      <c r="W58" s="301">
        <f t="shared" si="7"/>
        <v>0.68360438362586584</v>
      </c>
      <c r="X58" s="301">
        <f t="shared" si="7"/>
        <v>0.67116267572238586</v>
      </c>
      <c r="Y58" s="301">
        <f t="shared" si="7"/>
        <v>0.67793885629274631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8.100576146556461E-2</v>
      </c>
      <c r="C59" s="301">
        <f t="shared" si="8"/>
        <v>7.9551754036782538E-2</v>
      </c>
      <c r="D59" s="301">
        <f t="shared" si="8"/>
        <v>8.0602821739415201E-2</v>
      </c>
      <c r="E59" s="301">
        <f t="shared" si="8"/>
        <v>8.4390463397878715E-2</v>
      </c>
      <c r="F59" s="301">
        <f t="shared" si="8"/>
        <v>8.288132273743859E-2</v>
      </c>
      <c r="G59" s="301">
        <f t="shared" si="8"/>
        <v>7.5973582672551568E-2</v>
      </c>
      <c r="H59" s="301">
        <f t="shared" si="8"/>
        <v>8.0417439438437086E-2</v>
      </c>
      <c r="I59" s="301">
        <f t="shared" si="8"/>
        <v>4.9321076359166306E-2</v>
      </c>
      <c r="J59" s="301">
        <f t="shared" si="8"/>
        <v>5.1944062278023999E-2</v>
      </c>
      <c r="K59" s="301">
        <f t="shared" si="8"/>
        <v>5.5638707812412161E-2</v>
      </c>
      <c r="L59" s="301">
        <f t="shared" si="8"/>
        <v>4.9935870336133843E-2</v>
      </c>
      <c r="M59" s="301">
        <f t="shared" si="8"/>
        <v>5.2687243712713473E-2</v>
      </c>
      <c r="N59" s="301">
        <f t="shared" si="8"/>
        <v>4.797630908439781E-2</v>
      </c>
      <c r="O59" s="301">
        <f t="shared" si="8"/>
        <v>4.9134522807886424E-2</v>
      </c>
      <c r="P59" s="301">
        <f t="shared" si="8"/>
        <v>4.4604595290947922E-2</v>
      </c>
      <c r="Q59" s="301">
        <f t="shared" si="8"/>
        <v>4.7072244221060676E-2</v>
      </c>
      <c r="R59" s="301">
        <f t="shared" si="8"/>
        <v>4.5081205929605093E-2</v>
      </c>
      <c r="S59" s="301">
        <f t="shared" si="8"/>
        <v>4.9806725491831447E-2</v>
      </c>
      <c r="T59" s="301">
        <f t="shared" si="8"/>
        <v>5.2020100941620281E-2</v>
      </c>
      <c r="U59" s="301">
        <f t="shared" si="8"/>
        <v>5.1986953520302658E-2</v>
      </c>
      <c r="V59" s="301">
        <f t="shared" si="8"/>
        <v>5.0442396242462759E-2</v>
      </c>
      <c r="W59" s="301">
        <f t="shared" si="8"/>
        <v>5.0829855749975922E-2</v>
      </c>
      <c r="X59" s="301">
        <f t="shared" si="8"/>
        <v>5.1752855963615722E-2</v>
      </c>
      <c r="Y59" s="301">
        <f t="shared" si="8"/>
        <v>5.2120151091011729E-2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9.4493753546573023E-2</v>
      </c>
      <c r="C60" s="301">
        <f t="shared" si="9"/>
        <v>9.5130547920912148E-2</v>
      </c>
      <c r="D60" s="301">
        <f t="shared" si="9"/>
        <v>9.3243774680694433E-2</v>
      </c>
      <c r="E60" s="301">
        <f t="shared" si="9"/>
        <v>9.0372375359623419E-2</v>
      </c>
      <c r="F60" s="301">
        <f t="shared" si="9"/>
        <v>9.0760781849151942E-2</v>
      </c>
      <c r="G60" s="301">
        <f t="shared" si="9"/>
        <v>9.2970911375086604E-2</v>
      </c>
      <c r="H60" s="301">
        <f t="shared" si="9"/>
        <v>9.090161588985253E-2</v>
      </c>
      <c r="I60" s="301">
        <f t="shared" si="9"/>
        <v>9.7546998930813714E-2</v>
      </c>
      <c r="J60" s="301">
        <f t="shared" si="9"/>
        <v>9.9220980144145987E-2</v>
      </c>
      <c r="K60" s="301">
        <f t="shared" si="9"/>
        <v>9.7628891487890113E-2</v>
      </c>
      <c r="L60" s="301">
        <f t="shared" si="9"/>
        <v>9.6305293165695291E-2</v>
      </c>
      <c r="M60" s="301">
        <f t="shared" si="9"/>
        <v>9.3647750815891537E-2</v>
      </c>
      <c r="N60" s="301">
        <f t="shared" si="9"/>
        <v>9.1122846341812835E-2</v>
      </c>
      <c r="O60" s="301">
        <f t="shared" si="9"/>
        <v>8.9758541266318839E-2</v>
      </c>
      <c r="P60" s="301">
        <f t="shared" si="9"/>
        <v>9.1072810134163074E-2</v>
      </c>
      <c r="Q60" s="301">
        <f t="shared" si="9"/>
        <v>8.7680694365735834E-2</v>
      </c>
      <c r="R60" s="301">
        <f t="shared" si="9"/>
        <v>8.4280166578289906E-2</v>
      </c>
      <c r="S60" s="301">
        <f t="shared" si="9"/>
        <v>7.8060354584602143E-2</v>
      </c>
      <c r="T60" s="301">
        <f t="shared" si="9"/>
        <v>8.4656547522766523E-2</v>
      </c>
      <c r="U60" s="301">
        <f t="shared" si="9"/>
        <v>7.9452322586848839E-2</v>
      </c>
      <c r="V60" s="301">
        <f t="shared" si="9"/>
        <v>7.3857653479239532E-2</v>
      </c>
      <c r="W60" s="301">
        <f t="shared" si="9"/>
        <v>7.7022439876371751E-2</v>
      </c>
      <c r="X60" s="301">
        <f t="shared" si="9"/>
        <v>8.5012953099546845E-2</v>
      </c>
      <c r="Y60" s="301">
        <f t="shared" si="9"/>
        <v>7.6549687224826066E-2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4.498997576006239E-2</v>
      </c>
      <c r="C61" s="302">
        <f t="shared" si="10"/>
        <v>4.5242609654565863E-2</v>
      </c>
      <c r="D61" s="302">
        <f t="shared" si="10"/>
        <v>4.3516569494165304E-2</v>
      </c>
      <c r="E61" s="302">
        <f t="shared" si="10"/>
        <v>4.1543026935644753E-2</v>
      </c>
      <c r="F61" s="302">
        <f t="shared" si="10"/>
        <v>4.1532448006091426E-2</v>
      </c>
      <c r="G61" s="302">
        <f t="shared" si="10"/>
        <v>4.1904553244744569E-2</v>
      </c>
      <c r="H61" s="302">
        <f t="shared" si="10"/>
        <v>4.0992106797610166E-2</v>
      </c>
      <c r="I61" s="302">
        <f t="shared" si="10"/>
        <v>3.9026064066852613E-2</v>
      </c>
      <c r="J61" s="302">
        <f t="shared" si="10"/>
        <v>4.1611062234628661E-2</v>
      </c>
      <c r="K61" s="302">
        <f t="shared" si="10"/>
        <v>4.0974767101232892E-2</v>
      </c>
      <c r="L61" s="302">
        <f t="shared" si="10"/>
        <v>3.7862920735828316E-2</v>
      </c>
      <c r="M61" s="302">
        <f t="shared" si="10"/>
        <v>3.580947836496836E-2</v>
      </c>
      <c r="N61" s="302">
        <f t="shared" si="10"/>
        <v>3.1683719868304448E-2</v>
      </c>
      <c r="O61" s="302">
        <f t="shared" si="10"/>
        <v>3.0545817967508854E-2</v>
      </c>
      <c r="P61" s="302">
        <f t="shared" si="10"/>
        <v>3.0635976304772456E-2</v>
      </c>
      <c r="Q61" s="302">
        <f t="shared" si="10"/>
        <v>2.7698469075651891E-2</v>
      </c>
      <c r="R61" s="302">
        <f t="shared" si="10"/>
        <v>2.3435257458971102E-2</v>
      </c>
      <c r="S61" s="302">
        <f t="shared" si="10"/>
        <v>1.8111432390514985E-2</v>
      </c>
      <c r="T61" s="302">
        <f t="shared" si="10"/>
        <v>2.5893143057866951E-2</v>
      </c>
      <c r="U61" s="302">
        <f t="shared" si="10"/>
        <v>2.0255711798173384E-2</v>
      </c>
      <c r="V61" s="302">
        <f t="shared" si="10"/>
        <v>1.3762695341920341E-2</v>
      </c>
      <c r="W61" s="302">
        <f t="shared" si="10"/>
        <v>1.7295983228288094E-2</v>
      </c>
      <c r="X61" s="302">
        <f t="shared" si="10"/>
        <v>2.6215569150242927E-2</v>
      </c>
      <c r="Y61" s="302">
        <f t="shared" si="10"/>
        <v>1.7171940090584571E-2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4.258020843047948E-2</v>
      </c>
      <c r="C62" s="302">
        <f t="shared" si="11"/>
        <v>4.3088643049527274E-2</v>
      </c>
      <c r="D62" s="302">
        <f t="shared" si="11"/>
        <v>4.2838075123331258E-2</v>
      </c>
      <c r="E62" s="302">
        <f t="shared" si="11"/>
        <v>4.1616488304501861E-2</v>
      </c>
      <c r="F62" s="302">
        <f t="shared" si="11"/>
        <v>4.2144460104817899E-2</v>
      </c>
      <c r="G62" s="302">
        <f t="shared" si="11"/>
        <v>4.4572889525850451E-2</v>
      </c>
      <c r="H62" s="302">
        <f t="shared" si="11"/>
        <v>4.303622367015373E-2</v>
      </c>
      <c r="I62" s="302">
        <f t="shared" si="11"/>
        <v>5.4305458252066535E-2</v>
      </c>
      <c r="J62" s="302">
        <f t="shared" si="11"/>
        <v>5.3170254466951165E-2</v>
      </c>
      <c r="K62" s="302">
        <f t="shared" si="11"/>
        <v>5.1898679274485236E-2</v>
      </c>
      <c r="L62" s="302">
        <f t="shared" si="11"/>
        <v>5.4174349324214513E-2</v>
      </c>
      <c r="M62" s="302">
        <f t="shared" si="11"/>
        <v>5.3335089227614332E-2</v>
      </c>
      <c r="N62" s="302">
        <f t="shared" si="11"/>
        <v>5.5338587235525663E-2</v>
      </c>
      <c r="O62" s="302">
        <f t="shared" si="11"/>
        <v>5.5013191434888066E-2</v>
      </c>
      <c r="P62" s="302">
        <f t="shared" si="11"/>
        <v>5.6624475257514739E-2</v>
      </c>
      <c r="Q62" s="302">
        <f t="shared" si="11"/>
        <v>5.5958956553241158E-2</v>
      </c>
      <c r="R62" s="302">
        <f t="shared" si="11"/>
        <v>5.6991814595420943E-2</v>
      </c>
      <c r="S62" s="302">
        <f t="shared" si="11"/>
        <v>5.5691937109315248E-2</v>
      </c>
      <c r="T62" s="302">
        <f t="shared" si="11"/>
        <v>5.4317241991256815E-2</v>
      </c>
      <c r="U62" s="302">
        <f t="shared" si="11"/>
        <v>5.475328142796583E-2</v>
      </c>
      <c r="V62" s="302">
        <f t="shared" si="11"/>
        <v>5.578364221915999E-2</v>
      </c>
      <c r="W62" s="302">
        <f t="shared" si="11"/>
        <v>5.5382024532701093E-2</v>
      </c>
      <c r="X62" s="302">
        <f t="shared" si="11"/>
        <v>5.4374062926772666E-2</v>
      </c>
      <c r="Y62" s="302">
        <f t="shared" si="11"/>
        <v>5.4923033365778966E-2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6.9235693560311569E-3</v>
      </c>
      <c r="C63" s="302">
        <f t="shared" si="12"/>
        <v>6.7992952168190197E-3</v>
      </c>
      <c r="D63" s="302">
        <f t="shared" si="12"/>
        <v>6.8891300631978795E-3</v>
      </c>
      <c r="E63" s="302">
        <f t="shared" si="12"/>
        <v>7.2128601194768154E-3</v>
      </c>
      <c r="F63" s="302">
        <f t="shared" si="12"/>
        <v>7.0838737382426112E-3</v>
      </c>
      <c r="G63" s="302">
        <f t="shared" si="12"/>
        <v>6.4934686044915858E-3</v>
      </c>
      <c r="H63" s="302">
        <f t="shared" si="12"/>
        <v>6.8732854220886382E-3</v>
      </c>
      <c r="I63" s="302">
        <f t="shared" si="12"/>
        <v>4.2154766118945551E-3</v>
      </c>
      <c r="J63" s="302">
        <f t="shared" si="12"/>
        <v>4.4396634425661538E-3</v>
      </c>
      <c r="K63" s="302">
        <f t="shared" si="12"/>
        <v>4.7554451121719762E-3</v>
      </c>
      <c r="L63" s="302">
        <f t="shared" si="12"/>
        <v>4.2680231056524643E-3</v>
      </c>
      <c r="M63" s="302">
        <f t="shared" si="12"/>
        <v>4.5031832233088419E-3</v>
      </c>
      <c r="N63" s="302">
        <f t="shared" si="12"/>
        <v>4.1005392379827171E-3</v>
      </c>
      <c r="O63" s="302">
        <f t="shared" si="12"/>
        <v>4.1995318639219169E-3</v>
      </c>
      <c r="P63" s="302">
        <f t="shared" si="12"/>
        <v>3.8123585718758905E-3</v>
      </c>
      <c r="Q63" s="302">
        <f t="shared" si="12"/>
        <v>4.0232687368427925E-3</v>
      </c>
      <c r="R63" s="302">
        <f t="shared" si="12"/>
        <v>3.8530945238978704E-3</v>
      </c>
      <c r="S63" s="302">
        <f t="shared" si="12"/>
        <v>4.2569850847719182E-3</v>
      </c>
      <c r="T63" s="302">
        <f t="shared" si="12"/>
        <v>4.4461624736427605E-3</v>
      </c>
      <c r="U63" s="302">
        <f t="shared" si="12"/>
        <v>4.4433293607096264E-3</v>
      </c>
      <c r="V63" s="302">
        <f t="shared" si="12"/>
        <v>4.3113159181592088E-3</v>
      </c>
      <c r="W63" s="302">
        <f t="shared" si="12"/>
        <v>4.3444321153825564E-3</v>
      </c>
      <c r="X63" s="302">
        <f t="shared" si="12"/>
        <v>4.4233210225312564E-3</v>
      </c>
      <c r="Y63" s="302">
        <f t="shared" si="12"/>
        <v>4.4547137684625392E-3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6.407071082071239E-2</v>
      </c>
      <c r="C65" s="235">
        <f t="shared" si="14"/>
        <v>6.2920677936443223E-2</v>
      </c>
      <c r="D65" s="235">
        <f t="shared" si="14"/>
        <v>6.375200960483321E-2</v>
      </c>
      <c r="E65" s="235">
        <f t="shared" si="14"/>
        <v>6.6747807545638471E-2</v>
      </c>
      <c r="F65" s="235">
        <f t="shared" si="14"/>
        <v>6.5554167573697197E-2</v>
      </c>
      <c r="G65" s="235">
        <f t="shared" si="14"/>
        <v>6.0090558465965171E-2</v>
      </c>
      <c r="H65" s="235">
        <f t="shared" si="14"/>
        <v>6.3605383296008303E-2</v>
      </c>
      <c r="I65" s="235">
        <f t="shared" si="14"/>
        <v>3.9010020566472237E-2</v>
      </c>
      <c r="J65" s="235">
        <f t="shared" si="14"/>
        <v>4.1084645497507205E-2</v>
      </c>
      <c r="K65" s="235">
        <f t="shared" si="14"/>
        <v>4.4006889068039512E-2</v>
      </c>
      <c r="L65" s="235">
        <f t="shared" si="14"/>
        <v>3.9496285819707933E-2</v>
      </c>
      <c r="M65" s="235">
        <f t="shared" si="14"/>
        <v>4.1672457548500061E-2</v>
      </c>
      <c r="N65" s="235">
        <f t="shared" si="14"/>
        <v>3.7946390108292094E-2</v>
      </c>
      <c r="O65" s="235">
        <f t="shared" si="14"/>
        <v>3.8862467868733437E-2</v>
      </c>
      <c r="P65" s="235">
        <f t="shared" si="14"/>
        <v>3.5279566224139518E-2</v>
      </c>
      <c r="Q65" s="235">
        <f t="shared" si="14"/>
        <v>3.723132889074323E-2</v>
      </c>
      <c r="R65" s="235">
        <f t="shared" si="14"/>
        <v>3.5656536724150915E-2</v>
      </c>
      <c r="S65" s="235">
        <f t="shared" si="14"/>
        <v>3.9394139974479367E-2</v>
      </c>
      <c r="T65" s="235">
        <f t="shared" si="14"/>
        <v>4.1144787531090118E-2</v>
      </c>
      <c r="U65" s="235">
        <f t="shared" si="14"/>
        <v>4.1118569904006919E-2</v>
      </c>
      <c r="V65" s="235">
        <f t="shared" si="14"/>
        <v>3.9896917506645355E-2</v>
      </c>
      <c r="W65" s="235">
        <f t="shared" si="14"/>
        <v>4.0203374795750209E-2</v>
      </c>
      <c r="X65" s="235">
        <f t="shared" si="14"/>
        <v>4.0933412742504283E-2</v>
      </c>
      <c r="Y65" s="235">
        <f t="shared" si="14"/>
        <v>4.1223921213352388E-2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124.16635121602805</v>
      </c>
      <c r="C69" s="322">
        <f t="shared" si="15"/>
        <v>118.81908485023359</v>
      </c>
      <c r="D69" s="322">
        <f t="shared" si="15"/>
        <v>124.76757653104983</v>
      </c>
      <c r="E69" s="322">
        <f t="shared" si="15"/>
        <v>137.51505167952956</v>
      </c>
      <c r="F69" s="322">
        <f t="shared" si="15"/>
        <v>149.60895259320569</v>
      </c>
      <c r="G69" s="322">
        <f t="shared" si="15"/>
        <v>145.53955666894095</v>
      </c>
      <c r="H69" s="322">
        <f t="shared" si="15"/>
        <v>135.15873100424497</v>
      </c>
      <c r="I69" s="322">
        <f t="shared" si="15"/>
        <v>138.86565895518808</v>
      </c>
      <c r="J69" s="322">
        <f t="shared" si="15"/>
        <v>151.50062581690801</v>
      </c>
      <c r="K69" s="322">
        <f t="shared" si="15"/>
        <v>169.74113620264799</v>
      </c>
      <c r="L69" s="322">
        <f t="shared" si="15"/>
        <v>172.65246391315134</v>
      </c>
      <c r="M69" s="322">
        <f t="shared" si="15"/>
        <v>177.03919286140348</v>
      </c>
      <c r="N69" s="322">
        <f t="shared" si="15"/>
        <v>192.15121550228389</v>
      </c>
      <c r="O69" s="322">
        <f t="shared" si="15"/>
        <v>200.40871792545511</v>
      </c>
      <c r="P69" s="322">
        <f t="shared" si="15"/>
        <v>192.49793257338939</v>
      </c>
      <c r="Q69" s="322">
        <f t="shared" si="15"/>
        <v>189.32826560729595</v>
      </c>
      <c r="R69" s="322">
        <f t="shared" si="15"/>
        <v>198.98309626481168</v>
      </c>
      <c r="S69" s="322">
        <f t="shared" si="15"/>
        <v>195.81649866469539</v>
      </c>
      <c r="T69" s="322">
        <f t="shared" si="15"/>
        <v>195.66354361426693</v>
      </c>
      <c r="U69" s="322">
        <f t="shared" si="15"/>
        <v>186.79312230126811</v>
      </c>
      <c r="V69" s="322">
        <f t="shared" si="15"/>
        <v>191.12818539845702</v>
      </c>
      <c r="W69" s="322">
        <f t="shared" si="15"/>
        <v>167.87837833336212</v>
      </c>
      <c r="X69" s="322">
        <f t="shared" si="15"/>
        <v>155.97334992040183</v>
      </c>
      <c r="Y69" s="322">
        <f t="shared" si="15"/>
        <v>162.40565192708956</v>
      </c>
      <c r="DA69" s="95"/>
    </row>
    <row r="70" spans="1:105" ht="12" customHeight="1" x14ac:dyDescent="0.25">
      <c r="A70" s="55" t="s">
        <v>91</v>
      </c>
      <c r="B70" s="334">
        <f>IF(B$6=0,0,B$6/WWP!B$5*1000)</f>
        <v>1.9772509919578352</v>
      </c>
      <c r="C70" s="334">
        <f>IF(C$6=0,0,C$6/WWP!C$5*1000)</f>
        <v>1.8581378811647153</v>
      </c>
      <c r="D70" s="334">
        <f>IF(D$6=0,0,D$6/WWP!D$5*1000)</f>
        <v>1.9769421435025134</v>
      </c>
      <c r="E70" s="334">
        <f>IF(E$6=0,0,E$6/WWP!E$5*1000)</f>
        <v>2.2813167138002632</v>
      </c>
      <c r="F70" s="334">
        <f>IF(F$6=0,0,F$6/WWP!F$5*1000)</f>
        <v>2.4375651396462867</v>
      </c>
      <c r="G70" s="334">
        <f>IF(G$6=0,0,G$6/WWP!G$5*1000)</f>
        <v>2.1736300464652012</v>
      </c>
      <c r="H70" s="334">
        <f>IF(H$6=0,0,H$6/WWP!H$5*1000)</f>
        <v>2.1366644316027963</v>
      </c>
      <c r="I70" s="334">
        <f>IF(I$6=0,0,I$6/WWP!I$5*1000)</f>
        <v>1.3463853562981174</v>
      </c>
      <c r="J70" s="334">
        <f>IF(J$6=0,0,J$6/WWP!J$5*1000)</f>
        <v>1.5470071169200066</v>
      </c>
      <c r="K70" s="334">
        <f>IF(K$6=0,0,K$6/WWP!K$5*1000)</f>
        <v>1.85654770992562</v>
      </c>
      <c r="L70" s="334">
        <f>IF(L$6=0,0,L$6/WWP!L$5*1000)</f>
        <v>1.6948348220270635</v>
      </c>
      <c r="M70" s="334">
        <f>IF(M$6=0,0,M$6/WWP!M$5*1000)</f>
        <v>1.833651823271705</v>
      </c>
      <c r="N70" s="334">
        <f>IF(N$6=0,0,N$6/WWP!N$5*1000)</f>
        <v>1.8122242772243327</v>
      </c>
      <c r="O70" s="334">
        <f>IF(O$6=0,0,O$6/WWP!O$5*1000)</f>
        <v>1.9357324324920817</v>
      </c>
      <c r="P70" s="334">
        <f>IF(P$6=0,0,P$6/WWP!P$5*1000)</f>
        <v>1.6879036296234597</v>
      </c>
      <c r="Q70" s="334">
        <f>IF(Q$6=0,0,Q$6/WWP!Q$5*1000)</f>
        <v>1.7519525316425553</v>
      </c>
      <c r="R70" s="334">
        <f>IF(R$6=0,0,R$6/WWP!R$5*1000)</f>
        <v>1.7634115607022338</v>
      </c>
      <c r="S70" s="334">
        <f>IF(S$6=0,0,S$6/WWP!S$5*1000)</f>
        <v>1.9172522025860974</v>
      </c>
      <c r="T70" s="334">
        <f>IF(T$6=0,0,T$6/WWP!T$5*1000)</f>
        <v>2.000889381678749</v>
      </c>
      <c r="U70" s="334">
        <f>IF(U$6=0,0,U$6/WWP!U$5*1000)</f>
        <v>1.9089617388096523</v>
      </c>
      <c r="V70" s="334">
        <f>IF(V$6=0,0,V$6/WWP!V$5*1000)</f>
        <v>1.8952321726696806</v>
      </c>
      <c r="W70" s="334">
        <f>IF(W$6=0,0,W$6/WWP!W$5*1000)</f>
        <v>1.677473302112543</v>
      </c>
      <c r="X70" s="334">
        <f>IF(X$6=0,0,X$6/WWP!X$5*1000)</f>
        <v>1.5868164546123356</v>
      </c>
      <c r="Y70" s="334">
        <f>IF(Y$6=0,0,Y$6/WWP!Y$5*1000)</f>
        <v>1.6639825955462031</v>
      </c>
      <c r="DA70" s="67"/>
    </row>
    <row r="71" spans="1:105" ht="12" customHeight="1" x14ac:dyDescent="0.25">
      <c r="A71" s="173" t="s">
        <v>92</v>
      </c>
      <c r="B71" s="335">
        <f>IF(B$7=0,0,B$7/WWP!B$5*1000)</f>
        <v>2.1491858608237346</v>
      </c>
      <c r="C71" s="335">
        <f>IF(C$7=0,0,C$7/WWP!C$5*1000)</f>
        <v>2.0197150882225152</v>
      </c>
      <c r="D71" s="335">
        <f>IF(D$7=0,0,D$7/WWP!D$5*1000)</f>
        <v>2.1488501559809934</v>
      </c>
      <c r="E71" s="335">
        <f>IF(E$7=0,0,E$7/WWP!E$5*1000)</f>
        <v>2.4796920802176787</v>
      </c>
      <c r="F71" s="335">
        <f>IF(F$7=0,0,F$7/WWP!F$5*1000)</f>
        <v>2.6495273257024849</v>
      </c>
      <c r="G71" s="335">
        <f>IF(G$7=0,0,G$7/WWP!G$5*1000)</f>
        <v>2.3626413548534799</v>
      </c>
      <c r="H71" s="335">
        <f>IF(H$7=0,0,H$7/WWP!H$5*1000)</f>
        <v>2.3224613386986914</v>
      </c>
      <c r="I71" s="335">
        <f>IF(I$7=0,0,I$7/WWP!I$5*1000)</f>
        <v>1.4634623438023022</v>
      </c>
      <c r="J71" s="335">
        <f>IF(J$7=0,0,J$7/WWP!J$5*1000)</f>
        <v>1.6815294749130512</v>
      </c>
      <c r="K71" s="335">
        <f>IF(K$7=0,0,K$7/WWP!K$5*1000)</f>
        <v>2.0179866412235006</v>
      </c>
      <c r="L71" s="335">
        <f>IF(L$7=0,0,L$7/WWP!L$5*1000)</f>
        <v>1.8422117630728951</v>
      </c>
      <c r="M71" s="335">
        <f>IF(M$7=0,0,M$7/WWP!M$5*1000)</f>
        <v>1.9930998079040265</v>
      </c>
      <c r="N71" s="335">
        <f>IF(N$7=0,0,N$7/WWP!N$5*1000)</f>
        <v>1.9698089969829711</v>
      </c>
      <c r="O71" s="335">
        <f>IF(O$7=0,0,O$7/WWP!O$5*1000)</f>
        <v>2.1040569918392191</v>
      </c>
      <c r="P71" s="335">
        <f>IF(P$7=0,0,P$7/WWP!P$5*1000)</f>
        <v>1.8346778582863701</v>
      </c>
      <c r="Q71" s="335">
        <f>IF(Q$7=0,0,Q$7/WWP!Q$5*1000)</f>
        <v>1.9042962300462558</v>
      </c>
      <c r="R71" s="335">
        <f>IF(R$7=0,0,R$7/WWP!R$5*1000)</f>
        <v>1.9167516964154716</v>
      </c>
      <c r="S71" s="335">
        <f>IF(S$7=0,0,S$7/WWP!S$5*1000)</f>
        <v>2.0839697854196713</v>
      </c>
      <c r="T71" s="335">
        <f>IF(T$7=0,0,T$7/WWP!T$5*1000)</f>
        <v>2.174879762694292</v>
      </c>
      <c r="U71" s="335">
        <f>IF(U$7=0,0,U$7/WWP!U$5*1000)</f>
        <v>2.0749584117496225</v>
      </c>
      <c r="V71" s="335">
        <f>IF(V$7=0,0,V$7/WWP!V$5*1000)</f>
        <v>2.0600349702931315</v>
      </c>
      <c r="W71" s="335">
        <f>IF(W$7=0,0,W$7/WWP!W$5*1000)</f>
        <v>1.8233405457745038</v>
      </c>
      <c r="X71" s="335">
        <f>IF(X$7=0,0,X$7/WWP!X$5*1000)</f>
        <v>1.7248004941438444</v>
      </c>
      <c r="Y71" s="335">
        <f>IF(Y$7=0,0,Y$7/WWP!Y$5*1000)</f>
        <v>1.8086767342893519</v>
      </c>
      <c r="DA71" s="177"/>
    </row>
    <row r="72" spans="1:105" ht="12" customHeight="1" x14ac:dyDescent="0.25">
      <c r="A72" s="173" t="s">
        <v>93</v>
      </c>
      <c r="B72" s="335">
        <f>IF(B$8=0,0,B$8/WWP!B$5*1000)</f>
        <v>5.3299809348428608</v>
      </c>
      <c r="C72" s="335">
        <f>IF(C$8=0,0,C$8/WWP!C$5*1000)</f>
        <v>5.008893418791839</v>
      </c>
      <c r="D72" s="335">
        <f>IF(D$8=0,0,D$8/WWP!D$5*1000)</f>
        <v>5.3291483868328644</v>
      </c>
      <c r="E72" s="335">
        <f>IF(E$8=0,0,E$8/WWP!E$5*1000)</f>
        <v>6.1496363589398406</v>
      </c>
      <c r="F72" s="335">
        <f>IF(F$8=0,0,F$8/WWP!F$5*1000)</f>
        <v>6.5708277677421618</v>
      </c>
      <c r="G72" s="335">
        <f>IF(G$8=0,0,G$8/WWP!G$5*1000)</f>
        <v>5.8593505600366314</v>
      </c>
      <c r="H72" s="335">
        <f>IF(H$8=0,0,H$8/WWP!H$5*1000)</f>
        <v>5.7597041199727546</v>
      </c>
      <c r="I72" s="335">
        <f>IF(I$8=0,0,I$8/WWP!I$5*1000)</f>
        <v>3.629386612629709</v>
      </c>
      <c r="J72" s="335">
        <f>IF(J$8=0,0,J$8/WWP!J$5*1000)</f>
        <v>4.1701930977843666</v>
      </c>
      <c r="K72" s="335">
        <f>IF(K$8=0,0,K$8/WWP!K$5*1000)</f>
        <v>5.0046068702342792</v>
      </c>
      <c r="L72" s="335">
        <f>IF(L$8=0,0,L$8/WWP!L$5*1000)</f>
        <v>4.5686851724207775</v>
      </c>
      <c r="M72" s="335">
        <f>IF(M$8=0,0,M$8/WWP!M$5*1000)</f>
        <v>4.9428875236019882</v>
      </c>
      <c r="N72" s="335">
        <f>IF(N$8=0,0,N$8/WWP!N$5*1000)</f>
        <v>4.8851263125177677</v>
      </c>
      <c r="O72" s="335">
        <f>IF(O$8=0,0,O$8/WWP!O$5*1000)</f>
        <v>5.218061339761265</v>
      </c>
      <c r="P72" s="335">
        <f>IF(P$8=0,0,P$8/WWP!P$5*1000)</f>
        <v>4.5500010885501956</v>
      </c>
      <c r="Q72" s="335">
        <f>IF(Q$8=0,0,Q$8/WWP!Q$5*1000)</f>
        <v>4.7226546505147136</v>
      </c>
      <c r="R72" s="335">
        <f>IF(R$8=0,0,R$8/WWP!R$5*1000)</f>
        <v>4.7535442071103704</v>
      </c>
      <c r="S72" s="335">
        <f>IF(S$8=0,0,S$8/WWP!S$5*1000)</f>
        <v>5.1682450678407834</v>
      </c>
      <c r="T72" s="335">
        <f>IF(T$8=0,0,T$8/WWP!T$5*1000)</f>
        <v>5.3937018114818436</v>
      </c>
      <c r="U72" s="335">
        <f>IF(U$8=0,0,U$8/WWP!U$5*1000)</f>
        <v>5.145896861139061</v>
      </c>
      <c r="V72" s="335">
        <f>IF(V$8=0,0,V$8/WWP!V$5*1000)</f>
        <v>5.1088867263269657</v>
      </c>
      <c r="W72" s="335">
        <f>IF(W$8=0,0,W$8/WWP!W$5*1000)</f>
        <v>4.5218845535207706</v>
      </c>
      <c r="X72" s="335">
        <f>IF(X$8=0,0,X$8/WWP!X$5*1000)</f>
        <v>4.2775052254767321</v>
      </c>
      <c r="Y72" s="335">
        <f>IF(Y$8=0,0,Y$8/WWP!Y$5*1000)</f>
        <v>4.4855183010375903</v>
      </c>
      <c r="DA72" s="177"/>
    </row>
    <row r="73" spans="1:105" ht="12" customHeight="1" x14ac:dyDescent="0.25">
      <c r="A73" s="173" t="s">
        <v>94</v>
      </c>
      <c r="B73" s="335">
        <f>IF(B$9=0,0,B$9/WWP!B$5*1000)</f>
        <v>16.333812542260386</v>
      </c>
      <c r="C73" s="335">
        <f>IF(C$9=0,0,C$9/WWP!C$5*1000)</f>
        <v>15.349834670491116</v>
      </c>
      <c r="D73" s="335">
        <f>IF(D$9=0,0,D$9/WWP!D$5*1000)</f>
        <v>16.331261185455549</v>
      </c>
      <c r="E73" s="335">
        <f>IF(E$9=0,0,E$9/WWP!E$5*1000)</f>
        <v>18.84565980965435</v>
      </c>
      <c r="F73" s="335">
        <f>IF(F$9=0,0,F$9/WWP!F$5*1000)</f>
        <v>20.136407675338887</v>
      </c>
      <c r="G73" s="335">
        <f>IF(G$9=0,0,G$9/WWP!G$5*1000)</f>
        <v>17.956074296886452</v>
      </c>
      <c r="H73" s="335">
        <f>IF(H$9=0,0,H$9/WWP!H$5*1000)</f>
        <v>17.650706174110052</v>
      </c>
      <c r="I73" s="335">
        <f>IF(I$9=0,0,I$9/WWP!I$5*1000)</f>
        <v>11.122313812897495</v>
      </c>
      <c r="J73" s="335">
        <f>IF(J$9=0,0,J$9/WWP!J$5*1000)</f>
        <v>12.779624009339184</v>
      </c>
      <c r="K73" s="335">
        <f>IF(K$9=0,0,K$9/WWP!K$5*1000)</f>
        <v>15.336698473298604</v>
      </c>
      <c r="L73" s="335">
        <f>IF(L$9=0,0,L$9/WWP!L$5*1000)</f>
        <v>14.000809399354004</v>
      </c>
      <c r="M73" s="335">
        <f>IF(M$9=0,0,M$9/WWP!M$5*1000)</f>
        <v>15.147558540070605</v>
      </c>
      <c r="N73" s="335">
        <f>IF(N$9=0,0,N$9/WWP!N$5*1000)</f>
        <v>14.970548377070582</v>
      </c>
      <c r="O73" s="335">
        <f>IF(O$9=0,0,O$9/WWP!O$5*1000)</f>
        <v>15.99083313797807</v>
      </c>
      <c r="P73" s="335">
        <f>IF(P$9=0,0,P$9/WWP!P$5*1000)</f>
        <v>13.943551722976414</v>
      </c>
      <c r="Q73" s="335">
        <f>IF(Q$9=0,0,Q$9/WWP!Q$5*1000)</f>
        <v>14.472651348351548</v>
      </c>
      <c r="R73" s="335">
        <f>IF(R$9=0,0,R$9/WWP!R$5*1000)</f>
        <v>14.567312892757588</v>
      </c>
      <c r="S73" s="335">
        <f>IF(S$9=0,0,S$9/WWP!S$5*1000)</f>
        <v>15.8381703691895</v>
      </c>
      <c r="T73" s="335">
        <f>IF(T$9=0,0,T$9/WWP!T$5*1000)</f>
        <v>16.529086196476623</v>
      </c>
      <c r="U73" s="335">
        <f>IF(U$9=0,0,U$9/WWP!U$5*1000)</f>
        <v>15.769683929297129</v>
      </c>
      <c r="V73" s="335">
        <f>IF(V$9=0,0,V$9/WWP!V$5*1000)</f>
        <v>15.656265774227796</v>
      </c>
      <c r="W73" s="335">
        <f>IF(W$9=0,0,W$9/WWP!W$5*1000)</f>
        <v>13.857388147886221</v>
      </c>
      <c r="X73" s="335">
        <f>IF(X$9=0,0,X$9/WWP!X$5*1000)</f>
        <v>13.108483755493214</v>
      </c>
      <c r="Y73" s="335">
        <f>IF(Y$9=0,0,Y$9/WWP!Y$5*1000)</f>
        <v>13.74594318059907</v>
      </c>
      <c r="DA73" s="177"/>
    </row>
    <row r="74" spans="1:105" ht="12" customHeight="1" x14ac:dyDescent="0.25">
      <c r="A74" s="56" t="s">
        <v>95</v>
      </c>
      <c r="B74" s="336">
        <f>IF(B$10=0,0,B$10/WWP!B$5*1000)</f>
        <v>3.369463333741213</v>
      </c>
      <c r="C74" s="336">
        <f>IF(C$10=0,0,C$10/WWP!C$5*1000)</f>
        <v>3.1553984915335076</v>
      </c>
      <c r="D74" s="336">
        <f>IF(D$10=0,0,D$10/WWP!D$5*1000)</f>
        <v>3.3635497556389877</v>
      </c>
      <c r="E74" s="336">
        <f>IF(E$10=0,0,E$10/WWP!E$5*1000)</f>
        <v>3.9072370449901124</v>
      </c>
      <c r="F74" s="336">
        <f>IF(F$10=0,0,F$10/WWP!F$5*1000)</f>
        <v>4.2010402516549359</v>
      </c>
      <c r="G74" s="336">
        <f>IF(G$10=0,0,G$10/WWP!G$5*1000)</f>
        <v>3.7808781230080282</v>
      </c>
      <c r="H74" s="336">
        <f>IF(H$10=0,0,H$10/WWP!H$5*1000)</f>
        <v>3.7387875042856624</v>
      </c>
      <c r="I74" s="336">
        <f>IF(I$10=0,0,I$10/WWP!I$5*1000)</f>
        <v>2.408173174888129</v>
      </c>
      <c r="J74" s="336">
        <f>IF(J$10=0,0,J$10/WWP!J$5*1000)</f>
        <v>2.7659262861287983</v>
      </c>
      <c r="K74" s="336">
        <f>IF(K$10=0,0,K$10/WWP!K$5*1000)</f>
        <v>3.3021810894788532</v>
      </c>
      <c r="L74" s="336">
        <f>IF(L$10=0,0,L$10/WWP!L$5*1000)</f>
        <v>3.0256193619018386</v>
      </c>
      <c r="M74" s="336">
        <f>IF(M$10=0,0,M$10/WWP!M$5*1000)</f>
        <v>3.2856489835986946</v>
      </c>
      <c r="N74" s="336">
        <f>IF(N$10=0,0,N$10/WWP!N$5*1000)</f>
        <v>3.2416023666352962</v>
      </c>
      <c r="O74" s="336">
        <f>IF(O$10=0,0,O$10/WWP!O$5*1000)</f>
        <v>3.4483918538335132</v>
      </c>
      <c r="P74" s="336">
        <f>IF(P$10=0,0,P$10/WWP!P$5*1000)</f>
        <v>3.0283348604213134</v>
      </c>
      <c r="Q74" s="336">
        <f>IF(Q$10=0,0,Q$10/WWP!Q$5*1000)</f>
        <v>3.1413278192323064</v>
      </c>
      <c r="R74" s="336">
        <f>IF(R$10=0,0,R$10/WWP!R$5*1000)</f>
        <v>3.1667231473124686</v>
      </c>
      <c r="S74" s="336">
        <f>IF(S$10=0,0,S$10/WWP!S$5*1000)</f>
        <v>3.4462642906433545</v>
      </c>
      <c r="T74" s="336">
        <f>IF(T$10=0,0,T$10/WWP!T$5*1000)</f>
        <v>3.5869783475378543</v>
      </c>
      <c r="U74" s="336">
        <f>IF(U$10=0,0,U$10/WWP!U$5*1000)</f>
        <v>3.4180785497471184</v>
      </c>
      <c r="V74" s="336">
        <f>IF(V$10=0,0,V$10/WWP!V$5*1000)</f>
        <v>3.4215442941141285</v>
      </c>
      <c r="W74" s="336">
        <f>IF(W$10=0,0,W$10/WWP!W$5*1000)</f>
        <v>3.0229830191924321</v>
      </c>
      <c r="X74" s="336">
        <f>IF(X$10=0,0,X$10/WWP!X$5*1000)</f>
        <v>2.8759102134364309</v>
      </c>
      <c r="Y74" s="336">
        <f>IF(Y$10=0,0,Y$10/WWP!Y$5*1000)</f>
        <v>3.0087224180060983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65.260096750737205</v>
      </c>
      <c r="C75" s="349">
        <f>IF(C$16=0,0,C$16/WWP!C$5*1000)</f>
        <v>63.195336671319993</v>
      </c>
      <c r="D75" s="349">
        <f>IF(D$16=0,0,D$16/WWP!D$5*1000)</f>
        <v>65.973222642751111</v>
      </c>
      <c r="E75" s="349">
        <f>IF(E$16=0,0,E$16/WWP!E$5*1000)</f>
        <v>70.640160664394372</v>
      </c>
      <c r="F75" s="349">
        <f>IF(F$16=0,0,F$16/WWP!F$5*1000)</f>
        <v>77.82768069102093</v>
      </c>
      <c r="G75" s="349">
        <f>IF(G$16=0,0,G$16/WWP!G$5*1000)</f>
        <v>80.073322283213699</v>
      </c>
      <c r="H75" s="349">
        <f>IF(H$16=0,0,H$16/WWP!H$5*1000)</f>
        <v>71.798318429230264</v>
      </c>
      <c r="I75" s="349">
        <f>IF(I$16=0,0,I$16/WWP!I$5*1000)</f>
        <v>93.083853388230466</v>
      </c>
      <c r="J75" s="349">
        <f>IF(J$16=0,0,J$16/WWP!J$5*1000)</f>
        <v>99.430397798886247</v>
      </c>
      <c r="K75" s="349">
        <f>IF(K$16=0,0,K$16/WWP!K$5*1000)</f>
        <v>108.73751961904875</v>
      </c>
      <c r="L75" s="349">
        <f>IF(L$16=0,0,L$16/WWP!L$5*1000)</f>
        <v>115.45227512806731</v>
      </c>
      <c r="M75" s="349">
        <f>IF(M$16=0,0,M$16/WWP!M$5*1000)</f>
        <v>116.5516586152968</v>
      </c>
      <c r="N75" s="349">
        <f>IF(N$16=0,0,N$16/WWP!N$5*1000)</f>
        <v>131.25238839813329</v>
      </c>
      <c r="O75" s="349">
        <f>IF(O$16=0,0,O$16/WWP!O$5*1000)</f>
        <v>136.08788390870936</v>
      </c>
      <c r="P75" s="349">
        <f>IF(P$16=0,0,P$16/WWP!P$5*1000)</f>
        <v>134.54459981204337</v>
      </c>
      <c r="Q75" s="349">
        <f>IF(Q$16=0,0,Q$16/WWP!Q$5*1000)</f>
        <v>130.77389995424468</v>
      </c>
      <c r="R75" s="349">
        <f>IF(R$16=0,0,R$16/WWP!R$5*1000)</f>
        <v>139.9795782423754</v>
      </c>
      <c r="S75" s="349">
        <f>IF(S$16=0,0,S$16/WWP!S$5*1000)</f>
        <v>134.61009047626106</v>
      </c>
      <c r="T75" s="349">
        <f>IF(T$16=0,0,T$16/WWP!T$5*1000)</f>
        <v>131.184835816945</v>
      </c>
      <c r="U75" s="349">
        <f>IF(U$16=0,0,U$16/WWP!U$5*1000)</f>
        <v>126.24292397651982</v>
      </c>
      <c r="V75" s="349">
        <f>IF(V$16=0,0,V$16/WWP!V$5*1000)</f>
        <v>131.60355306654131</v>
      </c>
      <c r="W75" s="349">
        <f>IF(W$16=0,0,W$16/WWP!W$5*1000)</f>
        <v>114.7623953446879</v>
      </c>
      <c r="X75" s="349">
        <f>IF(X$16=0,0,X$16/WWP!X$5*1000)</f>
        <v>104.68349087396088</v>
      </c>
      <c r="Y75" s="349">
        <f>IF(Y$16=0,0,Y$16/WWP!Y$5*1000)</f>
        <v>110.10110192292893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10.058189828655085</v>
      </c>
      <c r="C76" s="349">
        <f>IF(C$27=0,0,C$27/WWP!C$5*1000)</f>
        <v>9.452266612881381</v>
      </c>
      <c r="D76" s="349">
        <f>IF(D$27=0,0,D$27/WWP!D$5*1000)</f>
        <v>10.056618729991051</v>
      </c>
      <c r="E76" s="349">
        <f>IF(E$27=0,0,E$27/WWP!E$5*1000)</f>
        <v>11.604958935418734</v>
      </c>
      <c r="F76" s="349">
        <f>IF(F$27=0,0,F$27/WWP!F$5*1000)</f>
        <v>12.399787884287635</v>
      </c>
      <c r="G76" s="349">
        <f>IF(G$27=0,0,G$27/WWP!G$5*1000)</f>
        <v>11.057161540714288</v>
      </c>
      <c r="H76" s="349">
        <f>IF(H$27=0,0,H$27/WWP!H$5*1000)</f>
        <v>10.869119065109878</v>
      </c>
      <c r="I76" s="349">
        <f>IF(I$27=0,0,I$27/WWP!I$5*1000)</f>
        <v>6.849003768994776</v>
      </c>
      <c r="J76" s="349">
        <f>IF(J$27=0,0,J$27/WWP!J$5*1000)</f>
        <v>7.8695579425930813</v>
      </c>
      <c r="K76" s="349">
        <f>IF(K$27=0,0,K$27/WWP!K$5*1000)</f>
        <v>9.4441774809259869</v>
      </c>
      <c r="L76" s="349">
        <f>IF(L$27=0,0,L$27/WWP!L$5*1000)</f>
        <v>8.6215510511811519</v>
      </c>
      <c r="M76" s="349">
        <f>IF(M$27=0,0,M$27/WWP!M$5*1000)</f>
        <v>9.3277071009908479</v>
      </c>
      <c r="N76" s="349">
        <f>IF(N$27=0,0,N$27/WWP!N$5*1000)</f>
        <v>9.2187061058803046</v>
      </c>
      <c r="O76" s="349">
        <f>IF(O$27=0,0,O$27/WWP!O$5*1000)</f>
        <v>9.8469867218075482</v>
      </c>
      <c r="P76" s="349">
        <f>IF(P$27=0,0,P$27/WWP!P$5*1000)</f>
        <v>8.5862923767802144</v>
      </c>
      <c r="Q76" s="349">
        <f>IF(Q$27=0,0,Q$27/WWP!Q$5*1000)</f>
        <v>8.9121063566164764</v>
      </c>
      <c r="R76" s="349">
        <f>IF(R$27=0,0,R$27/WWP!R$5*1000)</f>
        <v>8.9703979392244104</v>
      </c>
      <c r="S76" s="349">
        <f>IF(S$27=0,0,S$27/WWP!S$5*1000)</f>
        <v>9.7529785957640627</v>
      </c>
      <c r="T76" s="349">
        <f>IF(T$27=0,0,T$27/WWP!T$5*1000)</f>
        <v>10.17843728940929</v>
      </c>
      <c r="U76" s="349">
        <f>IF(U$27=0,0,U$27/WWP!U$5*1000)</f>
        <v>9.7108053669882324</v>
      </c>
      <c r="V76" s="349">
        <f>IF(V$27=0,0,V$27/WWP!V$5*1000)</f>
        <v>9.6409636609718561</v>
      </c>
      <c r="W76" s="349">
        <f>IF(W$27=0,0,W$27/WWP!W$5*1000)</f>
        <v>8.5332337542246783</v>
      </c>
      <c r="X76" s="349">
        <f>IF(X$27=0,0,X$27/WWP!X$5*1000)</f>
        <v>8.07206631259319</v>
      </c>
      <c r="Y76" s="349">
        <f>IF(Y$27=0,0,Y$27/WWP!Y$5*1000)</f>
        <v>8.4646071164741663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11.73294459058458</v>
      </c>
      <c r="C77" s="349">
        <f>IF(C$28=0,0,C$28/WWP!C$5*1000)</f>
        <v>11.303324645264077</v>
      </c>
      <c r="D77" s="349">
        <f>IF(D$28=0,0,D$28/WWP!D$5*1000)</f>
        <v>11.633799793517509</v>
      </c>
      <c r="E77" s="349">
        <f>IF(E$28=0,0,E$28/WWP!E$5*1000)</f>
        <v>12.427561867980453</v>
      </c>
      <c r="F77" s="349">
        <f>IF(F$28=0,0,F$28/WWP!F$5*1000)</f>
        <v>13.57862550899206</v>
      </c>
      <c r="G77" s="349">
        <f>IF(G$28=0,0,G$28/WWP!G$5*1000)</f>
        <v>13.530945224637504</v>
      </c>
      <c r="H77" s="349">
        <f>IF(H$28=0,0,H$28/WWP!H$5*1000)</f>
        <v>12.286147049907779</v>
      </c>
      <c r="I77" s="349">
        <f>IF(I$28=0,0,I$28/WWP!I$5*1000)</f>
        <v>13.54592828562847</v>
      </c>
      <c r="J77" s="349">
        <f>IF(J$28=0,0,J$28/WWP!J$5*1000)</f>
        <v>15.03204058600512</v>
      </c>
      <c r="K77" s="349">
        <f>IF(K$28=0,0,K$28/WWP!K$5*1000)</f>
        <v>16.571638967359494</v>
      </c>
      <c r="L77" s="349">
        <f>IF(L$28=0,0,L$28/WWP!L$5*1000)</f>
        <v>16.627346152935665</v>
      </c>
      <c r="M77" s="349">
        <f>IF(M$28=0,0,M$28/WWP!M$5*1000)</f>
        <v>16.579322217731274</v>
      </c>
      <c r="N77" s="349">
        <f>IF(N$28=0,0,N$28/WWP!N$5*1000)</f>
        <v>17.509365684607182</v>
      </c>
      <c r="O77" s="349">
        <f>IF(O$28=0,0,O$28/WWP!O$5*1000)</f>
        <v>17.988394178042007</v>
      </c>
      <c r="P77" s="349">
        <f>IF(P$28=0,0,P$28/WWP!P$5*1000)</f>
        <v>17.531327664475217</v>
      </c>
      <c r="Q77" s="349">
        <f>IF(Q$28=0,0,Q$28/WWP!Q$5*1000)</f>
        <v>16.600433791508173</v>
      </c>
      <c r="R77" s="349">
        <f>IF(R$28=0,0,R$28/WWP!R$5*1000)</f>
        <v>16.770328499462227</v>
      </c>
      <c r="S77" s="349">
        <f>IF(S$28=0,0,S$28/WWP!S$5*1000)</f>
        <v>15.285505319281395</v>
      </c>
      <c r="T77" s="349">
        <f>IF(T$28=0,0,T$28/WWP!T$5*1000)</f>
        <v>16.564200078454093</v>
      </c>
      <c r="U77" s="349">
        <f>IF(U$28=0,0,U$28/WWP!U$5*1000)</f>
        <v>14.841147410085059</v>
      </c>
      <c r="V77" s="349">
        <f>IF(V$28=0,0,V$28/WWP!V$5*1000)</f>
        <v>14.11627928727509</v>
      </c>
      <c r="W77" s="349">
        <f>IF(W$28=0,0,W$28/WWP!W$5*1000)</f>
        <v>12.930402301724172</v>
      </c>
      <c r="X77" s="349">
        <f>IF(X$28=0,0,X$28/WWP!X$5*1000)</f>
        <v>13.259755081562332</v>
      </c>
      <c r="Y77" s="349">
        <f>IF(Y$28=0,0,Y$28/WWP!Y$5*1000)</f>
        <v>12.432101858562675</v>
      </c>
      <c r="DA77" s="178"/>
    </row>
    <row r="78" spans="1:105" ht="12" customHeight="1" x14ac:dyDescent="0.25">
      <c r="A78" s="41" t="s">
        <v>2936</v>
      </c>
      <c r="B78" s="337">
        <f>IF(B$48=0,0,B$48/WWP!B$5*1000)</f>
        <v>7.9554263824251414</v>
      </c>
      <c r="C78" s="337">
        <f>IF(C$48=0,0,C$48/WWP!C$5*1000)</f>
        <v>7.4761773705644705</v>
      </c>
      <c r="D78" s="337">
        <f>IF(D$48=0,0,D$48/WWP!D$5*1000)</f>
        <v>7.9541837373792514</v>
      </c>
      <c r="E78" s="337">
        <f>IF(E$48=0,0,E$48/WWP!E$5*1000)</f>
        <v>9.1788282041337617</v>
      </c>
      <c r="F78" s="337">
        <f>IF(F$48=0,0,F$48/WWP!F$5*1000)</f>
        <v>9.8074903488203269</v>
      </c>
      <c r="G78" s="337">
        <f>IF(G$48=0,0,G$48/WWP!G$5*1000)</f>
        <v>8.7455532391256483</v>
      </c>
      <c r="H78" s="337">
        <f>IF(H$48=0,0,H$48/WWP!H$5*1000)</f>
        <v>8.5968228913270828</v>
      </c>
      <c r="I78" s="337">
        <f>IF(I$48=0,0,I$48/WWP!I$5*1000)</f>
        <v>5.4171522118186051</v>
      </c>
      <c r="J78" s="337">
        <f>IF(J$48=0,0,J$48/WWP!J$5*1000)</f>
        <v>6.2243495043381545</v>
      </c>
      <c r="K78" s="337">
        <f>IF(K$48=0,0,K$48/WWP!K$5*1000)</f>
        <v>7.4697793511529147</v>
      </c>
      <c r="L78" s="337">
        <f>IF(L$48=0,0,L$48/WWP!L$5*1000)</f>
        <v>6.8191310621906336</v>
      </c>
      <c r="M78" s="337">
        <f>IF(M$48=0,0,M$48/WWP!M$5*1000)</f>
        <v>7.3776582489375508</v>
      </c>
      <c r="N78" s="337">
        <f>IF(N$48=0,0,N$48/WWP!N$5*1000)</f>
        <v>7.2914449832321688</v>
      </c>
      <c r="O78" s="337">
        <f>IF(O$48=0,0,O$48/WWP!O$5*1000)</f>
        <v>7.788377360992059</v>
      </c>
      <c r="P78" s="337">
        <f>IF(P$48=0,0,P$48/WWP!P$5*1000)</f>
        <v>6.791243560232834</v>
      </c>
      <c r="Q78" s="337">
        <f>IF(Q$48=0,0,Q$48/WWP!Q$5*1000)</f>
        <v>7.0489429251392259</v>
      </c>
      <c r="R78" s="337">
        <f>IF(R$48=0,0,R$48/WWP!R$5*1000)</f>
        <v>7.0950480794515149</v>
      </c>
      <c r="S78" s="337">
        <f>IF(S$48=0,0,S$48/WWP!S$5*1000)</f>
        <v>7.7140225577094608</v>
      </c>
      <c r="T78" s="337">
        <f>IF(T$48=0,0,T$48/WWP!T$5*1000)</f>
        <v>8.0505349295891993</v>
      </c>
      <c r="U78" s="337">
        <f>IF(U$48=0,0,U$48/WWP!U$5*1000)</f>
        <v>7.680666056932405</v>
      </c>
      <c r="V78" s="337">
        <f>IF(V$48=0,0,V$48/WWP!V$5*1000)</f>
        <v>7.6254254460370605</v>
      </c>
      <c r="W78" s="337">
        <f>IF(W$48=0,0,W$48/WWP!W$5*1000)</f>
        <v>6.7492773642389077</v>
      </c>
      <c r="X78" s="337">
        <f>IF(X$48=0,0,X$48/WWP!X$5*1000)</f>
        <v>6.3845215091228553</v>
      </c>
      <c r="Y78" s="337">
        <f>IF(Y$48=0,0,Y$48/WWP!Y$5*1000)</f>
        <v>6.6949977996454697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142.79578493688939</v>
      </c>
      <c r="C5" s="223">
        <v>150.19544250048111</v>
      </c>
      <c r="D5" s="223">
        <v>148.52569844200011</v>
      </c>
      <c r="E5" s="223">
        <v>148.23779329891281</v>
      </c>
      <c r="F5" s="223">
        <v>152.4801327888508</v>
      </c>
      <c r="G5" s="223">
        <v>161.93976483362189</v>
      </c>
      <c r="H5" s="223">
        <v>160.01860684882311</v>
      </c>
      <c r="I5" s="223">
        <v>291.59691824158239</v>
      </c>
      <c r="J5" s="223">
        <v>239.69202413021441</v>
      </c>
      <c r="K5" s="223">
        <v>217.00685224096051</v>
      </c>
      <c r="L5" s="223">
        <v>242.03460055750341</v>
      </c>
      <c r="M5" s="223">
        <v>251.88914307923861</v>
      </c>
      <c r="N5" s="223">
        <v>242.95166769621829</v>
      </c>
      <c r="O5" s="223">
        <v>234.93888451312651</v>
      </c>
      <c r="P5" s="223">
        <v>218.82031525017729</v>
      </c>
      <c r="Q5" s="223">
        <v>209.30476987938641</v>
      </c>
      <c r="R5" s="223">
        <v>220.77037218078499</v>
      </c>
      <c r="S5" s="223">
        <v>251.16685220783069</v>
      </c>
      <c r="T5" s="223">
        <v>247.73716986271981</v>
      </c>
      <c r="U5" s="223">
        <v>234.30460606371881</v>
      </c>
      <c r="V5" s="223">
        <v>234.64129201276529</v>
      </c>
      <c r="W5" s="223">
        <v>250.89152275111121</v>
      </c>
      <c r="X5" s="223">
        <v>263.21643188714108</v>
      </c>
      <c r="Y5" s="223">
        <v>238.48683107205969</v>
      </c>
      <c r="DA5" s="89" t="s">
        <v>2938</v>
      </c>
    </row>
    <row r="6" spans="1:105" ht="12" customHeight="1" x14ac:dyDescent="0.25">
      <c r="A6" s="55" t="s">
        <v>91</v>
      </c>
      <c r="B6" s="259">
        <v>2.4388690977223471</v>
      </c>
      <c r="C6" s="259">
        <v>2.5233142711873602</v>
      </c>
      <c r="D6" s="259">
        <v>2.5257743349184141</v>
      </c>
      <c r="E6" s="259">
        <v>2.6278079341892782</v>
      </c>
      <c r="F6" s="259">
        <v>2.661646392239446</v>
      </c>
      <c r="G6" s="259">
        <v>2.6170997077720912</v>
      </c>
      <c r="H6" s="259">
        <v>2.7245511127500541</v>
      </c>
      <c r="I6" s="259">
        <v>2.95752102162561</v>
      </c>
      <c r="J6" s="259">
        <v>2.5464444464592391</v>
      </c>
      <c r="K6" s="259">
        <v>2.4713524417819981</v>
      </c>
      <c r="L6" s="259">
        <v>2.484907250472022</v>
      </c>
      <c r="M6" s="259">
        <v>2.7201578748068189</v>
      </c>
      <c r="N6" s="259">
        <v>2.3896335022679449</v>
      </c>
      <c r="O6" s="259">
        <v>2.3838494142679298</v>
      </c>
      <c r="P6" s="259">
        <v>2.0357724319299182</v>
      </c>
      <c r="Q6" s="259">
        <v>2.0550090647152</v>
      </c>
      <c r="R6" s="259">
        <v>2.0826162063834288</v>
      </c>
      <c r="S6" s="259">
        <v>2.5924474298359819</v>
      </c>
      <c r="T6" s="259">
        <v>2.6632918738858979</v>
      </c>
      <c r="U6" s="259">
        <v>2.5102591159923091</v>
      </c>
      <c r="V6" s="259">
        <v>2.4389152561637122</v>
      </c>
      <c r="W6" s="259">
        <v>2.6397547322471282</v>
      </c>
      <c r="X6" s="259">
        <v>2.816710717025984</v>
      </c>
      <c r="Y6" s="259">
        <v>2.5604325950260409</v>
      </c>
      <c r="DA6" s="67" t="s">
        <v>2939</v>
      </c>
    </row>
    <row r="7" spans="1:105" ht="12" customHeight="1" x14ac:dyDescent="0.25">
      <c r="A7" s="173" t="s">
        <v>92</v>
      </c>
      <c r="B7" s="224">
        <v>0.68774162038273001</v>
      </c>
      <c r="C7" s="224">
        <v>0.71155448532351939</v>
      </c>
      <c r="D7" s="224">
        <v>0.71224820366134323</v>
      </c>
      <c r="E7" s="224">
        <v>0.74102086430211345</v>
      </c>
      <c r="F7" s="224">
        <v>0.75056303939974722</v>
      </c>
      <c r="G7" s="224">
        <v>0.73800122991728356</v>
      </c>
      <c r="H7" s="224">
        <v>0.76830166852670212</v>
      </c>
      <c r="I7" s="224">
        <v>0.83399732344320632</v>
      </c>
      <c r="J7" s="224">
        <v>0.71807701014294367</v>
      </c>
      <c r="K7" s="224">
        <v>0.69690166415051502</v>
      </c>
      <c r="L7" s="224">
        <v>0.7007240120170567</v>
      </c>
      <c r="M7" s="224">
        <v>0.76706281049015201</v>
      </c>
      <c r="N7" s="224">
        <v>0.67385757542519564</v>
      </c>
      <c r="O7" s="224">
        <v>0.67222650877332746</v>
      </c>
      <c r="P7" s="224">
        <v>0.57407157783642804</v>
      </c>
      <c r="Q7" s="224">
        <v>0.57949615474988869</v>
      </c>
      <c r="R7" s="224">
        <v>0.58728114836138456</v>
      </c>
      <c r="S7" s="224">
        <v>0.73104948429479844</v>
      </c>
      <c r="T7" s="224">
        <v>0.75102705209107945</v>
      </c>
      <c r="U7" s="224">
        <v>0.70787303575471072</v>
      </c>
      <c r="V7" s="224">
        <v>0.68775463669479386</v>
      </c>
      <c r="W7" s="224">
        <v>0.74438976600428508</v>
      </c>
      <c r="X7" s="224">
        <v>0.79428994138552567</v>
      </c>
      <c r="Y7" s="224">
        <v>0.72202155639615229</v>
      </c>
      <c r="DA7" s="177" t="s">
        <v>2940</v>
      </c>
    </row>
    <row r="8" spans="1:105" ht="12" customHeight="1" x14ac:dyDescent="0.25">
      <c r="A8" s="173" t="s">
        <v>93</v>
      </c>
      <c r="B8" s="224">
        <v>9.3298988080611593</v>
      </c>
      <c r="C8" s="224">
        <v>9.6529439948624951</v>
      </c>
      <c r="D8" s="224">
        <v>9.6623549737844758</v>
      </c>
      <c r="E8" s="224">
        <v>10.05268472010356</v>
      </c>
      <c r="F8" s="224">
        <v>10.18213381178451</v>
      </c>
      <c r="G8" s="224">
        <v>10.011720377663259</v>
      </c>
      <c r="H8" s="224">
        <v>10.42277595098806</v>
      </c>
      <c r="I8" s="224">
        <v>11.31400282214817</v>
      </c>
      <c r="J8" s="224">
        <v>9.741428528493639</v>
      </c>
      <c r="K8" s="224">
        <v>9.4541639083517008</v>
      </c>
      <c r="L8" s="224">
        <v>9.5060178571998151</v>
      </c>
      <c r="M8" s="224">
        <v>10.4059696100949</v>
      </c>
      <c r="N8" s="224">
        <v>9.1415479352024214</v>
      </c>
      <c r="O8" s="224">
        <v>9.1194208945230084</v>
      </c>
      <c r="P8" s="224">
        <v>7.7878516743209927</v>
      </c>
      <c r="Q8" s="224">
        <v>7.8614414530680881</v>
      </c>
      <c r="R8" s="224">
        <v>7.9670526309639946</v>
      </c>
      <c r="S8" s="224">
        <v>9.9174130371229694</v>
      </c>
      <c r="T8" s="224">
        <v>10.18842860524688</v>
      </c>
      <c r="U8" s="224">
        <v>9.6030014714990628</v>
      </c>
      <c r="V8" s="224">
        <v>9.3300753872746416</v>
      </c>
      <c r="W8" s="224">
        <v>10.0983872209324</v>
      </c>
      <c r="X8" s="224">
        <v>10.77533270890852</v>
      </c>
      <c r="Y8" s="224">
        <v>9.7949402199420508</v>
      </c>
      <c r="DA8" s="177" t="s">
        <v>2941</v>
      </c>
    </row>
    <row r="9" spans="1:105" ht="12" customHeight="1" x14ac:dyDescent="0.25">
      <c r="A9" s="173" t="s">
        <v>94</v>
      </c>
      <c r="B9" s="224">
        <v>21.284594636310029</v>
      </c>
      <c r="C9" s="224">
        <v>22.021567886688331</v>
      </c>
      <c r="D9" s="224">
        <v>22.043037451965091</v>
      </c>
      <c r="E9" s="224">
        <v>22.933509106139649</v>
      </c>
      <c r="F9" s="224">
        <v>23.22882543262401</v>
      </c>
      <c r="G9" s="224">
        <v>22.840055849965921</v>
      </c>
      <c r="H9" s="224">
        <v>23.777809991913831</v>
      </c>
      <c r="I9" s="224">
        <v>25.810994174494699</v>
      </c>
      <c r="J9" s="224">
        <v>22.22343046512216</v>
      </c>
      <c r="K9" s="224">
        <v>21.568084558498619</v>
      </c>
      <c r="L9" s="224">
        <v>21.686380619820358</v>
      </c>
      <c r="M9" s="224">
        <v>23.739469152362449</v>
      </c>
      <c r="N9" s="224">
        <v>20.854903804644241</v>
      </c>
      <c r="O9" s="224">
        <v>20.804424683589311</v>
      </c>
      <c r="P9" s="224">
        <v>17.766673506942091</v>
      </c>
      <c r="Q9" s="224">
        <v>17.934556207733468</v>
      </c>
      <c r="R9" s="224">
        <v>18.175490343978911</v>
      </c>
      <c r="S9" s="224">
        <v>22.624909517093119</v>
      </c>
      <c r="T9" s="224">
        <v>23.24318594498564</v>
      </c>
      <c r="U9" s="224">
        <v>21.907632421066069</v>
      </c>
      <c r="V9" s="224">
        <v>21.284997472081081</v>
      </c>
      <c r="W9" s="224">
        <v>23.03777167361433</v>
      </c>
      <c r="X9" s="224">
        <v>24.58210892730477</v>
      </c>
      <c r="Y9" s="224">
        <v>22.34550838731769</v>
      </c>
      <c r="DA9" s="177" t="s">
        <v>2942</v>
      </c>
    </row>
    <row r="10" spans="1:105" ht="12" customHeight="1" x14ac:dyDescent="0.25">
      <c r="A10" s="56" t="s">
        <v>95</v>
      </c>
      <c r="B10" s="260">
        <v>7.194291261942162</v>
      </c>
      <c r="C10" s="260">
        <v>7.4006140165910246</v>
      </c>
      <c r="D10" s="260">
        <v>7.4459088437834007</v>
      </c>
      <c r="E10" s="260">
        <v>7.8360497788356156</v>
      </c>
      <c r="F10" s="260">
        <v>7.9916932350400867</v>
      </c>
      <c r="G10" s="260">
        <v>7.9217370922386969</v>
      </c>
      <c r="H10" s="260">
        <v>8.3227548662052726</v>
      </c>
      <c r="I10" s="260">
        <v>9.1523199983316985</v>
      </c>
      <c r="J10" s="260">
        <v>7.8654356005904402</v>
      </c>
      <c r="K10" s="260">
        <v>7.61144752603726</v>
      </c>
      <c r="L10" s="260">
        <v>7.6845641035897927</v>
      </c>
      <c r="M10" s="260">
        <v>8.5044841132757618</v>
      </c>
      <c r="N10" s="260">
        <v>7.4589294422788264</v>
      </c>
      <c r="O10" s="260">
        <v>7.4109253201202581</v>
      </c>
      <c r="P10" s="260">
        <v>6.3746421854105968</v>
      </c>
      <c r="Q10" s="260">
        <v>6.4510769848073828</v>
      </c>
      <c r="R10" s="260">
        <v>6.559973780700429</v>
      </c>
      <c r="S10" s="260">
        <v>8.1904218338100225</v>
      </c>
      <c r="T10" s="260">
        <v>8.374810132568463</v>
      </c>
      <c r="U10" s="260">
        <v>7.8952760592677356</v>
      </c>
      <c r="V10" s="260">
        <v>7.74540520749128</v>
      </c>
      <c r="W10" s="260">
        <v>8.3644652407066893</v>
      </c>
      <c r="X10" s="260">
        <v>8.9719123635431046</v>
      </c>
      <c r="Y10" s="260">
        <v>8.142614802279093</v>
      </c>
      <c r="DA10" s="68" t="s">
        <v>2943</v>
      </c>
    </row>
    <row r="11" spans="1:105" ht="12" customHeight="1" x14ac:dyDescent="0.25">
      <c r="A11" s="37" t="s">
        <v>159</v>
      </c>
      <c r="B11" s="226">
        <v>0.24914062264619299</v>
      </c>
      <c r="C11" s="226">
        <v>0.2952578427535853</v>
      </c>
      <c r="D11" s="226">
        <v>0.2364911220525634</v>
      </c>
      <c r="E11" s="226">
        <v>0.16320326761991771</v>
      </c>
      <c r="F11" s="226">
        <v>0.15960354882656</v>
      </c>
      <c r="G11" s="226">
        <v>0.19397108866758181</v>
      </c>
      <c r="H11" s="226">
        <v>0.15803361609230879</v>
      </c>
      <c r="I11" s="226">
        <v>0.34570953479807243</v>
      </c>
      <c r="J11" s="226">
        <v>0.32668253095395661</v>
      </c>
      <c r="K11" s="226">
        <v>0.30047329155432589</v>
      </c>
      <c r="L11" s="226">
        <v>0.29703220658659862</v>
      </c>
      <c r="M11" s="226">
        <v>0.189176930583281</v>
      </c>
      <c r="N11" s="226">
        <v>0.16105942824596431</v>
      </c>
      <c r="O11" s="226">
        <v>0.1602749922008809</v>
      </c>
      <c r="P11" s="226">
        <v>0.136906216060666</v>
      </c>
      <c r="Q11" s="226">
        <v>8.7396203603216649E-2</v>
      </c>
      <c r="R11" s="226">
        <v>5.7416444728835232E-2</v>
      </c>
      <c r="S11" s="226">
        <v>2.842923228669916E-2</v>
      </c>
      <c r="T11" s="226">
        <v>7.3462199944493684E-2</v>
      </c>
      <c r="U11" s="226">
        <v>3.8944967445439717E-2</v>
      </c>
      <c r="V11" s="226">
        <v>9.6889680991860423E-3</v>
      </c>
      <c r="W11" s="226">
        <v>1.99964437861763E-2</v>
      </c>
      <c r="X11" s="226">
        <v>3.3009949477698412E-2</v>
      </c>
      <c r="Y11" s="226">
        <v>1.410098672972805E-2</v>
      </c>
      <c r="DA11" s="69" t="s">
        <v>2944</v>
      </c>
    </row>
    <row r="12" spans="1:105" ht="12" customHeight="1" x14ac:dyDescent="0.25">
      <c r="A12" s="37" t="s">
        <v>35</v>
      </c>
      <c r="B12" s="226">
        <v>0.1019287642687314</v>
      </c>
      <c r="C12" s="226">
        <v>0.1134094931558785</v>
      </c>
      <c r="D12" s="226">
        <v>0.10904390263842791</v>
      </c>
      <c r="E12" s="226">
        <v>9.184286038028279E-2</v>
      </c>
      <c r="F12" s="226">
        <v>8.400868062401215E-2</v>
      </c>
      <c r="G12" s="226">
        <v>6.4765974426046244E-2</v>
      </c>
      <c r="H12" s="226">
        <v>3.0250382807358901E-2</v>
      </c>
      <c r="I12" s="226">
        <v>0.1037490091583369</v>
      </c>
      <c r="J12" s="226">
        <v>9.1502527603050318E-2</v>
      </c>
      <c r="K12" s="226">
        <v>4.057405637748155E-2</v>
      </c>
      <c r="L12" s="226">
        <v>3.7324517745798751E-2</v>
      </c>
      <c r="M12" s="226">
        <v>6.1815062270764052E-3</v>
      </c>
      <c r="N12" s="226">
        <v>9.6065702302817156E-3</v>
      </c>
      <c r="O12" s="226">
        <v>7.4088307885198466E-3</v>
      </c>
      <c r="P12" s="226">
        <v>4.9724649234672456E-3</v>
      </c>
      <c r="Q12" s="226">
        <v>2.0225897870019328E-3</v>
      </c>
      <c r="R12" s="226">
        <v>1.064005700357831E-3</v>
      </c>
      <c r="S12" s="226">
        <v>1.3049826322882551E-4</v>
      </c>
      <c r="T12" s="226">
        <v>0</v>
      </c>
      <c r="U12" s="226">
        <v>1.6587163105418849E-3</v>
      </c>
      <c r="V12" s="226">
        <v>6.7523332070103812E-4</v>
      </c>
      <c r="W12" s="226">
        <v>1.047223127312916E-3</v>
      </c>
      <c r="X12" s="226">
        <v>0</v>
      </c>
      <c r="Y12" s="226">
        <v>0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6.8432218750272371</v>
      </c>
      <c r="C15" s="226">
        <v>6.9919466806815596</v>
      </c>
      <c r="D15" s="226">
        <v>7.1003738190924093</v>
      </c>
      <c r="E15" s="226">
        <v>7.5810036508354148</v>
      </c>
      <c r="F15" s="226">
        <v>7.7480810055895146</v>
      </c>
      <c r="G15" s="226">
        <v>7.6630000291450688</v>
      </c>
      <c r="H15" s="226">
        <v>8.1344708673056054</v>
      </c>
      <c r="I15" s="226">
        <v>8.7028614543752898</v>
      </c>
      <c r="J15" s="226">
        <v>7.4472505420334336</v>
      </c>
      <c r="K15" s="226">
        <v>7.2704001781054526</v>
      </c>
      <c r="L15" s="226">
        <v>7.3502073792573954</v>
      </c>
      <c r="M15" s="226">
        <v>8.3091256764654045</v>
      </c>
      <c r="N15" s="226">
        <v>7.2882634438025802</v>
      </c>
      <c r="O15" s="226">
        <v>7.2432414971308576</v>
      </c>
      <c r="P15" s="226">
        <v>6.2327635044264644</v>
      </c>
      <c r="Q15" s="226">
        <v>6.3616581914171642</v>
      </c>
      <c r="R15" s="226">
        <v>6.5014933302712361</v>
      </c>
      <c r="S15" s="226">
        <v>8.1618621032600949</v>
      </c>
      <c r="T15" s="226">
        <v>8.301347932623969</v>
      </c>
      <c r="U15" s="226">
        <v>7.8546723755117549</v>
      </c>
      <c r="V15" s="226">
        <v>7.735041006071393</v>
      </c>
      <c r="W15" s="226">
        <v>8.3434215737932007</v>
      </c>
      <c r="X15" s="226">
        <v>8.9389024140654065</v>
      </c>
      <c r="Y15" s="226">
        <v>8.1285138155493648</v>
      </c>
      <c r="DA15" s="69" t="s">
        <v>2948</v>
      </c>
    </row>
    <row r="16" spans="1:105" ht="12" customHeight="1" x14ac:dyDescent="0.25">
      <c r="A16" s="57" t="s">
        <v>2898</v>
      </c>
      <c r="B16" s="261">
        <v>70.734172431825897</v>
      </c>
      <c r="C16" s="261">
        <v>75.437654252391894</v>
      </c>
      <c r="D16" s="261">
        <v>73.93979215089216</v>
      </c>
      <c r="E16" s="261">
        <v>71.252767295374625</v>
      </c>
      <c r="F16" s="261">
        <v>74.280806913812995</v>
      </c>
      <c r="G16" s="261">
        <v>84.001238514253217</v>
      </c>
      <c r="H16" s="261">
        <v>79.656443108671297</v>
      </c>
      <c r="I16" s="261">
        <v>195.89868736246399</v>
      </c>
      <c r="J16" s="261">
        <v>157.82781081421561</v>
      </c>
      <c r="K16" s="261">
        <v>138.68051511769781</v>
      </c>
      <c r="L16" s="261">
        <v>161.9560625960554</v>
      </c>
      <c r="M16" s="261">
        <v>165.49157267384319</v>
      </c>
      <c r="N16" s="261">
        <v>166.07951917494159</v>
      </c>
      <c r="O16" s="261">
        <v>158.92441781506199</v>
      </c>
      <c r="P16" s="261">
        <v>152.60757402785171</v>
      </c>
      <c r="Q16" s="261">
        <v>143.6550653502421</v>
      </c>
      <c r="R16" s="261">
        <v>154.1640599164092</v>
      </c>
      <c r="S16" s="261">
        <v>170.66170817261931</v>
      </c>
      <c r="T16" s="261">
        <v>164.57318017715161</v>
      </c>
      <c r="U16" s="261">
        <v>156.65039859660899</v>
      </c>
      <c r="V16" s="261">
        <v>159.65369482367319</v>
      </c>
      <c r="W16" s="261">
        <v>169.30448181515769</v>
      </c>
      <c r="X16" s="261">
        <v>175.1142258350948</v>
      </c>
      <c r="Y16" s="261">
        <v>159.70528564407849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6.1326923462567677E-2</v>
      </c>
      <c r="E17" s="229">
        <v>0.11887620246762549</v>
      </c>
      <c r="F17" s="229">
        <v>0</v>
      </c>
      <c r="G17" s="229">
        <v>0</v>
      </c>
      <c r="H17" s="229">
        <v>1.7094001498047751</v>
      </c>
      <c r="I17" s="229">
        <v>1.544420941509834</v>
      </c>
      <c r="J17" s="229">
        <v>2.2846691893838051</v>
      </c>
      <c r="K17" s="229">
        <v>1.107181437547794</v>
      </c>
      <c r="L17" s="229">
        <v>0.86479596492447564</v>
      </c>
      <c r="M17" s="229">
        <v>1.0243206271298659</v>
      </c>
      <c r="N17" s="229">
        <v>0.33213311014249092</v>
      </c>
      <c r="O17" s="229">
        <v>0.2620366451683907</v>
      </c>
      <c r="P17" s="229">
        <v>0.4467760181420089</v>
      </c>
      <c r="Q17" s="229">
        <v>0.30413949637833237</v>
      </c>
      <c r="R17" s="229">
        <v>5.9619787915749602E-2</v>
      </c>
      <c r="S17" s="229">
        <v>3.1088577390509631E-2</v>
      </c>
      <c r="T17" s="229">
        <v>0.31240060703464811</v>
      </c>
      <c r="U17" s="229">
        <v>9.2968989704603405E-2</v>
      </c>
      <c r="V17" s="229">
        <v>2.2616868717741389E-2</v>
      </c>
      <c r="W17" s="229">
        <v>5.4310964771352457E-2</v>
      </c>
      <c r="X17" s="229">
        <v>0.72991337943303636</v>
      </c>
      <c r="Y17" s="229">
        <v>7.1258655257994394E-2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0.27280872269928691</v>
      </c>
      <c r="H19" s="229">
        <v>0.27910394145778211</v>
      </c>
      <c r="I19" s="229">
        <v>0.16319697197003899</v>
      </c>
      <c r="J19" s="229">
        <v>0.19248893945546591</v>
      </c>
      <c r="K19" s="229">
        <v>1.36874080733982</v>
      </c>
      <c r="L19" s="229">
        <v>0.61796830091729749</v>
      </c>
      <c r="M19" s="229">
        <v>0.70992930580030511</v>
      </c>
      <c r="N19" s="229">
        <v>0.41662790051898368</v>
      </c>
      <c r="O19" s="229">
        <v>0.29511765984522759</v>
      </c>
      <c r="P19" s="229">
        <v>0.2801775650584557</v>
      </c>
      <c r="Q19" s="229">
        <v>0.15642420303695689</v>
      </c>
      <c r="R19" s="229">
        <v>0.1626045033826265</v>
      </c>
      <c r="S19" s="229">
        <v>6.8034414723519593E-2</v>
      </c>
      <c r="T19" s="229">
        <v>7.2485238045720324E-2</v>
      </c>
      <c r="U19" s="229">
        <v>4.3937102874794069E-2</v>
      </c>
      <c r="V19" s="229">
        <v>1.9652462967185799E-2</v>
      </c>
      <c r="W19" s="229">
        <v>9.4113571251636399E-2</v>
      </c>
      <c r="X19" s="229">
        <v>0.14763991869177989</v>
      </c>
      <c r="Y19" s="229">
        <v>6.2823987868209197E-2</v>
      </c>
      <c r="DA19" s="73" t="s">
        <v>2952</v>
      </c>
    </row>
    <row r="20" spans="1:105" ht="12" customHeight="1" x14ac:dyDescent="0.25">
      <c r="A20" s="46" t="s">
        <v>159</v>
      </c>
      <c r="B20" s="229">
        <v>6.3650886164228817</v>
      </c>
      <c r="C20" s="229">
        <v>7.18937007272954</v>
      </c>
      <c r="D20" s="229">
        <v>5.9175652426476342</v>
      </c>
      <c r="E20" s="229">
        <v>4.6385998920230724</v>
      </c>
      <c r="F20" s="229">
        <v>4.2353786099118649</v>
      </c>
      <c r="G20" s="229">
        <v>3.8582924683472339</v>
      </c>
      <c r="H20" s="229">
        <v>3.708386953563612</v>
      </c>
      <c r="I20" s="229">
        <v>1.9745679736755779</v>
      </c>
      <c r="J20" s="229">
        <v>2.16102102333303</v>
      </c>
      <c r="K20" s="229">
        <v>2.3795731494272618</v>
      </c>
      <c r="L20" s="229">
        <v>1.7417738725804619</v>
      </c>
      <c r="M20" s="229">
        <v>1.2396879214763821</v>
      </c>
      <c r="N20" s="229">
        <v>0.81993581279521055</v>
      </c>
      <c r="O20" s="229">
        <v>0.87007941230572639</v>
      </c>
      <c r="P20" s="229">
        <v>0.57470728411390892</v>
      </c>
      <c r="Q20" s="229">
        <v>0.41555294806292731</v>
      </c>
      <c r="R20" s="229">
        <v>0.24102870696041701</v>
      </c>
      <c r="S20" s="229">
        <v>0.15233499163378089</v>
      </c>
      <c r="T20" s="229">
        <v>0.45054589295888192</v>
      </c>
      <c r="U20" s="229">
        <v>0.23577176380818049</v>
      </c>
      <c r="V20" s="229">
        <v>5.3024553887943707E-2</v>
      </c>
      <c r="W20" s="229">
        <v>0.11254924597204211</v>
      </c>
      <c r="X20" s="229">
        <v>0.19660841800588769</v>
      </c>
      <c r="Y20" s="229">
        <v>8.4501562246765624E-2</v>
      </c>
      <c r="DA20" s="73" t="s">
        <v>2953</v>
      </c>
    </row>
    <row r="21" spans="1:105" ht="12" customHeight="1" x14ac:dyDescent="0.25">
      <c r="A21" s="46" t="s">
        <v>32</v>
      </c>
      <c r="B21" s="229">
        <v>8.0146374694847005</v>
      </c>
      <c r="C21" s="229">
        <v>7.3984674511097923</v>
      </c>
      <c r="D21" s="229">
        <v>4.7141818965823816</v>
      </c>
      <c r="E21" s="229">
        <v>4.0726449208679343</v>
      </c>
      <c r="F21" s="229">
        <v>4.4397297687839057</v>
      </c>
      <c r="G21" s="229">
        <v>3.845790058403213</v>
      </c>
      <c r="H21" s="229">
        <v>2.8416141871834069</v>
      </c>
      <c r="I21" s="229">
        <v>1.278109843215905</v>
      </c>
      <c r="J21" s="229">
        <v>1.051023718940282</v>
      </c>
      <c r="K21" s="229">
        <v>0.76258810281936562</v>
      </c>
      <c r="L21" s="229">
        <v>0.723030778164792</v>
      </c>
      <c r="M21" s="229">
        <v>0.55397654089062565</v>
      </c>
      <c r="N21" s="229">
        <v>0.40692992030258179</v>
      </c>
      <c r="O21" s="229">
        <v>0.3020729549985614</v>
      </c>
      <c r="P21" s="229">
        <v>0.21509994894726239</v>
      </c>
      <c r="Q21" s="229">
        <v>0.1800456721118073</v>
      </c>
      <c r="R21" s="229">
        <v>0.1665369169273381</v>
      </c>
      <c r="S21" s="229">
        <v>7.8392050859751095E-2</v>
      </c>
      <c r="T21" s="229">
        <v>0.2227196062825017</v>
      </c>
      <c r="U21" s="229">
        <v>6.749951107691117E-2</v>
      </c>
      <c r="V21" s="229">
        <v>3.0191604701891941E-2</v>
      </c>
      <c r="W21" s="229">
        <v>2.4097401472927951E-2</v>
      </c>
      <c r="X21" s="229">
        <v>5.6703911245176569E-2</v>
      </c>
      <c r="Y21" s="229">
        <v>4.8257488404392132E-2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2.4883126957610622</v>
      </c>
      <c r="C23" s="229">
        <v>2.6386822405447981</v>
      </c>
      <c r="D23" s="229">
        <v>2.6072212475326788</v>
      </c>
      <c r="E23" s="229">
        <v>2.494317605979826</v>
      </c>
      <c r="F23" s="229">
        <v>2.1302086637320019</v>
      </c>
      <c r="G23" s="229">
        <v>1.2309866224304069</v>
      </c>
      <c r="H23" s="229">
        <v>0.67828892986776379</v>
      </c>
      <c r="I23" s="229">
        <v>0.56623013134785305</v>
      </c>
      <c r="J23" s="229">
        <v>0.578381587045667</v>
      </c>
      <c r="K23" s="229">
        <v>0.3070364252344302</v>
      </c>
      <c r="L23" s="229">
        <v>0.2091369271518336</v>
      </c>
      <c r="M23" s="229">
        <v>3.8706757677337833E-2</v>
      </c>
      <c r="N23" s="229">
        <v>4.6731567883443563E-2</v>
      </c>
      <c r="O23" s="229">
        <v>3.8431832378064468E-2</v>
      </c>
      <c r="P23" s="229">
        <v>1.9945436725864931E-2</v>
      </c>
      <c r="Q23" s="229">
        <v>9.1894580023745582E-3</v>
      </c>
      <c r="R23" s="229">
        <v>4.2680029986262129E-3</v>
      </c>
      <c r="S23" s="229">
        <v>6.681709043401009E-4</v>
      </c>
      <c r="T23" s="229">
        <v>0</v>
      </c>
      <c r="U23" s="229">
        <v>9.5953506462161144E-3</v>
      </c>
      <c r="V23" s="229">
        <v>3.531031972719451E-3</v>
      </c>
      <c r="W23" s="229">
        <v>5.6321904957929037E-3</v>
      </c>
      <c r="X23" s="229">
        <v>0</v>
      </c>
      <c r="Y23" s="229">
        <v>0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53.866133650157252</v>
      </c>
      <c r="C25" s="229">
        <v>58.211134488007758</v>
      </c>
      <c r="D25" s="229">
        <v>60.639496840666887</v>
      </c>
      <c r="E25" s="229">
        <v>59.928328674036173</v>
      </c>
      <c r="F25" s="229">
        <v>63.475489871385221</v>
      </c>
      <c r="G25" s="229">
        <v>74.793360642373074</v>
      </c>
      <c r="H25" s="229">
        <v>70.439648946793952</v>
      </c>
      <c r="I25" s="229">
        <v>71.246199444748882</v>
      </c>
      <c r="J25" s="229">
        <v>50.206262070527529</v>
      </c>
      <c r="K25" s="229">
        <v>49.998106913478537</v>
      </c>
      <c r="L25" s="229">
        <v>60.795605402700858</v>
      </c>
      <c r="M25" s="229">
        <v>61.931732297866688</v>
      </c>
      <c r="N25" s="229">
        <v>60.847651997436323</v>
      </c>
      <c r="O25" s="229">
        <v>69.121405802468686</v>
      </c>
      <c r="P25" s="229">
        <v>73.622515202643115</v>
      </c>
      <c r="Q25" s="229">
        <v>73.006791811001008</v>
      </c>
      <c r="R25" s="229">
        <v>82.555421801362158</v>
      </c>
      <c r="S25" s="229">
        <v>86.17192642214151</v>
      </c>
      <c r="T25" s="229">
        <v>77.603314764486782</v>
      </c>
      <c r="U25" s="229">
        <v>73.206236110224452</v>
      </c>
      <c r="V25" s="229">
        <v>75.695293471952709</v>
      </c>
      <c r="W25" s="229">
        <v>85.668913412517639</v>
      </c>
      <c r="X25" s="229">
        <v>82.494695570584938</v>
      </c>
      <c r="Y25" s="229">
        <v>75.660606149336104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119.125962055996</v>
      </c>
      <c r="J26" s="229">
        <v>101.3539642855298</v>
      </c>
      <c r="K26" s="229">
        <v>82.757288281850549</v>
      </c>
      <c r="L26" s="229">
        <v>97.003751349615698</v>
      </c>
      <c r="M26" s="229">
        <v>99.993219223001972</v>
      </c>
      <c r="N26" s="229">
        <v>103.2095088658625</v>
      </c>
      <c r="O26" s="229">
        <v>88.035273507897301</v>
      </c>
      <c r="P26" s="229">
        <v>77.44835257222114</v>
      </c>
      <c r="Q26" s="229">
        <v>69.582921761648691</v>
      </c>
      <c r="R26" s="229">
        <v>70.974580196862277</v>
      </c>
      <c r="S26" s="229">
        <v>84.159263544965853</v>
      </c>
      <c r="T26" s="229">
        <v>85.911714068343045</v>
      </c>
      <c r="U26" s="229">
        <v>82.994389768273791</v>
      </c>
      <c r="V26" s="229">
        <v>83.829384829472986</v>
      </c>
      <c r="W26" s="229">
        <v>83.344865028676324</v>
      </c>
      <c r="X26" s="229">
        <v>91.488664637133937</v>
      </c>
      <c r="Y26" s="229">
        <v>83.777837800965017</v>
      </c>
      <c r="DA26" s="73" t="s">
        <v>2959</v>
      </c>
    </row>
    <row r="27" spans="1:105" ht="12" customHeight="1" x14ac:dyDescent="0.25">
      <c r="A27" s="57" t="s">
        <v>2910</v>
      </c>
      <c r="B27" s="261">
        <v>11.477571782150131</v>
      </c>
      <c r="C27" s="261">
        <v>11.874979556518159</v>
      </c>
      <c r="D27" s="261">
        <v>11.886556872450461</v>
      </c>
      <c r="E27" s="261">
        <v>12.3667376090534</v>
      </c>
      <c r="F27" s="261">
        <v>12.525984914138689</v>
      </c>
      <c r="G27" s="261">
        <v>12.316343581150241</v>
      </c>
      <c r="H27" s="261">
        <v>12.822021075231079</v>
      </c>
      <c r="I27" s="261">
        <v>13.91840171111571</v>
      </c>
      <c r="J27" s="261">
        <v>11.98383256845908</v>
      </c>
      <c r="K27" s="261">
        <v>11.630441779772029</v>
      </c>
      <c r="L27" s="261">
        <v>11.69423212008933</v>
      </c>
      <c r="M27" s="261">
        <v>12.801346040274669</v>
      </c>
      <c r="N27" s="261">
        <v>11.245863946090971</v>
      </c>
      <c r="O27" s="261">
        <v>11.21864342602434</v>
      </c>
      <c r="P27" s="261">
        <v>9.5805569234606214</v>
      </c>
      <c r="Q27" s="261">
        <v>9.6710865192663658</v>
      </c>
      <c r="R27" s="261">
        <v>9.8010086009775197</v>
      </c>
      <c r="S27" s="261">
        <v>12.20032739566925</v>
      </c>
      <c r="T27" s="261">
        <v>12.53372872200891</v>
      </c>
      <c r="U27" s="261">
        <v>11.813540637546151</v>
      </c>
      <c r="V27" s="261">
        <v>11.47778900857881</v>
      </c>
      <c r="W27" s="261">
        <v>12.42296048399322</v>
      </c>
      <c r="X27" s="261">
        <v>13.25573376382081</v>
      </c>
      <c r="Y27" s="261">
        <v>12.04966225133332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9.0575606132510931</v>
      </c>
      <c r="C28" s="261">
        <f t="shared" si="0"/>
        <v>9.61501594985093</v>
      </c>
      <c r="D28" s="261">
        <f t="shared" si="0"/>
        <v>9.3415443985277342</v>
      </c>
      <c r="E28" s="261">
        <f t="shared" si="0"/>
        <v>9.0156415060247639</v>
      </c>
      <c r="F28" s="261">
        <f t="shared" si="0"/>
        <v>9.2999569590979903</v>
      </c>
      <c r="G28" s="261">
        <f t="shared" si="0"/>
        <v>10.128495766989541</v>
      </c>
      <c r="H28" s="261">
        <f t="shared" si="0"/>
        <v>9.6922556099880826</v>
      </c>
      <c r="I28" s="261">
        <f t="shared" si="0"/>
        <v>18.867600294588165</v>
      </c>
      <c r="J28" s="261">
        <f t="shared" si="0"/>
        <v>15.727321019813381</v>
      </c>
      <c r="K28" s="261">
        <f t="shared" si="0"/>
        <v>14.161797700367687</v>
      </c>
      <c r="L28" s="261">
        <f t="shared" si="0"/>
        <v>15.530701054169199</v>
      </c>
      <c r="M28" s="261">
        <f t="shared" si="0"/>
        <v>15.646465507838297</v>
      </c>
      <c r="N28" s="261">
        <f t="shared" si="0"/>
        <v>14.730139171494113</v>
      </c>
      <c r="O28" s="261">
        <f t="shared" si="0"/>
        <v>14.052821410153738</v>
      </c>
      <c r="P28" s="261">
        <f t="shared" si="0"/>
        <v>13.25258436989027</v>
      </c>
      <c r="Q28" s="261">
        <f t="shared" si="0"/>
        <v>12.172912182623913</v>
      </c>
      <c r="R28" s="261">
        <f t="shared" si="0"/>
        <v>12.388876231726318</v>
      </c>
      <c r="S28" s="261">
        <f t="shared" si="0"/>
        <v>12.990558128885835</v>
      </c>
      <c r="T28" s="261">
        <f t="shared" si="0"/>
        <v>13.843849560560681</v>
      </c>
      <c r="U28" s="261">
        <f t="shared" si="0"/>
        <v>12.315520232836146</v>
      </c>
      <c r="V28" s="261">
        <f t="shared" si="0"/>
        <v>11.431375086937198</v>
      </c>
      <c r="W28" s="261">
        <f t="shared" si="0"/>
        <v>12.815856914864131</v>
      </c>
      <c r="X28" s="261">
        <f t="shared" si="0"/>
        <v>14.674209912781549</v>
      </c>
      <c r="Y28" s="261">
        <f t="shared" si="0"/>
        <v>12.047376708039142</v>
      </c>
      <c r="DA28" s="70"/>
    </row>
    <row r="29" spans="1:105" ht="12" customHeight="1" x14ac:dyDescent="0.25">
      <c r="A29" s="60" t="s">
        <v>2913</v>
      </c>
      <c r="B29" s="329">
        <v>4.4048517220976118</v>
      </c>
      <c r="C29" s="329">
        <v>4.6839904826247292</v>
      </c>
      <c r="D29" s="329">
        <v>4.4874196230949224</v>
      </c>
      <c r="E29" s="329">
        <v>4.2604525951138861</v>
      </c>
      <c r="F29" s="329">
        <v>4.3737953967633061</v>
      </c>
      <c r="G29" s="329">
        <v>4.7147079300647379</v>
      </c>
      <c r="H29" s="329">
        <v>4.4614368994953963</v>
      </c>
      <c r="I29" s="329">
        <v>7.4994523253725047</v>
      </c>
      <c r="J29" s="329">
        <v>6.5030324679415941</v>
      </c>
      <c r="K29" s="329">
        <v>5.9631185067022727</v>
      </c>
      <c r="L29" s="329">
        <v>6.1163520148526036</v>
      </c>
      <c r="M29" s="329">
        <v>5.9542569086140773</v>
      </c>
      <c r="N29" s="329">
        <v>5.1394627530378871</v>
      </c>
      <c r="O29" s="329">
        <v>4.8364986168782442</v>
      </c>
      <c r="P29" s="329">
        <v>4.5038356509337873</v>
      </c>
      <c r="Q29" s="329">
        <v>3.881976142567602</v>
      </c>
      <c r="R29" s="329">
        <v>3.5404728935163612</v>
      </c>
      <c r="S29" s="329">
        <v>3.0805625220204251</v>
      </c>
      <c r="T29" s="329">
        <v>4.2221224810015983</v>
      </c>
      <c r="U29" s="329">
        <v>3.1669157596131861</v>
      </c>
      <c r="V29" s="329">
        <v>2.1551236451390272</v>
      </c>
      <c r="W29" s="329">
        <v>2.957524925875413</v>
      </c>
      <c r="X29" s="329">
        <v>4.4430647553248477</v>
      </c>
      <c r="Y29" s="329">
        <v>2.7198748488295732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2.0969800211175459E-2</v>
      </c>
      <c r="E30" s="230">
        <v>4.5287254821500277E-2</v>
      </c>
      <c r="F30" s="230">
        <v>0</v>
      </c>
      <c r="G30" s="230">
        <v>0</v>
      </c>
      <c r="H30" s="230">
        <v>0.83712369808532527</v>
      </c>
      <c r="I30" s="230">
        <v>2.1183642388292281</v>
      </c>
      <c r="J30" s="230">
        <v>2.3953860879643649</v>
      </c>
      <c r="K30" s="230">
        <v>1.1298320235253609</v>
      </c>
      <c r="L30" s="230">
        <v>1.289690759787901</v>
      </c>
      <c r="M30" s="230">
        <v>1.7300225003156871</v>
      </c>
      <c r="N30" s="230">
        <v>0.85538864337071574</v>
      </c>
      <c r="O30" s="230">
        <v>0.72812517528826448</v>
      </c>
      <c r="P30" s="230">
        <v>1.325578200681824</v>
      </c>
      <c r="Q30" s="230">
        <v>1.1219146818098751</v>
      </c>
      <c r="R30" s="230">
        <v>0.33721223668129691</v>
      </c>
      <c r="S30" s="230">
        <v>0.29404500226974528</v>
      </c>
      <c r="T30" s="230">
        <v>1.261996446087877</v>
      </c>
      <c r="U30" s="230">
        <v>0.66501341338397357</v>
      </c>
      <c r="V30" s="230">
        <v>0.38270911814164371</v>
      </c>
      <c r="W30" s="230">
        <v>0.56046143631961787</v>
      </c>
      <c r="X30" s="230">
        <v>2.8853740564456278</v>
      </c>
      <c r="Y30" s="230">
        <v>0.73432813591463408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0.14002053824965571</v>
      </c>
      <c r="H31" s="295">
        <v>0.1353332220157859</v>
      </c>
      <c r="I31" s="295">
        <v>0.2216356430386896</v>
      </c>
      <c r="J31" s="295">
        <v>0.1998253263532121</v>
      </c>
      <c r="K31" s="295">
        <v>1.382957559791439</v>
      </c>
      <c r="L31" s="295">
        <v>0.91249540289767528</v>
      </c>
      <c r="M31" s="295">
        <v>1.187198913710563</v>
      </c>
      <c r="N31" s="295">
        <v>1.062410149882381</v>
      </c>
      <c r="O31" s="295">
        <v>0.81195464077957513</v>
      </c>
      <c r="P31" s="295">
        <v>0.82307878936260648</v>
      </c>
      <c r="Q31" s="295">
        <v>0.57132537471842548</v>
      </c>
      <c r="R31" s="295">
        <v>0.91062175519761412</v>
      </c>
      <c r="S31" s="295">
        <v>0.63713895572350721</v>
      </c>
      <c r="T31" s="295">
        <v>0.28992681560572181</v>
      </c>
      <c r="U31" s="295">
        <v>0.31118328699760051</v>
      </c>
      <c r="V31" s="295">
        <v>0.3292652300184401</v>
      </c>
      <c r="W31" s="295">
        <v>0.96161897553334319</v>
      </c>
      <c r="X31" s="295">
        <v>0.57786600820455958</v>
      </c>
      <c r="Y31" s="295">
        <v>0.64101855376986039</v>
      </c>
      <c r="DA31" s="122" t="s">
        <v>2963</v>
      </c>
    </row>
    <row r="32" spans="1:105" ht="12" customHeight="1" x14ac:dyDescent="0.25">
      <c r="A32" s="59" t="s">
        <v>159</v>
      </c>
      <c r="B32" s="295">
        <v>1.6325607478443509</v>
      </c>
      <c r="C32" s="295">
        <v>1.9225125612131511</v>
      </c>
      <c r="D32" s="295">
        <v>1.9660626798264009</v>
      </c>
      <c r="E32" s="295">
        <v>1.717035113299737</v>
      </c>
      <c r="F32" s="295">
        <v>1.685465918898827</v>
      </c>
      <c r="G32" s="295">
        <v>1.9433332109098611</v>
      </c>
      <c r="H32" s="295">
        <v>1.764583173062545</v>
      </c>
      <c r="I32" s="295">
        <v>2.631590036119166</v>
      </c>
      <c r="J32" s="295">
        <v>2.2015187064964432</v>
      </c>
      <c r="K32" s="295">
        <v>2.3594204212044572</v>
      </c>
      <c r="L32" s="295">
        <v>2.5239159925206791</v>
      </c>
      <c r="M32" s="295">
        <v>2.0344142684191771</v>
      </c>
      <c r="N32" s="295">
        <v>2.0518346216648409</v>
      </c>
      <c r="O32" s="295">
        <v>2.3491681249103351</v>
      </c>
      <c r="P32" s="295">
        <v>1.656812612709029</v>
      </c>
      <c r="Q32" s="295">
        <v>1.4894453289074769</v>
      </c>
      <c r="R32" s="295">
        <v>1.324624733908619</v>
      </c>
      <c r="S32" s="295">
        <v>1.3999863983767551</v>
      </c>
      <c r="T32" s="295">
        <v>1.7684650775969719</v>
      </c>
      <c r="U32" s="295">
        <v>1.6386842375505251</v>
      </c>
      <c r="V32" s="295">
        <v>0.87181541936504292</v>
      </c>
      <c r="W32" s="295">
        <v>1.12852711367904</v>
      </c>
      <c r="X32" s="295">
        <v>0.75516890141066018</v>
      </c>
      <c r="Y32" s="295">
        <v>0.84611320797855216</v>
      </c>
      <c r="DA32" s="122" t="s">
        <v>2964</v>
      </c>
    </row>
    <row r="33" spans="1:105" ht="12" customHeight="1" x14ac:dyDescent="0.25">
      <c r="A33" s="59" t="s">
        <v>32</v>
      </c>
      <c r="B33" s="295">
        <v>2.1203687193685612</v>
      </c>
      <c r="C33" s="295">
        <v>2.040716727210985</v>
      </c>
      <c r="D33" s="295">
        <v>1.6155605903967181</v>
      </c>
      <c r="E33" s="295">
        <v>1.5550036773620239</v>
      </c>
      <c r="F33" s="295">
        <v>1.822413330160747</v>
      </c>
      <c r="G33" s="295">
        <v>1.9980222036256261</v>
      </c>
      <c r="H33" s="295">
        <v>1.39471288005382</v>
      </c>
      <c r="I33" s="295">
        <v>1.7570209278055</v>
      </c>
      <c r="J33" s="295">
        <v>1.1044308148294479</v>
      </c>
      <c r="K33" s="295">
        <v>0.77993589789196593</v>
      </c>
      <c r="L33" s="295">
        <v>1.080693449201789</v>
      </c>
      <c r="M33" s="295">
        <v>0.93773690394049636</v>
      </c>
      <c r="N33" s="295">
        <v>1.050375858348112</v>
      </c>
      <c r="O33" s="295">
        <v>0.84125887924250098</v>
      </c>
      <c r="P33" s="295">
        <v>0.63963115327610398</v>
      </c>
      <c r="Q33" s="295">
        <v>0.66564625919335918</v>
      </c>
      <c r="R33" s="295">
        <v>0.9440548326904209</v>
      </c>
      <c r="S33" s="295">
        <v>0.7431197091375612</v>
      </c>
      <c r="T33" s="295">
        <v>0.90173414171102728</v>
      </c>
      <c r="U33" s="295">
        <v>0.48391236690609768</v>
      </c>
      <c r="V33" s="295">
        <v>0.51203108732292768</v>
      </c>
      <c r="W33" s="295">
        <v>0.24923109838894031</v>
      </c>
      <c r="X33" s="295">
        <v>0.22465578926399979</v>
      </c>
      <c r="Y33" s="295">
        <v>0.49841495116652679</v>
      </c>
      <c r="DA33" s="122" t="s">
        <v>2965</v>
      </c>
    </row>
    <row r="34" spans="1:105" ht="12" customHeight="1" x14ac:dyDescent="0.25">
      <c r="A34" s="59" t="s">
        <v>35</v>
      </c>
      <c r="B34" s="295">
        <v>0.6519222548846999</v>
      </c>
      <c r="C34" s="295">
        <v>0.72076119420059259</v>
      </c>
      <c r="D34" s="295">
        <v>0.88482655266062771</v>
      </c>
      <c r="E34" s="295">
        <v>0.94312654963062437</v>
      </c>
      <c r="F34" s="295">
        <v>0.86591614770373271</v>
      </c>
      <c r="G34" s="295">
        <v>0.63333197727959489</v>
      </c>
      <c r="H34" s="295">
        <v>0.32968392627791943</v>
      </c>
      <c r="I34" s="295">
        <v>0.77084147957992111</v>
      </c>
      <c r="J34" s="295">
        <v>0.60187153229812551</v>
      </c>
      <c r="K34" s="295">
        <v>0.31097260428904933</v>
      </c>
      <c r="L34" s="295">
        <v>0.30955641044455912</v>
      </c>
      <c r="M34" s="295">
        <v>6.4884322228154101E-2</v>
      </c>
      <c r="N34" s="295">
        <v>0.11945347977183821</v>
      </c>
      <c r="O34" s="295">
        <v>0.1059917966575683</v>
      </c>
      <c r="P34" s="295">
        <v>5.8734894904223622E-2</v>
      </c>
      <c r="Q34" s="295">
        <v>3.3644497938465683E-2</v>
      </c>
      <c r="R34" s="295">
        <v>2.395933503840984E-2</v>
      </c>
      <c r="S34" s="295">
        <v>6.272456512856444E-3</v>
      </c>
      <c r="T34" s="295">
        <v>0</v>
      </c>
      <c r="U34" s="295">
        <v>6.8122454774989252E-2</v>
      </c>
      <c r="V34" s="295">
        <v>5.9302790290972469E-2</v>
      </c>
      <c r="W34" s="295">
        <v>5.7686301954472337E-2</v>
      </c>
      <c r="X34" s="295">
        <v>0</v>
      </c>
      <c r="Y34" s="295">
        <v>0</v>
      </c>
      <c r="DA34" s="122" t="s">
        <v>2966</v>
      </c>
    </row>
    <row r="35" spans="1:105" ht="12" customHeight="1" x14ac:dyDescent="0.25">
      <c r="A35" s="60" t="s">
        <v>2920</v>
      </c>
      <c r="B35" s="329">
        <v>3.6779454307023052</v>
      </c>
      <c r="C35" s="329">
        <v>3.9225110893592312</v>
      </c>
      <c r="D35" s="329">
        <v>3.8446271630668458</v>
      </c>
      <c r="E35" s="329">
        <v>3.7049106660786442</v>
      </c>
      <c r="F35" s="329">
        <v>3.862358814487461</v>
      </c>
      <c r="G35" s="329">
        <v>4.3677894396036407</v>
      </c>
      <c r="H35" s="329">
        <v>4.1418743004296017</v>
      </c>
      <c r="I35" s="329">
        <v>10.186090503282291</v>
      </c>
      <c r="J35" s="329">
        <v>8.2065295410272157</v>
      </c>
      <c r="K35" s="329">
        <v>7.210932840080619</v>
      </c>
      <c r="L35" s="329">
        <v>8.4211851205837664</v>
      </c>
      <c r="M35" s="329">
        <v>8.6050200717643186</v>
      </c>
      <c r="N35" s="329">
        <v>8.6355913652829663</v>
      </c>
      <c r="O35" s="329">
        <v>8.2635495155229464</v>
      </c>
      <c r="P35" s="329">
        <v>7.9350943156544211</v>
      </c>
      <c r="Q35" s="329">
        <v>7.4695931688661101</v>
      </c>
      <c r="R35" s="329">
        <v>8.0160264869792464</v>
      </c>
      <c r="S35" s="329">
        <v>8.8738501941802195</v>
      </c>
      <c r="T35" s="329">
        <v>8.5572666681311027</v>
      </c>
      <c r="U35" s="329">
        <v>8.1453079597614817</v>
      </c>
      <c r="V35" s="329">
        <v>8.301469532811943</v>
      </c>
      <c r="W35" s="329">
        <v>8.8032788662316896</v>
      </c>
      <c r="X35" s="329">
        <v>9.1053665381030449</v>
      </c>
      <c r="Y35" s="329">
        <v>8.3041520865996308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3.18879927725986E-3</v>
      </c>
      <c r="E36" s="229">
        <v>6.1811734081775177E-3</v>
      </c>
      <c r="F36" s="229">
        <v>0</v>
      </c>
      <c r="G36" s="229">
        <v>0</v>
      </c>
      <c r="H36" s="229">
        <v>8.8883212372009343E-2</v>
      </c>
      <c r="I36" s="229">
        <v>8.0304833570814096E-2</v>
      </c>
      <c r="J36" s="229">
        <v>0.1187953193890728</v>
      </c>
      <c r="K36" s="229">
        <v>5.756981059066027E-2</v>
      </c>
      <c r="L36" s="229">
        <v>4.4966559420050053E-2</v>
      </c>
      <c r="M36" s="229">
        <v>5.3261319679076692E-2</v>
      </c>
      <c r="N36" s="229">
        <v>1.726983454865292E-2</v>
      </c>
      <c r="O36" s="229">
        <v>1.362504781833025E-2</v>
      </c>
      <c r="P36" s="229">
        <v>2.3230890501426561E-2</v>
      </c>
      <c r="Q36" s="229">
        <v>1.58142582650403E-2</v>
      </c>
      <c r="R36" s="229">
        <v>3.1000338168303849E-3</v>
      </c>
      <c r="S36" s="229">
        <v>1.6165042613690531E-3</v>
      </c>
      <c r="T36" s="229">
        <v>1.6243808977889969E-2</v>
      </c>
      <c r="U36" s="229">
        <v>4.8340831471608029E-3</v>
      </c>
      <c r="V36" s="229">
        <v>1.176003141019057E-3</v>
      </c>
      <c r="W36" s="229">
        <v>2.8239923908115689E-3</v>
      </c>
      <c r="X36" s="229">
        <v>3.7953106488686668E-2</v>
      </c>
      <c r="Y36" s="229">
        <v>3.7052168208616741E-3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1.418516058945391E-2</v>
      </c>
      <c r="H38" s="229">
        <v>1.4512491358614951E-2</v>
      </c>
      <c r="I38" s="229">
        <v>8.4857083461344299E-3</v>
      </c>
      <c r="J38" s="229">
        <v>1.0008794773322669E-2</v>
      </c>
      <c r="K38" s="229">
        <v>7.1170041651695701E-2</v>
      </c>
      <c r="L38" s="229">
        <v>3.2132328838203821E-2</v>
      </c>
      <c r="M38" s="229">
        <v>3.6914000074100971E-2</v>
      </c>
      <c r="N38" s="229">
        <v>2.1663287069538639E-2</v>
      </c>
      <c r="O38" s="229">
        <v>1.5345152296698659E-2</v>
      </c>
      <c r="P38" s="229">
        <v>1.4568316271533779E-2</v>
      </c>
      <c r="Q38" s="229">
        <v>8.1335465310705766E-3</v>
      </c>
      <c r="R38" s="229">
        <v>8.4549019189296953E-3</v>
      </c>
      <c r="S38" s="229">
        <v>3.5375668670478192E-3</v>
      </c>
      <c r="T38" s="229">
        <v>3.768995110822479E-3</v>
      </c>
      <c r="U38" s="229">
        <v>2.284585529185282E-3</v>
      </c>
      <c r="V38" s="229">
        <v>1.021863745445978E-3</v>
      </c>
      <c r="W38" s="229">
        <v>4.893597641022077E-3</v>
      </c>
      <c r="X38" s="229">
        <v>7.6767924989162807E-3</v>
      </c>
      <c r="Y38" s="229">
        <v>3.266641725978734E-3</v>
      </c>
      <c r="DA38" s="73" t="s">
        <v>2970</v>
      </c>
    </row>
    <row r="39" spans="1:105" ht="12" customHeight="1" x14ac:dyDescent="0.25">
      <c r="A39" s="64" t="s">
        <v>159</v>
      </c>
      <c r="B39" s="229">
        <v>0.33096377306670199</v>
      </c>
      <c r="C39" s="229">
        <v>0.37382371065567499</v>
      </c>
      <c r="D39" s="229">
        <v>0.30769402251868311</v>
      </c>
      <c r="E39" s="229">
        <v>0.2411920107521652</v>
      </c>
      <c r="F39" s="229">
        <v>0.22022582395564641</v>
      </c>
      <c r="G39" s="229">
        <v>0.2006185789188078</v>
      </c>
      <c r="H39" s="229">
        <v>0.1928239828391424</v>
      </c>
      <c r="I39" s="229">
        <v>0.10267107123350749</v>
      </c>
      <c r="J39" s="229">
        <v>0.11236601949474689</v>
      </c>
      <c r="K39" s="229">
        <v>0.1237300146600722</v>
      </c>
      <c r="L39" s="229">
        <v>9.056653998671238E-2</v>
      </c>
      <c r="M39" s="229">
        <v>6.4459714018501896E-2</v>
      </c>
      <c r="N39" s="229">
        <v>4.2633978351070113E-2</v>
      </c>
      <c r="O39" s="229">
        <v>4.5241281389448343E-2</v>
      </c>
      <c r="P39" s="229">
        <v>2.9882897571683949E-2</v>
      </c>
      <c r="Q39" s="229">
        <v>2.1607393060489689E-2</v>
      </c>
      <c r="R39" s="229">
        <v>1.253270379727078E-2</v>
      </c>
      <c r="S39" s="229">
        <v>7.9209209234127973E-3</v>
      </c>
      <c r="T39" s="229">
        <v>2.342691165188817E-2</v>
      </c>
      <c r="U39" s="229">
        <v>1.2259359961024381E-2</v>
      </c>
      <c r="V39" s="229">
        <v>2.7571032357119009E-3</v>
      </c>
      <c r="W39" s="229">
        <v>5.8521923805757402E-3</v>
      </c>
      <c r="X39" s="229">
        <v>1.022299417356309E-2</v>
      </c>
      <c r="Y39" s="229">
        <v>4.3938046359733958E-3</v>
      </c>
      <c r="DA39" s="73" t="s">
        <v>2971</v>
      </c>
    </row>
    <row r="40" spans="1:105" ht="12" customHeight="1" x14ac:dyDescent="0.25">
      <c r="A40" s="64" t="s">
        <v>32</v>
      </c>
      <c r="B40" s="229">
        <v>0.41673491392066908</v>
      </c>
      <c r="C40" s="229">
        <v>0.38469608988831111</v>
      </c>
      <c r="D40" s="229">
        <v>0.24512202758497911</v>
      </c>
      <c r="E40" s="229">
        <v>0.21176420480519509</v>
      </c>
      <c r="F40" s="229">
        <v>0.23085141530976211</v>
      </c>
      <c r="G40" s="229">
        <v>0.1999684945261376</v>
      </c>
      <c r="H40" s="229">
        <v>0.1477546362141029</v>
      </c>
      <c r="I40" s="229">
        <v>6.6457528181619097E-2</v>
      </c>
      <c r="J40" s="229">
        <v>5.4649793045389153E-2</v>
      </c>
      <c r="K40" s="229">
        <v>3.9652085149871112E-2</v>
      </c>
      <c r="L40" s="229">
        <v>3.7595233751711032E-2</v>
      </c>
      <c r="M40" s="229">
        <v>2.8804966782479818E-2</v>
      </c>
      <c r="N40" s="229">
        <v>2.1159023842901831E-2</v>
      </c>
      <c r="O40" s="229">
        <v>1.5706804877748441E-2</v>
      </c>
      <c r="P40" s="229">
        <v>1.118449325377173E-2</v>
      </c>
      <c r="Q40" s="229">
        <v>9.361785602278426E-3</v>
      </c>
      <c r="R40" s="229">
        <v>8.6593745511972676E-3</v>
      </c>
      <c r="S40" s="229">
        <v>4.0761300422492517E-3</v>
      </c>
      <c r="T40" s="229">
        <v>1.158069049360896E-2</v>
      </c>
      <c r="U40" s="229">
        <v>3.5097536283362801E-3</v>
      </c>
      <c r="V40" s="229">
        <v>1.5698646176417459E-3</v>
      </c>
      <c r="W40" s="229">
        <v>1.252985998027694E-3</v>
      </c>
      <c r="X40" s="229">
        <v>2.9484177745650719E-3</v>
      </c>
      <c r="Y40" s="229">
        <v>2.509231434709555E-3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0.1293841151298345</v>
      </c>
      <c r="C42" s="229">
        <v>0.13720283925058629</v>
      </c>
      <c r="D42" s="229">
        <v>0.13556697059593001</v>
      </c>
      <c r="E42" s="229">
        <v>0.129696350805203</v>
      </c>
      <c r="F42" s="229">
        <v>0.110763877654281</v>
      </c>
      <c r="G42" s="229">
        <v>6.4007274950268436E-2</v>
      </c>
      <c r="H42" s="229">
        <v>3.5268804094760818E-2</v>
      </c>
      <c r="I42" s="229">
        <v>2.9442113376303251E-2</v>
      </c>
      <c r="J42" s="229">
        <v>3.0073949296957191E-2</v>
      </c>
      <c r="K42" s="229">
        <v>1.596488908297521E-2</v>
      </c>
      <c r="L42" s="229">
        <v>1.087443563930238E-2</v>
      </c>
      <c r="M42" s="229">
        <v>2.012624699523769E-3</v>
      </c>
      <c r="N42" s="229">
        <v>2.4298885624500842E-3</v>
      </c>
      <c r="O42" s="229">
        <v>1.9983294838807021E-3</v>
      </c>
      <c r="P42" s="229">
        <v>1.0370974218997201E-3</v>
      </c>
      <c r="Q42" s="229">
        <v>4.7782173606454972E-4</v>
      </c>
      <c r="R42" s="229">
        <v>2.2192218537864949E-4</v>
      </c>
      <c r="S42" s="229">
        <v>3.474269988688216E-5</v>
      </c>
      <c r="T42" s="229">
        <v>0</v>
      </c>
      <c r="U42" s="229">
        <v>4.9892682492681806E-4</v>
      </c>
      <c r="V42" s="229">
        <v>1.8360210437528139E-4</v>
      </c>
      <c r="W42" s="229">
        <v>2.9285546980579481E-4</v>
      </c>
      <c r="X42" s="229">
        <v>0</v>
      </c>
      <c r="Y42" s="229">
        <v>0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2.800862628585099</v>
      </c>
      <c r="C44" s="229">
        <v>3.0267884495646591</v>
      </c>
      <c r="D44" s="229">
        <v>3.1530553430899939</v>
      </c>
      <c r="E44" s="229">
        <v>3.1160769263079029</v>
      </c>
      <c r="F44" s="229">
        <v>3.3005176975677721</v>
      </c>
      <c r="G44" s="229">
        <v>3.8890099306189732</v>
      </c>
      <c r="H44" s="229">
        <v>3.662631173550972</v>
      </c>
      <c r="I44" s="229">
        <v>3.704569159344798</v>
      </c>
      <c r="J44" s="229">
        <v>2.6105612863840579</v>
      </c>
      <c r="K44" s="229">
        <v>2.599737899576454</v>
      </c>
      <c r="L44" s="229">
        <v>3.161172477322105</v>
      </c>
      <c r="M44" s="229">
        <v>3.2202473569610879</v>
      </c>
      <c r="N44" s="229">
        <v>3.163878729883062</v>
      </c>
      <c r="O44" s="229">
        <v>3.594086845080902</v>
      </c>
      <c r="P44" s="229">
        <v>3.8281298003076469</v>
      </c>
      <c r="Q44" s="229">
        <v>3.796114199403442</v>
      </c>
      <c r="R44" s="229">
        <v>4.2926117031575686</v>
      </c>
      <c r="S44" s="229">
        <v>4.4806581054524317</v>
      </c>
      <c r="T44" s="229">
        <v>4.0351183470830509</v>
      </c>
      <c r="U44" s="229">
        <v>3.8064846501175622</v>
      </c>
      <c r="V44" s="229">
        <v>3.9359074854401599</v>
      </c>
      <c r="W44" s="229">
        <v>4.4545030754757544</v>
      </c>
      <c r="X44" s="229">
        <v>4.2894541379336877</v>
      </c>
      <c r="Y44" s="229">
        <v>3.9341038582068881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6.1941600892291184</v>
      </c>
      <c r="J45" s="229">
        <v>5.2700743786436686</v>
      </c>
      <c r="K45" s="229">
        <v>4.3031080993688908</v>
      </c>
      <c r="L45" s="229">
        <v>5.0438775456256808</v>
      </c>
      <c r="M45" s="229">
        <v>5.1993200895495466</v>
      </c>
      <c r="N45" s="229">
        <v>5.3665566230252901</v>
      </c>
      <c r="O45" s="229">
        <v>4.5775460545759383</v>
      </c>
      <c r="P45" s="229">
        <v>4.027060820326458</v>
      </c>
      <c r="Q45" s="229">
        <v>3.6180841642677248</v>
      </c>
      <c r="R45" s="229">
        <v>3.6904458475520689</v>
      </c>
      <c r="S45" s="229">
        <v>4.376006223933822</v>
      </c>
      <c r="T45" s="229">
        <v>4.467127914813843</v>
      </c>
      <c r="U45" s="229">
        <v>4.3154366005532863</v>
      </c>
      <c r="V45" s="229">
        <v>4.3588536105275892</v>
      </c>
      <c r="W45" s="229">
        <v>4.3336601668756911</v>
      </c>
      <c r="X45" s="229">
        <v>4.757111089233625</v>
      </c>
      <c r="Y45" s="229">
        <v>4.35617333377522</v>
      </c>
      <c r="DA45" s="73" t="s">
        <v>2977</v>
      </c>
    </row>
    <row r="46" spans="1:105" ht="12" customHeight="1" x14ac:dyDescent="0.25">
      <c r="A46" s="60" t="s">
        <v>2932</v>
      </c>
      <c r="B46" s="329">
        <v>0.97476346045117679</v>
      </c>
      <c r="C46" s="329">
        <v>1.008514377866969</v>
      </c>
      <c r="D46" s="329">
        <v>1.0094976123659649</v>
      </c>
      <c r="E46" s="329">
        <v>1.0502782448322341</v>
      </c>
      <c r="F46" s="329">
        <v>1.063802747847223</v>
      </c>
      <c r="G46" s="329">
        <v>1.045998397321164</v>
      </c>
      <c r="H46" s="329">
        <v>1.0889444100630841</v>
      </c>
      <c r="I46" s="329">
        <v>1.18205746593337</v>
      </c>
      <c r="J46" s="329">
        <v>1.017759010844572</v>
      </c>
      <c r="K46" s="329">
        <v>0.98774635358479412</v>
      </c>
      <c r="L46" s="329">
        <v>0.99316391873282961</v>
      </c>
      <c r="M46" s="329">
        <v>1.0871885274599</v>
      </c>
      <c r="N46" s="329">
        <v>0.95508505317325909</v>
      </c>
      <c r="O46" s="329">
        <v>0.95277327775254761</v>
      </c>
      <c r="P46" s="329">
        <v>0.81365440330206229</v>
      </c>
      <c r="Q46" s="329">
        <v>0.82134287119020011</v>
      </c>
      <c r="R46" s="329">
        <v>0.83237685123071148</v>
      </c>
      <c r="S46" s="329">
        <v>1.036145412685191</v>
      </c>
      <c r="T46" s="329">
        <v>1.064460411427981</v>
      </c>
      <c r="U46" s="329">
        <v>1.0032965134614791</v>
      </c>
      <c r="V46" s="329">
        <v>0.97478190898622741</v>
      </c>
      <c r="W46" s="329">
        <v>1.055053122757029</v>
      </c>
      <c r="X46" s="329">
        <v>1.125778619353657</v>
      </c>
      <c r="Y46" s="329">
        <v>1.023349772609939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10.591084685243899</v>
      </c>
      <c r="C48" s="316">
        <v>10.957798087067429</v>
      </c>
      <c r="D48" s="316">
        <v>10.968481212017039</v>
      </c>
      <c r="E48" s="316">
        <v>11.411574484889771</v>
      </c>
      <c r="F48" s="316">
        <v>11.558522090713341</v>
      </c>
      <c r="G48" s="316">
        <v>11.36507271367166</v>
      </c>
      <c r="H48" s="316">
        <v>11.83169346454871</v>
      </c>
      <c r="I48" s="316">
        <v>12.84339353337114</v>
      </c>
      <c r="J48" s="316">
        <v>11.058243676917989</v>
      </c>
      <c r="K48" s="316">
        <v>10.732147544303031</v>
      </c>
      <c r="L48" s="316">
        <v>10.791010944090409</v>
      </c>
      <c r="M48" s="316">
        <v>11.81261529625232</v>
      </c>
      <c r="N48" s="316">
        <v>10.37727314387295</v>
      </c>
      <c r="O48" s="316">
        <v>10.35215504061261</v>
      </c>
      <c r="P48" s="316">
        <v>8.8405885525346513</v>
      </c>
      <c r="Q48" s="316">
        <v>8.9241259621800157</v>
      </c>
      <c r="R48" s="316">
        <v>9.0440133212837868</v>
      </c>
      <c r="S48" s="316">
        <v>11.25801720849948</v>
      </c>
      <c r="T48" s="316">
        <v>11.565667794220699</v>
      </c>
      <c r="U48" s="316">
        <v>10.901104493147651</v>
      </c>
      <c r="V48" s="316">
        <v>10.591285133870629</v>
      </c>
      <c r="W48" s="316">
        <v>11.46345490359136</v>
      </c>
      <c r="X48" s="316">
        <v>12.23190771727614</v>
      </c>
      <c r="Y48" s="316">
        <v>11.118988907647729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1.0000000000000004</v>
      </c>
      <c r="D52" s="232">
        <f t="shared" si="1"/>
        <v>1.0000000000000002</v>
      </c>
      <c r="E52" s="232">
        <f t="shared" si="1"/>
        <v>0.99999999999999978</v>
      </c>
      <c r="F52" s="232">
        <f t="shared" si="1"/>
        <v>1</v>
      </c>
      <c r="G52" s="232">
        <f t="shared" si="1"/>
        <v>1.0000000000000002</v>
      </c>
      <c r="H52" s="232">
        <f t="shared" si="1"/>
        <v>0.99999999999999978</v>
      </c>
      <c r="I52" s="232">
        <f t="shared" si="1"/>
        <v>0.99999999999999989</v>
      </c>
      <c r="J52" s="232">
        <f t="shared" si="1"/>
        <v>1.0000000000000002</v>
      </c>
      <c r="K52" s="232">
        <f t="shared" si="1"/>
        <v>1.0000000000000007</v>
      </c>
      <c r="L52" s="232">
        <f t="shared" si="1"/>
        <v>0.99999999999999989</v>
      </c>
      <c r="M52" s="232">
        <f t="shared" si="1"/>
        <v>0.99999999999999989</v>
      </c>
      <c r="N52" s="232">
        <f t="shared" si="1"/>
        <v>0.99999999999999978</v>
      </c>
      <c r="O52" s="232">
        <f t="shared" si="1"/>
        <v>0.99999999999999989</v>
      </c>
      <c r="P52" s="232">
        <f t="shared" si="1"/>
        <v>1</v>
      </c>
      <c r="Q52" s="232">
        <f t="shared" si="1"/>
        <v>1.0000000000000002</v>
      </c>
      <c r="R52" s="232">
        <f t="shared" si="1"/>
        <v>1</v>
      </c>
      <c r="S52" s="232">
        <f t="shared" si="1"/>
        <v>1.0000000000000004</v>
      </c>
      <c r="T52" s="232">
        <f t="shared" si="1"/>
        <v>1.0000000000000002</v>
      </c>
      <c r="U52" s="232">
        <f t="shared" si="1"/>
        <v>1.0000000000000002</v>
      </c>
      <c r="V52" s="232">
        <f t="shared" si="1"/>
        <v>1.0000000000000002</v>
      </c>
      <c r="W52" s="232">
        <f t="shared" si="1"/>
        <v>1.0000000000000002</v>
      </c>
      <c r="X52" s="232">
        <f t="shared" si="1"/>
        <v>1.0000000000000004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1.707941938762576E-2</v>
      </c>
      <c r="C53" s="299">
        <f t="shared" si="2"/>
        <v>1.6800205313681722E-2</v>
      </c>
      <c r="D53" s="299">
        <f t="shared" si="2"/>
        <v>1.7005638494975599E-2</v>
      </c>
      <c r="E53" s="299">
        <f t="shared" si="2"/>
        <v>1.7726976877552796E-2</v>
      </c>
      <c r="F53" s="299">
        <f t="shared" si="2"/>
        <v>1.7455693037237853E-2</v>
      </c>
      <c r="G53" s="299">
        <f t="shared" si="2"/>
        <v>1.6160945463030152E-2</v>
      </c>
      <c r="H53" s="299">
        <f t="shared" si="2"/>
        <v>1.7026464399381141E-2</v>
      </c>
      <c r="I53" s="299">
        <f t="shared" si="2"/>
        <v>1.0142497525215137E-2</v>
      </c>
      <c r="J53" s="299">
        <f t="shared" si="2"/>
        <v>1.062381802523335E-2</v>
      </c>
      <c r="K53" s="299">
        <f t="shared" si="2"/>
        <v>1.1388361317908305E-2</v>
      </c>
      <c r="L53" s="299">
        <f t="shared" si="2"/>
        <v>1.0266743865332797E-2</v>
      </c>
      <c r="M53" s="299">
        <f t="shared" si="2"/>
        <v>1.0799027864218503E-2</v>
      </c>
      <c r="N53" s="299">
        <f t="shared" si="2"/>
        <v>9.8358390577334611E-3</v>
      </c>
      <c r="O53" s="299">
        <f t="shared" si="2"/>
        <v>1.0146678865901993E-2</v>
      </c>
      <c r="P53" s="299">
        <f t="shared" si="2"/>
        <v>9.3033977654333397E-3</v>
      </c>
      <c r="Q53" s="299">
        <f t="shared" si="2"/>
        <v>9.8182619817953308E-3</v>
      </c>
      <c r="R53" s="299">
        <f t="shared" si="2"/>
        <v>9.4334044274655242E-3</v>
      </c>
      <c r="S53" s="299">
        <f t="shared" si="2"/>
        <v>1.0321614524558494E-2</v>
      </c>
      <c r="T53" s="299">
        <f t="shared" si="2"/>
        <v>1.0750473477039094E-2</v>
      </c>
      <c r="U53" s="299">
        <f t="shared" si="2"/>
        <v>1.0713656714497741E-2</v>
      </c>
      <c r="V53" s="299">
        <f t="shared" si="2"/>
        <v>1.0394228719261513E-2</v>
      </c>
      <c r="W53" s="299">
        <f t="shared" si="2"/>
        <v>1.0521498308517228E-2</v>
      </c>
      <c r="X53" s="299">
        <f t="shared" si="2"/>
        <v>1.0701120354954515E-2</v>
      </c>
      <c r="Y53" s="299">
        <f t="shared" si="2"/>
        <v>1.0736159239972443E-2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4.8162599525377247E-3</v>
      </c>
      <c r="C54" s="233">
        <f t="shared" si="3"/>
        <v>4.7375238121572169E-3</v>
      </c>
      <c r="D54" s="233">
        <f t="shared" si="3"/>
        <v>4.7954543296726462E-3</v>
      </c>
      <c r="E54" s="233">
        <f t="shared" si="3"/>
        <v>4.998865996391948E-3</v>
      </c>
      <c r="F54" s="233">
        <f t="shared" si="3"/>
        <v>4.9223661186018307E-3</v>
      </c>
      <c r="G54" s="233">
        <f t="shared" si="3"/>
        <v>4.5572576363533158E-3</v>
      </c>
      <c r="H54" s="233">
        <f t="shared" si="3"/>
        <v>4.8013270684986765E-3</v>
      </c>
      <c r="I54" s="233">
        <f t="shared" si="3"/>
        <v>2.860103352506132E-3</v>
      </c>
      <c r="J54" s="233">
        <f t="shared" si="3"/>
        <v>2.9958318919817008E-3</v>
      </c>
      <c r="K54" s="233">
        <f t="shared" si="3"/>
        <v>3.211426998520249E-3</v>
      </c>
      <c r="L54" s="233">
        <f t="shared" si="3"/>
        <v>2.8951398287807048E-3</v>
      </c>
      <c r="M54" s="233">
        <f t="shared" si="3"/>
        <v>3.045239668185506E-3</v>
      </c>
      <c r="N54" s="233">
        <f t="shared" si="3"/>
        <v>2.7736281121880303E-3</v>
      </c>
      <c r="O54" s="233">
        <f t="shared" si="3"/>
        <v>2.861282457207584E-3</v>
      </c>
      <c r="P54" s="233">
        <f t="shared" si="3"/>
        <v>2.6234839172957591E-3</v>
      </c>
      <c r="Q54" s="233">
        <f t="shared" si="3"/>
        <v>2.7686715170601611E-3</v>
      </c>
      <c r="R54" s="233">
        <f t="shared" si="3"/>
        <v>2.6601447583757768E-3</v>
      </c>
      <c r="S54" s="233">
        <f t="shared" si="3"/>
        <v>2.9106129167470068E-3</v>
      </c>
      <c r="T54" s="233">
        <f t="shared" si="3"/>
        <v>3.0315477185246398E-3</v>
      </c>
      <c r="U54" s="233">
        <f t="shared" si="3"/>
        <v>3.0211656853310243E-3</v>
      </c>
      <c r="V54" s="233">
        <f t="shared" si="3"/>
        <v>2.9310895401026757E-3</v>
      </c>
      <c r="W54" s="233">
        <f t="shared" si="3"/>
        <v>2.9669785485049362E-3</v>
      </c>
      <c r="X54" s="233">
        <f t="shared" si="3"/>
        <v>3.0176305319954042E-3</v>
      </c>
      <c r="Y54" s="233">
        <f t="shared" si="3"/>
        <v>3.027511217917063E-3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6.5337354405696491E-2</v>
      </c>
      <c r="C55" s="233">
        <f t="shared" si="4"/>
        <v>6.4269220384843395E-2</v>
      </c>
      <c r="D55" s="233">
        <f t="shared" si="4"/>
        <v>6.5055105447342262E-2</v>
      </c>
      <c r="E55" s="233">
        <f t="shared" si="4"/>
        <v>6.7814586930830201E-2</v>
      </c>
      <c r="F55" s="233">
        <f t="shared" si="4"/>
        <v>6.6776790035226269E-2</v>
      </c>
      <c r="G55" s="233">
        <f t="shared" si="4"/>
        <v>6.1823730496023473E-2</v>
      </c>
      <c r="H55" s="233">
        <f t="shared" si="4"/>
        <v>6.5134774987979566E-2</v>
      </c>
      <c r="I55" s="233">
        <f t="shared" si="4"/>
        <v>3.880014538690954E-2</v>
      </c>
      <c r="J55" s="233">
        <f t="shared" si="4"/>
        <v>4.064143796124621E-2</v>
      </c>
      <c r="K55" s="233">
        <f t="shared" si="4"/>
        <v>4.3566199918212568E-2</v>
      </c>
      <c r="L55" s="233">
        <f t="shared" si="4"/>
        <v>3.9275450019557609E-2</v>
      </c>
      <c r="M55" s="233">
        <f t="shared" si="4"/>
        <v>4.1311703564855189E-2</v>
      </c>
      <c r="N55" s="233">
        <f t="shared" si="4"/>
        <v>3.7627022781472827E-2</v>
      </c>
      <c r="O55" s="233">
        <f t="shared" si="4"/>
        <v>3.881614111440751E-2</v>
      </c>
      <c r="P55" s="233">
        <f t="shared" si="4"/>
        <v>3.5590167509891121E-2</v>
      </c>
      <c r="Q55" s="233">
        <f t="shared" si="4"/>
        <v>3.7559781640897662E-2</v>
      </c>
      <c r="R55" s="233">
        <f t="shared" si="4"/>
        <v>3.608750826600915E-2</v>
      </c>
      <c r="S55" s="233">
        <f t="shared" si="4"/>
        <v>3.9485357840598728E-2</v>
      </c>
      <c r="T55" s="233">
        <f t="shared" si="4"/>
        <v>4.1125958655669877E-2</v>
      </c>
      <c r="U55" s="233">
        <f t="shared" si="4"/>
        <v>4.0985116053960713E-2</v>
      </c>
      <c r="V55" s="233">
        <f t="shared" si="4"/>
        <v>3.9763143593528512E-2</v>
      </c>
      <c r="W55" s="233">
        <f t="shared" si="4"/>
        <v>4.0250013672044942E-2</v>
      </c>
      <c r="X55" s="233">
        <f t="shared" si="4"/>
        <v>4.0937158184442844E-2</v>
      </c>
      <c r="Y55" s="233">
        <f t="shared" si="4"/>
        <v>4.1071199511986775E-2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0.14905618289585407</v>
      </c>
      <c r="C56" s="233">
        <f t="shared" si="5"/>
        <v>0.14661941481092405</v>
      </c>
      <c r="D56" s="233">
        <f t="shared" si="5"/>
        <v>0.14841227937785451</v>
      </c>
      <c r="E56" s="233">
        <f t="shared" si="5"/>
        <v>0.15470757217692505</v>
      </c>
      <c r="F56" s="233">
        <f t="shared" si="5"/>
        <v>0.15234001313987891</v>
      </c>
      <c r="G56" s="233">
        <f t="shared" si="5"/>
        <v>0.14104044101479313</v>
      </c>
      <c r="H56" s="233">
        <f t="shared" si="5"/>
        <v>0.14859403203264865</v>
      </c>
      <c r="I56" s="233">
        <f t="shared" si="5"/>
        <v>8.8516004661992997E-2</v>
      </c>
      <c r="J56" s="233">
        <f t="shared" si="5"/>
        <v>9.2716603924413943E-2</v>
      </c>
      <c r="K56" s="233">
        <f t="shared" si="5"/>
        <v>9.9388956319912902E-2</v>
      </c>
      <c r="L56" s="233">
        <f t="shared" si="5"/>
        <v>8.9600332224681375E-2</v>
      </c>
      <c r="M56" s="233">
        <f t="shared" si="5"/>
        <v>9.4245702145624236E-2</v>
      </c>
      <c r="N56" s="233">
        <f t="shared" si="5"/>
        <v>8.5839722782725572E-2</v>
      </c>
      <c r="O56" s="233">
        <f t="shared" si="5"/>
        <v>8.8552496223446256E-2</v>
      </c>
      <c r="P56" s="233">
        <f t="shared" si="5"/>
        <v>8.1192980124489139E-2</v>
      </c>
      <c r="Q56" s="233">
        <f t="shared" si="5"/>
        <v>8.5686323431942824E-2</v>
      </c>
      <c r="R56" s="233">
        <f t="shared" si="5"/>
        <v>8.2327579395913328E-2</v>
      </c>
      <c r="S56" s="233">
        <f t="shared" si="5"/>
        <v>9.0079201607272189E-2</v>
      </c>
      <c r="T56" s="233">
        <f t="shared" si="5"/>
        <v>9.3821956381698948E-2</v>
      </c>
      <c r="U56" s="233">
        <f t="shared" si="5"/>
        <v>9.3500647678724333E-2</v>
      </c>
      <c r="V56" s="233">
        <f t="shared" si="5"/>
        <v>9.071292307290528E-2</v>
      </c>
      <c r="W56" s="233">
        <f t="shared" si="5"/>
        <v>9.1823635254779823E-2</v>
      </c>
      <c r="X56" s="233">
        <f t="shared" si="5"/>
        <v>9.339123986698826E-2</v>
      </c>
      <c r="Y56" s="233">
        <f t="shared" si="5"/>
        <v>9.3697032607078887E-2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5.0381678038478379E-2</v>
      </c>
      <c r="C57" s="300">
        <f t="shared" si="6"/>
        <v>4.9273226227002982E-2</v>
      </c>
      <c r="D57" s="300">
        <f t="shared" si="6"/>
        <v>5.0132124756114567E-2</v>
      </c>
      <c r="E57" s="300">
        <f t="shared" si="6"/>
        <v>5.2861349352622114E-2</v>
      </c>
      <c r="F57" s="300">
        <f t="shared" si="6"/>
        <v>5.2411373789310024E-2</v>
      </c>
      <c r="G57" s="300">
        <f t="shared" si="6"/>
        <v>4.8917800395582564E-2</v>
      </c>
      <c r="H57" s="300">
        <f t="shared" si="6"/>
        <v>5.2011169388995866E-2</v>
      </c>
      <c r="I57" s="300">
        <f t="shared" si="6"/>
        <v>3.1386888632167161E-2</v>
      </c>
      <c r="J57" s="300">
        <f t="shared" si="6"/>
        <v>3.2814757308392901E-2</v>
      </c>
      <c r="K57" s="300">
        <f t="shared" si="6"/>
        <v>3.5074687492290084E-2</v>
      </c>
      <c r="L57" s="300">
        <f t="shared" si="6"/>
        <v>3.1749857606677472E-2</v>
      </c>
      <c r="M57" s="300">
        <f t="shared" si="6"/>
        <v>3.3762805372681122E-2</v>
      </c>
      <c r="N57" s="300">
        <f t="shared" si="6"/>
        <v>3.0701289326424037E-2</v>
      </c>
      <c r="O57" s="300">
        <f t="shared" si="6"/>
        <v>3.1544055959396515E-2</v>
      </c>
      <c r="P57" s="300">
        <f t="shared" si="6"/>
        <v>2.9131857241510999E-2</v>
      </c>
      <c r="Q57" s="300">
        <f t="shared" si="6"/>
        <v>3.0821452318190688E-2</v>
      </c>
      <c r="R57" s="300">
        <f t="shared" si="6"/>
        <v>2.9714013324797867E-2</v>
      </c>
      <c r="S57" s="300">
        <f t="shared" si="6"/>
        <v>3.2609485534471606E-2</v>
      </c>
      <c r="T57" s="300">
        <f t="shared" si="6"/>
        <v>3.3805222434765241E-2</v>
      </c>
      <c r="U57" s="300">
        <f t="shared" si="6"/>
        <v>3.3696631884055347E-2</v>
      </c>
      <c r="V57" s="300">
        <f t="shared" si="6"/>
        <v>3.3009557444262212E-2</v>
      </c>
      <c r="W57" s="300">
        <f t="shared" si="6"/>
        <v>3.3338971157683896E-2</v>
      </c>
      <c r="X57" s="300">
        <f t="shared" si="6"/>
        <v>3.4085684921790815E-2</v>
      </c>
      <c r="Y57" s="300">
        <f t="shared" si="6"/>
        <v>3.4142827784980595E-2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0.49535196338664939</v>
      </c>
      <c r="C58" s="301">
        <f t="shared" si="7"/>
        <v>0.50226327108527447</v>
      </c>
      <c r="D58" s="301">
        <f t="shared" si="7"/>
        <v>0.49782490792168166</v>
      </c>
      <c r="E58" s="301">
        <f t="shared" si="7"/>
        <v>0.48066532636314685</v>
      </c>
      <c r="F58" s="301">
        <f t="shared" si="7"/>
        <v>0.48715072288581018</v>
      </c>
      <c r="G58" s="301">
        <f t="shared" si="7"/>
        <v>0.51871903482481097</v>
      </c>
      <c r="H58" s="301">
        <f t="shared" si="7"/>
        <v>0.49779487946627593</v>
      </c>
      <c r="I58" s="301">
        <f t="shared" si="7"/>
        <v>0.67181329810956958</v>
      </c>
      <c r="J58" s="301">
        <f t="shared" si="7"/>
        <v>0.65846083692995361</v>
      </c>
      <c r="K58" s="301">
        <f t="shared" si="7"/>
        <v>0.63906053511945993</v>
      </c>
      <c r="L58" s="301">
        <f t="shared" si="7"/>
        <v>0.66914425550316026</v>
      </c>
      <c r="M58" s="301">
        <f t="shared" si="7"/>
        <v>0.65700161051317441</v>
      </c>
      <c r="N58" s="301">
        <f t="shared" si="7"/>
        <v>0.68359077651034672</v>
      </c>
      <c r="O58" s="301">
        <f t="shared" si="7"/>
        <v>0.676450039951486</v>
      </c>
      <c r="P58" s="301">
        <f t="shared" si="7"/>
        <v>0.69741044771540273</v>
      </c>
      <c r="Q58" s="301">
        <f t="shared" si="7"/>
        <v>0.68634396355622718</v>
      </c>
      <c r="R58" s="301">
        <f t="shared" si="7"/>
        <v>0.69830049382788983</v>
      </c>
      <c r="S58" s="301">
        <f t="shared" si="7"/>
        <v>0.67947544300711893</v>
      </c>
      <c r="T58" s="301">
        <f t="shared" si="7"/>
        <v>0.66430556330464097</v>
      </c>
      <c r="U58" s="301">
        <f t="shared" si="7"/>
        <v>0.66857583906826035</v>
      </c>
      <c r="V58" s="301">
        <f t="shared" si="7"/>
        <v>0.68041602334420948</v>
      </c>
      <c r="W58" s="301">
        <f t="shared" si="7"/>
        <v>0.67481148808328095</v>
      </c>
      <c r="X58" s="301">
        <f t="shared" si="7"/>
        <v>0.66528607116055072</v>
      </c>
      <c r="Y58" s="301">
        <f t="shared" si="7"/>
        <v>0.6696608149228287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8.0377525059460303E-2</v>
      </c>
      <c r="C59" s="301">
        <f t="shared" si="8"/>
        <v>7.9063514570224869E-2</v>
      </c>
      <c r="D59" s="301">
        <f t="shared" si="8"/>
        <v>8.0030304500417551E-2</v>
      </c>
      <c r="E59" s="301">
        <f t="shared" si="8"/>
        <v>8.3424997997080266E-2</v>
      </c>
      <c r="F59" s="301">
        <f t="shared" si="8"/>
        <v>8.2148308012587046E-2</v>
      </c>
      <c r="G59" s="301">
        <f t="shared" si="8"/>
        <v>7.6055091186554097E-2</v>
      </c>
      <c r="H59" s="301">
        <f t="shared" si="8"/>
        <v>8.0128313373860505E-2</v>
      </c>
      <c r="I59" s="301">
        <f t="shared" si="8"/>
        <v>4.7731648863259195E-2</v>
      </c>
      <c r="J59" s="301">
        <f t="shared" si="8"/>
        <v>4.9996793226414482E-2</v>
      </c>
      <c r="K59" s="301">
        <f t="shared" si="8"/>
        <v>5.3594813526246607E-2</v>
      </c>
      <c r="L59" s="301">
        <f t="shared" si="8"/>
        <v>4.8316365069923026E-2</v>
      </c>
      <c r="M59" s="301">
        <f t="shared" si="8"/>
        <v>5.082134896241898E-2</v>
      </c>
      <c r="N59" s="301">
        <f t="shared" si="8"/>
        <v>4.6288482201952058E-2</v>
      </c>
      <c r="O59" s="301">
        <f t="shared" si="8"/>
        <v>4.7751326687675372E-2</v>
      </c>
      <c r="P59" s="301">
        <f t="shared" si="8"/>
        <v>4.3782758070278663E-2</v>
      </c>
      <c r="Q59" s="301">
        <f t="shared" si="8"/>
        <v>4.6205762653375788E-2</v>
      </c>
      <c r="R59" s="301">
        <f t="shared" si="8"/>
        <v>4.4394582951337538E-2</v>
      </c>
      <c r="S59" s="301">
        <f t="shared" si="8"/>
        <v>4.8574592102519798E-2</v>
      </c>
      <c r="T59" s="301">
        <f t="shared" si="8"/>
        <v>5.0592846963393924E-2</v>
      </c>
      <c r="U59" s="301">
        <f t="shared" si="8"/>
        <v>5.041958344742687E-2</v>
      </c>
      <c r="V59" s="301">
        <f t="shared" si="8"/>
        <v>4.8916322059607394E-2</v>
      </c>
      <c r="W59" s="301">
        <f t="shared" si="8"/>
        <v>4.9515265991338472E-2</v>
      </c>
      <c r="X59" s="301">
        <f t="shared" si="8"/>
        <v>5.0360586034782398E-2</v>
      </c>
      <c r="Y59" s="301">
        <f t="shared" si="8"/>
        <v>5.0525482674104005E-2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6.3430167895041231E-2</v>
      </c>
      <c r="C60" s="301">
        <f t="shared" si="9"/>
        <v>6.4016695778369784E-2</v>
      </c>
      <c r="D60" s="301">
        <f t="shared" si="9"/>
        <v>6.2895138662994718E-2</v>
      </c>
      <c r="E60" s="301">
        <f t="shared" si="9"/>
        <v>6.0818778432874081E-2</v>
      </c>
      <c r="F60" s="301">
        <f t="shared" si="9"/>
        <v>6.0991270069106304E-2</v>
      </c>
      <c r="G60" s="301">
        <f t="shared" si="9"/>
        <v>6.2544834354895065E-2</v>
      </c>
      <c r="H60" s="301">
        <f t="shared" si="9"/>
        <v>6.0569553759112521E-2</v>
      </c>
      <c r="I60" s="301">
        <f t="shared" si="9"/>
        <v>6.4704388538690677E-2</v>
      </c>
      <c r="J60" s="301">
        <f t="shared" si="9"/>
        <v>6.5614703187910003E-2</v>
      </c>
      <c r="K60" s="301">
        <f t="shared" si="9"/>
        <v>6.5259679840167825E-2</v>
      </c>
      <c r="L60" s="301">
        <f t="shared" si="9"/>
        <v>6.4167276159671896E-2</v>
      </c>
      <c r="M60" s="301">
        <f t="shared" si="9"/>
        <v>6.2116474400471772E-2</v>
      </c>
      <c r="N60" s="301">
        <f t="shared" si="9"/>
        <v>6.0629915864221902E-2</v>
      </c>
      <c r="O60" s="301">
        <f t="shared" si="9"/>
        <v>5.981479583201383E-2</v>
      </c>
      <c r="P60" s="301">
        <f t="shared" si="9"/>
        <v>6.0563775144636775E-2</v>
      </c>
      <c r="Q60" s="301">
        <f t="shared" si="9"/>
        <v>5.8158790120448056E-2</v>
      </c>
      <c r="R60" s="301">
        <f t="shared" si="9"/>
        <v>5.6116570848470937E-2</v>
      </c>
      <c r="S60" s="301">
        <f t="shared" si="9"/>
        <v>5.1720830255644799E-2</v>
      </c>
      <c r="T60" s="301">
        <f t="shared" si="9"/>
        <v>5.5881196867761357E-2</v>
      </c>
      <c r="U60" s="301">
        <f t="shared" si="9"/>
        <v>5.2562006525330357E-2</v>
      </c>
      <c r="V60" s="301">
        <f t="shared" si="9"/>
        <v>4.8718514072601048E-2</v>
      </c>
      <c r="W60" s="301">
        <f t="shared" si="9"/>
        <v>5.1081267211956327E-2</v>
      </c>
      <c r="X60" s="301">
        <f t="shared" si="9"/>
        <v>5.5749596662997801E-2</v>
      </c>
      <c r="Y60" s="301">
        <f t="shared" si="9"/>
        <v>5.0515899154192634E-2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3.084721109971417E-2</v>
      </c>
      <c r="C61" s="302">
        <f t="shared" si="10"/>
        <v>3.1185969458492228E-2</v>
      </c>
      <c r="D61" s="302">
        <f t="shared" si="10"/>
        <v>3.021308548060643E-2</v>
      </c>
      <c r="E61" s="302">
        <f t="shared" si="10"/>
        <v>2.8740663904264507E-2</v>
      </c>
      <c r="F61" s="302">
        <f t="shared" si="10"/>
        <v>2.8684362459337483E-2</v>
      </c>
      <c r="G61" s="302">
        <f t="shared" si="10"/>
        <v>2.9113960582248983E-2</v>
      </c>
      <c r="H61" s="302">
        <f t="shared" si="10"/>
        <v>2.7880738292580684E-2</v>
      </c>
      <c r="I61" s="302">
        <f t="shared" si="10"/>
        <v>2.5718558243332853E-2</v>
      </c>
      <c r="J61" s="302">
        <f t="shared" si="10"/>
        <v>2.7130783727742126E-2</v>
      </c>
      <c r="K61" s="302">
        <f t="shared" si="10"/>
        <v>2.747894108007674E-2</v>
      </c>
      <c r="L61" s="302">
        <f t="shared" si="10"/>
        <v>2.5270568756550409E-2</v>
      </c>
      <c r="M61" s="302">
        <f t="shared" si="10"/>
        <v>2.3638402337733958E-2</v>
      </c>
      <c r="N61" s="302">
        <f t="shared" si="10"/>
        <v>2.1154260029464644E-2</v>
      </c>
      <c r="O61" s="302">
        <f t="shared" si="10"/>
        <v>2.0586198946594639E-2</v>
      </c>
      <c r="P61" s="302">
        <f t="shared" si="10"/>
        <v>2.0582346962550308E-2</v>
      </c>
      <c r="Q61" s="302">
        <f t="shared" si="10"/>
        <v>1.8547002750126634E-2</v>
      </c>
      <c r="R61" s="302">
        <f t="shared" si="10"/>
        <v>1.6036902318655014E-2</v>
      </c>
      <c r="S61" s="302">
        <f t="shared" si="10"/>
        <v>1.2265004298701728E-2</v>
      </c>
      <c r="T61" s="302">
        <f t="shared" si="10"/>
        <v>1.7042749311059095E-2</v>
      </c>
      <c r="U61" s="302">
        <f t="shared" si="10"/>
        <v>1.351623347409546E-2</v>
      </c>
      <c r="V61" s="302">
        <f t="shared" si="10"/>
        <v>9.1847586869824305E-3</v>
      </c>
      <c r="W61" s="302">
        <f t="shared" si="10"/>
        <v>1.1788062400216405E-2</v>
      </c>
      <c r="X61" s="302">
        <f t="shared" si="10"/>
        <v>1.6879891287447792E-2</v>
      </c>
      <c r="Y61" s="302">
        <f t="shared" si="10"/>
        <v>1.1404717135126648E-2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2.5756680649417104E-2</v>
      </c>
      <c r="C62" s="302">
        <f t="shared" si="11"/>
        <v>2.6116046026807147E-2</v>
      </c>
      <c r="D62" s="302">
        <f t="shared" si="11"/>
        <v>2.5885265670493974E-2</v>
      </c>
      <c r="E62" s="302">
        <f t="shared" si="11"/>
        <v>2.4993023598293244E-2</v>
      </c>
      <c r="F62" s="302">
        <f t="shared" si="11"/>
        <v>2.5330242988677885E-2</v>
      </c>
      <c r="G62" s="302">
        <f t="shared" si="11"/>
        <v>2.6971691876242626E-2</v>
      </c>
      <c r="H62" s="302">
        <f t="shared" si="11"/>
        <v>2.5883704289105702E-2</v>
      </c>
      <c r="I62" s="302">
        <f t="shared" si="11"/>
        <v>3.493209244016534E-2</v>
      </c>
      <c r="J62" s="302">
        <f t="shared" si="11"/>
        <v>3.4237808165735878E-2</v>
      </c>
      <c r="K62" s="302">
        <f t="shared" si="11"/>
        <v>3.3229055975033124E-2</v>
      </c>
      <c r="L62" s="302">
        <f t="shared" si="11"/>
        <v>3.4793310961269079E-2</v>
      </c>
      <c r="M62" s="302">
        <f t="shared" si="11"/>
        <v>3.4161933168581918E-2</v>
      </c>
      <c r="N62" s="302">
        <f t="shared" si="11"/>
        <v>3.5544482765521621E-2</v>
      </c>
      <c r="O62" s="302">
        <f t="shared" si="11"/>
        <v>3.5173187838393967E-2</v>
      </c>
      <c r="P62" s="302">
        <f t="shared" si="11"/>
        <v>3.6263060431944938E-2</v>
      </c>
      <c r="Q62" s="302">
        <f t="shared" si="11"/>
        <v>3.5687639479838537E-2</v>
      </c>
      <c r="R62" s="302">
        <f t="shared" si="11"/>
        <v>3.6309339916386345E-2</v>
      </c>
      <c r="S62" s="302">
        <f t="shared" si="11"/>
        <v>3.53304988941672E-2</v>
      </c>
      <c r="T62" s="302">
        <f t="shared" si="11"/>
        <v>3.4541714805545715E-2</v>
      </c>
      <c r="U62" s="302">
        <f t="shared" si="11"/>
        <v>3.4763755167264515E-2</v>
      </c>
      <c r="V62" s="302">
        <f t="shared" si="11"/>
        <v>3.5379405992873217E-2</v>
      </c>
      <c r="W62" s="302">
        <f t="shared" si="11"/>
        <v>3.5087988504755883E-2</v>
      </c>
      <c r="X62" s="302">
        <f t="shared" si="11"/>
        <v>3.4592698004534683E-2</v>
      </c>
      <c r="Y62" s="302">
        <f t="shared" si="11"/>
        <v>3.4820170360226305E-2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6.8262761459099595E-3</v>
      </c>
      <c r="C63" s="302">
        <f t="shared" si="12"/>
        <v>6.7146802930704002E-3</v>
      </c>
      <c r="D63" s="302">
        <f t="shared" si="12"/>
        <v>6.796787511894299E-3</v>
      </c>
      <c r="E63" s="302">
        <f t="shared" si="12"/>
        <v>7.0850909303163305E-3</v>
      </c>
      <c r="F63" s="302">
        <f t="shared" si="12"/>
        <v>6.9766646210909335E-3</v>
      </c>
      <c r="G63" s="302">
        <f t="shared" si="12"/>
        <v>6.4591818964034589E-3</v>
      </c>
      <c r="H63" s="302">
        <f t="shared" si="12"/>
        <v>6.8051111774261328E-3</v>
      </c>
      <c r="I63" s="302">
        <f t="shared" si="12"/>
        <v>4.0537378551924828E-3</v>
      </c>
      <c r="J63" s="302">
        <f t="shared" si="12"/>
        <v>4.2461112944320043E-3</v>
      </c>
      <c r="K63" s="302">
        <f t="shared" si="12"/>
        <v>4.5516827850579497E-3</v>
      </c>
      <c r="L63" s="302">
        <f t="shared" si="12"/>
        <v>4.1033964418524136E-3</v>
      </c>
      <c r="M63" s="302">
        <f t="shared" si="12"/>
        <v>4.3161388941558914E-3</v>
      </c>
      <c r="N63" s="302">
        <f t="shared" si="12"/>
        <v>3.9311730692356377E-3</v>
      </c>
      <c r="O63" s="302">
        <f t="shared" si="12"/>
        <v>4.0554090470252243E-3</v>
      </c>
      <c r="P63" s="302">
        <f t="shared" si="12"/>
        <v>3.7183677501415311E-3</v>
      </c>
      <c r="Q63" s="302">
        <f t="shared" si="12"/>
        <v>3.9241478904828864E-3</v>
      </c>
      <c r="R63" s="302">
        <f t="shared" si="12"/>
        <v>3.7703286134295804E-3</v>
      </c>
      <c r="S63" s="302">
        <f t="shared" si="12"/>
        <v>4.1253270627758694E-3</v>
      </c>
      <c r="T63" s="302">
        <f t="shared" si="12"/>
        <v>4.2967327511565477E-3</v>
      </c>
      <c r="U63" s="302">
        <f t="shared" si="12"/>
        <v>4.2820178839703821E-3</v>
      </c>
      <c r="V63" s="302">
        <f t="shared" si="12"/>
        <v>4.1543493927453995E-3</v>
      </c>
      <c r="W63" s="302">
        <f t="shared" si="12"/>
        <v>4.2052163069840357E-3</v>
      </c>
      <c r="X63" s="302">
        <f t="shared" si="12"/>
        <v>4.2770073710153298E-3</v>
      </c>
      <c r="Y63" s="302">
        <f t="shared" si="12"/>
        <v>4.2910116588396868E-3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7.4169448978657029E-2</v>
      </c>
      <c r="C65" s="235">
        <f t="shared" si="14"/>
        <v>7.2956928017521766E-2</v>
      </c>
      <c r="D65" s="235">
        <f t="shared" si="14"/>
        <v>7.3849046508946567E-2</v>
      </c>
      <c r="E65" s="235">
        <f t="shared" si="14"/>
        <v>7.6981545872576509E-2</v>
      </c>
      <c r="F65" s="235">
        <f t="shared" si="14"/>
        <v>7.5803462912241701E-2</v>
      </c>
      <c r="G65" s="235">
        <f t="shared" si="14"/>
        <v>7.0180864627957307E-2</v>
      </c>
      <c r="H65" s="235">
        <f t="shared" si="14"/>
        <v>7.3939485523247001E-2</v>
      </c>
      <c r="I65" s="235">
        <f t="shared" si="14"/>
        <v>4.4045024929689543E-2</v>
      </c>
      <c r="J65" s="235">
        <f t="shared" si="14"/>
        <v>4.6135217544454127E-2</v>
      </c>
      <c r="K65" s="235">
        <f t="shared" si="14"/>
        <v>4.9455339467282103E-2</v>
      </c>
      <c r="L65" s="235">
        <f t="shared" si="14"/>
        <v>4.4584579722214732E-2</v>
      </c>
      <c r="M65" s="235">
        <f t="shared" si="14"/>
        <v>4.6896087508370057E-2</v>
      </c>
      <c r="N65" s="235">
        <f t="shared" si="14"/>
        <v>4.27133233629352E-2</v>
      </c>
      <c r="O65" s="235">
        <f t="shared" si="14"/>
        <v>4.4063182908464921E-2</v>
      </c>
      <c r="P65" s="235">
        <f t="shared" si="14"/>
        <v>4.0401132511061442E-2</v>
      </c>
      <c r="Q65" s="235">
        <f t="shared" si="14"/>
        <v>4.2636992780062374E-2</v>
      </c>
      <c r="R65" s="235">
        <f t="shared" si="14"/>
        <v>4.0965702199739933E-2</v>
      </c>
      <c r="S65" s="235">
        <f t="shared" si="14"/>
        <v>4.4822862211068813E-2</v>
      </c>
      <c r="T65" s="235">
        <f t="shared" si="14"/>
        <v>4.6685234196506151E-2</v>
      </c>
      <c r="U65" s="235">
        <f t="shared" si="14"/>
        <v>4.6525352942413396E-2</v>
      </c>
      <c r="V65" s="235">
        <f t="shared" si="14"/>
        <v>4.5138198153522047E-2</v>
      </c>
      <c r="W65" s="235">
        <f t="shared" si="14"/>
        <v>4.5690881771893538E-2</v>
      </c>
      <c r="X65" s="235">
        <f t="shared" si="14"/>
        <v>4.6470912281497676E-2</v>
      </c>
      <c r="Y65" s="235">
        <f t="shared" si="14"/>
        <v>4.6623072886938927E-2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0.42353174363490953</v>
      </c>
      <c r="C69" s="322">
        <f>IF(C$5=0,0,C$5/WWP_fec!C$5)</f>
        <v>0.422842206898766</v>
      </c>
      <c r="D69" s="322">
        <f>IF(D$5=0,0,D$5/WWP_fec!D$5)</f>
        <v>0.42325340772453474</v>
      </c>
      <c r="E69" s="322">
        <f>IF(E$5=0,0,E$5/WWP_fec!E$5)</f>
        <v>0.42511052124605242</v>
      </c>
      <c r="F69" s="322">
        <f>IF(F$5=0,0,F$5/WWP_fec!F$5)</f>
        <v>0.42399695497115558</v>
      </c>
      <c r="G69" s="322">
        <f>IF(G$5=0,0,G$5/WWP_fec!G$5)</f>
        <v>0.41979668265996023</v>
      </c>
      <c r="H69" s="322">
        <f>IF(H$5=0,0,H$5/WWP_fec!H$5)</f>
        <v>0.42176343555174101</v>
      </c>
      <c r="I69" s="322">
        <f>IF(I$5=0,0,I$5/WWP_fec!I$5)</f>
        <v>0.43424096956262526</v>
      </c>
      <c r="J69" s="322">
        <f>IF(J$5=0,0,J$5/WWP_fec!J$5)</f>
        <v>0.43661479469080039</v>
      </c>
      <c r="K69" s="322">
        <f>IF(K$5=0,0,K$5/WWP_fec!K$5)</f>
        <v>0.43627362436379324</v>
      </c>
      <c r="L69" s="322">
        <f>IF(L$5=0,0,L$5/WWP_fec!L$5)</f>
        <v>0.43433322879258796</v>
      </c>
      <c r="M69" s="322">
        <f>IF(M$5=0,0,M$5/WWP_fec!M$5)</f>
        <v>0.4356763422648563</v>
      </c>
      <c r="N69" s="322">
        <f>IF(N$5=0,0,N$5/WWP_fec!N$5)</f>
        <v>0.43557062198917307</v>
      </c>
      <c r="O69" s="322">
        <f>IF(O$5=0,0,O$5/WWP_fec!O$5)</f>
        <v>0.43242021387704466</v>
      </c>
      <c r="P69" s="322">
        <f>IF(P$5=0,0,P$5/WWP_fec!P$5)</f>
        <v>0.42813543483860089</v>
      </c>
      <c r="Q69" s="322">
        <f>IF(Q$5=0,0,Q$5/WWP_fec!Q$5)</f>
        <v>0.42812781878549822</v>
      </c>
      <c r="R69" s="322">
        <f>IF(R$5=0,0,R$5/WWP_fec!R$5)</f>
        <v>0.42674675887106278</v>
      </c>
      <c r="S69" s="322">
        <f>IF(S$5=0,0,S$5/WWP_fec!S$5)</f>
        <v>0.43090696590209265</v>
      </c>
      <c r="T69" s="322">
        <f>IF(T$5=0,0,T$5/WWP_fec!T$5)</f>
        <v>0.43210247983501526</v>
      </c>
      <c r="U69" s="322">
        <f>IF(U$5=0,0,U$5/WWP_fec!U$5)</f>
        <v>0.43331108736992119</v>
      </c>
      <c r="V69" s="322">
        <f>IF(V$5=0,0,V$5/WWP_fec!V$5)</f>
        <v>0.4333577827652253</v>
      </c>
      <c r="W69" s="322">
        <f>IF(W$5=0,0,W$5/WWP_fec!W$5)</f>
        <v>0.43140427827975536</v>
      </c>
      <c r="X69" s="322">
        <f>IF(X$5=0,0,X$5/WWP_fec!X$5)</f>
        <v>0.43186522298770558</v>
      </c>
      <c r="Y69" s="322">
        <f>IF(Y$5=0,0,Y$5/WWP_fec!Y$5)</f>
        <v>0.43351076045139975</v>
      </c>
      <c r="DA69" s="95"/>
    </row>
    <row r="70" spans="1:105" ht="12" customHeight="1" x14ac:dyDescent="0.25">
      <c r="A70" s="55" t="s">
        <v>91</v>
      </c>
      <c r="B70" s="334">
        <f>IF(B$6=0,0,B$6/WWP_fec!B$6)</f>
        <v>0.45425653718889103</v>
      </c>
      <c r="C70" s="334">
        <f>IF(C$6=0,0,C$6/WWP_fec!C$6)</f>
        <v>0.45425653718889097</v>
      </c>
      <c r="D70" s="334">
        <f>IF(D$6=0,0,D$6/WWP_fec!D$6)</f>
        <v>0.45425653718889092</v>
      </c>
      <c r="E70" s="334">
        <f>IF(E$6=0,0,E$6/WWP_fec!E$6)</f>
        <v>0.45425653718889086</v>
      </c>
      <c r="F70" s="334">
        <f>IF(F$6=0,0,F$6/WWP_fec!F$6)</f>
        <v>0.45425653718889092</v>
      </c>
      <c r="G70" s="334">
        <f>IF(G$6=0,0,G$6/WWP_fec!G$6)</f>
        <v>0.45425653718889092</v>
      </c>
      <c r="H70" s="334">
        <f>IF(H$6=0,0,H$6/WWP_fec!H$6)</f>
        <v>0.45425653718889097</v>
      </c>
      <c r="I70" s="334">
        <f>IF(I$6=0,0,I$6/WWP_fec!I$6)</f>
        <v>0.45425653718889081</v>
      </c>
      <c r="J70" s="334">
        <f>IF(J$6=0,0,J$6/WWP_fec!J$6)</f>
        <v>0.45425653718889086</v>
      </c>
      <c r="K70" s="334">
        <f>IF(K$6=0,0,K$6/WWP_fec!K$6)</f>
        <v>0.45425653718889097</v>
      </c>
      <c r="L70" s="334">
        <f>IF(L$6=0,0,L$6/WWP_fec!L$6)</f>
        <v>0.45425653718889103</v>
      </c>
      <c r="M70" s="334">
        <f>IF(M$6=0,0,M$6/WWP_fec!M$6)</f>
        <v>0.45425653718889081</v>
      </c>
      <c r="N70" s="334">
        <f>IF(N$6=0,0,N$6/WWP_fec!N$6)</f>
        <v>0.45425653718889086</v>
      </c>
      <c r="O70" s="334">
        <f>IF(O$6=0,0,O$6/WWP_fec!O$6)</f>
        <v>0.45425653718889081</v>
      </c>
      <c r="P70" s="334">
        <f>IF(P$6=0,0,P$6/WWP_fec!P$6)</f>
        <v>0.45425653718889086</v>
      </c>
      <c r="Q70" s="334">
        <f>IF(Q$6=0,0,Q$6/WWP_fec!Q$6)</f>
        <v>0.45425653718889075</v>
      </c>
      <c r="R70" s="334">
        <f>IF(R$6=0,0,R$6/WWP_fec!R$6)</f>
        <v>0.45425653718889081</v>
      </c>
      <c r="S70" s="334">
        <f>IF(S$6=0,0,S$6/WWP_fec!S$6)</f>
        <v>0.45425653718889086</v>
      </c>
      <c r="T70" s="334">
        <f>IF(T$6=0,0,T$6/WWP_fec!T$6)</f>
        <v>0.45425653718889092</v>
      </c>
      <c r="U70" s="334">
        <f>IF(U$6=0,0,U$6/WWP_fec!U$6)</f>
        <v>0.45425653718889092</v>
      </c>
      <c r="V70" s="334">
        <f>IF(V$6=0,0,V$6/WWP_fec!V$6)</f>
        <v>0.45425653718889097</v>
      </c>
      <c r="W70" s="334">
        <f>IF(W$6=0,0,W$6/WWP_fec!W$6)</f>
        <v>0.45425653718889092</v>
      </c>
      <c r="X70" s="334">
        <f>IF(X$6=0,0,X$6/WWP_fec!X$6)</f>
        <v>0.45425653718889086</v>
      </c>
      <c r="Y70" s="334">
        <f>IF(Y$6=0,0,Y$6/WWP_fec!Y$6)</f>
        <v>0.45425653718889092</v>
      </c>
      <c r="DA70" s="67"/>
    </row>
    <row r="71" spans="1:105" ht="12" customHeight="1" x14ac:dyDescent="0.25">
      <c r="A71" s="173" t="s">
        <v>92</v>
      </c>
      <c r="B71" s="335">
        <f>IF(B$7=0,0,B$7/WWP_fec!B$7)</f>
        <v>0.11784898052449633</v>
      </c>
      <c r="C71" s="335">
        <f>IF(C$7=0,0,C$7/WWP_fec!C$7)</f>
        <v>0.11784898052449633</v>
      </c>
      <c r="D71" s="335">
        <f>IF(D$7=0,0,D$7/WWP_fec!D$7)</f>
        <v>0.11784898052449633</v>
      </c>
      <c r="E71" s="335">
        <f>IF(E$7=0,0,E$7/WWP_fec!E$7)</f>
        <v>0.11784898052449633</v>
      </c>
      <c r="F71" s="335">
        <f>IF(F$7=0,0,F$7/WWP_fec!F$7)</f>
        <v>0.11784898052449636</v>
      </c>
      <c r="G71" s="335">
        <f>IF(G$7=0,0,G$7/WWP_fec!G$7)</f>
        <v>0.11784898052449636</v>
      </c>
      <c r="H71" s="335">
        <f>IF(H$7=0,0,H$7/WWP_fec!H$7)</f>
        <v>0.11784898052449633</v>
      </c>
      <c r="I71" s="335">
        <f>IF(I$7=0,0,I$7/WWP_fec!I$7)</f>
        <v>0.11784898052449633</v>
      </c>
      <c r="J71" s="335">
        <f>IF(J$7=0,0,J$7/WWP_fec!J$7)</f>
        <v>0.11784898052449633</v>
      </c>
      <c r="K71" s="335">
        <f>IF(K$7=0,0,K$7/WWP_fec!K$7)</f>
        <v>0.11784898052449636</v>
      </c>
      <c r="L71" s="335">
        <f>IF(L$7=0,0,L$7/WWP_fec!L$7)</f>
        <v>0.11784898052449633</v>
      </c>
      <c r="M71" s="335">
        <f>IF(M$7=0,0,M$7/WWP_fec!M$7)</f>
        <v>0.11784898052449633</v>
      </c>
      <c r="N71" s="335">
        <f>IF(N$7=0,0,N$7/WWP_fec!N$7)</f>
        <v>0.11784898052449636</v>
      </c>
      <c r="O71" s="335">
        <f>IF(O$7=0,0,O$7/WWP_fec!O$7)</f>
        <v>0.11784898052449636</v>
      </c>
      <c r="P71" s="335">
        <f>IF(P$7=0,0,P$7/WWP_fec!P$7)</f>
        <v>0.11784898052449634</v>
      </c>
      <c r="Q71" s="335">
        <f>IF(Q$7=0,0,Q$7/WWP_fec!Q$7)</f>
        <v>0.11784898052449633</v>
      </c>
      <c r="R71" s="335">
        <f>IF(R$7=0,0,R$7/WWP_fec!R$7)</f>
        <v>0.11784898052449634</v>
      </c>
      <c r="S71" s="335">
        <f>IF(S$7=0,0,S$7/WWP_fec!S$7)</f>
        <v>0.11784898052449633</v>
      </c>
      <c r="T71" s="335">
        <f>IF(T$7=0,0,T$7/WWP_fec!T$7)</f>
        <v>0.11784898052449636</v>
      </c>
      <c r="U71" s="335">
        <f>IF(U$7=0,0,U$7/WWP_fec!U$7)</f>
        <v>0.11784898052449633</v>
      </c>
      <c r="V71" s="335">
        <f>IF(V$7=0,0,V$7/WWP_fec!V$7)</f>
        <v>0.11784898052449633</v>
      </c>
      <c r="W71" s="335">
        <f>IF(W$7=0,0,W$7/WWP_fec!W$7)</f>
        <v>0.11784898052449631</v>
      </c>
      <c r="X71" s="335">
        <f>IF(X$7=0,0,X$7/WWP_fec!X$7)</f>
        <v>0.11784898052449633</v>
      </c>
      <c r="Y71" s="335">
        <f>IF(Y$7=0,0,Y$7/WWP_fec!Y$7)</f>
        <v>0.11784898052449636</v>
      </c>
      <c r="DA71" s="177"/>
    </row>
    <row r="72" spans="1:105" ht="12" customHeight="1" x14ac:dyDescent="0.25">
      <c r="A72" s="173" t="s">
        <v>93</v>
      </c>
      <c r="B72" s="335">
        <f>IF(B$8=0,0,B$8/WWP_fec!B$8)</f>
        <v>0.64465265401681082</v>
      </c>
      <c r="C72" s="335">
        <f>IF(C$8=0,0,C$8/WWP_fec!C$8)</f>
        <v>0.64465265401681049</v>
      </c>
      <c r="D72" s="335">
        <f>IF(D$8=0,0,D$8/WWP_fec!D$8)</f>
        <v>0.64465265401681038</v>
      </c>
      <c r="E72" s="335">
        <f>IF(E$8=0,0,E$8/WWP_fec!E$8)</f>
        <v>0.64465265401681049</v>
      </c>
      <c r="F72" s="335">
        <f>IF(F$8=0,0,F$8/WWP_fec!F$8)</f>
        <v>0.64465265401681093</v>
      </c>
      <c r="G72" s="335">
        <f>IF(G$8=0,0,G$8/WWP_fec!G$8)</f>
        <v>0.64465265401681027</v>
      </c>
      <c r="H72" s="335">
        <f>IF(H$8=0,0,H$8/WWP_fec!H$8)</f>
        <v>0.64465265401681071</v>
      </c>
      <c r="I72" s="335">
        <f>IF(I$8=0,0,I$8/WWP_fec!I$8)</f>
        <v>0.64465265401681038</v>
      </c>
      <c r="J72" s="335">
        <f>IF(J$8=0,0,J$8/WWP_fec!J$8)</f>
        <v>0.64465265401681049</v>
      </c>
      <c r="K72" s="335">
        <f>IF(K$8=0,0,K$8/WWP_fec!K$8)</f>
        <v>0.6446526540168106</v>
      </c>
      <c r="L72" s="335">
        <f>IF(L$8=0,0,L$8/WWP_fec!L$8)</f>
        <v>0.6446526540168106</v>
      </c>
      <c r="M72" s="335">
        <f>IF(M$8=0,0,M$8/WWP_fec!M$8)</f>
        <v>0.64465265401681038</v>
      </c>
      <c r="N72" s="335">
        <f>IF(N$8=0,0,N$8/WWP_fec!N$8)</f>
        <v>0.6446526540168106</v>
      </c>
      <c r="O72" s="335">
        <f>IF(O$8=0,0,O$8/WWP_fec!O$8)</f>
        <v>0.64465265401681038</v>
      </c>
      <c r="P72" s="335">
        <f>IF(P$8=0,0,P$8/WWP_fec!P$8)</f>
        <v>0.64465265401681071</v>
      </c>
      <c r="Q72" s="335">
        <f>IF(Q$8=0,0,Q$8/WWP_fec!Q$8)</f>
        <v>0.6446526540168106</v>
      </c>
      <c r="R72" s="335">
        <f>IF(R$8=0,0,R$8/WWP_fec!R$8)</f>
        <v>0.64465265401681049</v>
      </c>
      <c r="S72" s="335">
        <f>IF(S$8=0,0,S$8/WWP_fec!S$8)</f>
        <v>0.6446526540168106</v>
      </c>
      <c r="T72" s="335">
        <f>IF(T$8=0,0,T$8/WWP_fec!T$8)</f>
        <v>0.64465265401681093</v>
      </c>
      <c r="U72" s="335">
        <f>IF(U$8=0,0,U$8/WWP_fec!U$8)</f>
        <v>0.64465265401681071</v>
      </c>
      <c r="V72" s="335">
        <f>IF(V$8=0,0,V$8/WWP_fec!V$8)</f>
        <v>0.64465265401681049</v>
      </c>
      <c r="W72" s="335">
        <f>IF(W$8=0,0,W$8/WWP_fec!W$8)</f>
        <v>0.64465265401681038</v>
      </c>
      <c r="X72" s="335">
        <f>IF(X$8=0,0,X$8/WWP_fec!X$8)</f>
        <v>0.64465265401681038</v>
      </c>
      <c r="Y72" s="335">
        <f>IF(Y$8=0,0,Y$8/WWP_fec!Y$8)</f>
        <v>0.64465265401681071</v>
      </c>
      <c r="DA72" s="177"/>
    </row>
    <row r="73" spans="1:105" ht="12" customHeight="1" x14ac:dyDescent="0.25">
      <c r="A73" s="173" t="s">
        <v>94</v>
      </c>
      <c r="B73" s="335">
        <f>IF(B$9=0,0,B$9/WWP_fec!B$9)</f>
        <v>0.47990172786003749</v>
      </c>
      <c r="C73" s="335">
        <f>IF(C$9=0,0,C$9/WWP_fec!C$9)</f>
        <v>0.47990172786003749</v>
      </c>
      <c r="D73" s="335">
        <f>IF(D$9=0,0,D$9/WWP_fec!D$9)</f>
        <v>0.47990172786003743</v>
      </c>
      <c r="E73" s="335">
        <f>IF(E$9=0,0,E$9/WWP_fec!E$9)</f>
        <v>0.47990172786003743</v>
      </c>
      <c r="F73" s="335">
        <f>IF(F$9=0,0,F$9/WWP_fec!F$9)</f>
        <v>0.47990172786003749</v>
      </c>
      <c r="G73" s="335">
        <f>IF(G$9=0,0,G$9/WWP_fec!G$9)</f>
        <v>0.47990172786003743</v>
      </c>
      <c r="H73" s="335">
        <f>IF(H$9=0,0,H$9/WWP_fec!H$9)</f>
        <v>0.47990172786003754</v>
      </c>
      <c r="I73" s="335">
        <f>IF(I$9=0,0,I$9/WWP_fec!I$9)</f>
        <v>0.47990172786003754</v>
      </c>
      <c r="J73" s="335">
        <f>IF(J$9=0,0,J$9/WWP_fec!J$9)</f>
        <v>0.47990172786003776</v>
      </c>
      <c r="K73" s="335">
        <f>IF(K$9=0,0,K$9/WWP_fec!K$9)</f>
        <v>0.47990172786003754</v>
      </c>
      <c r="L73" s="335">
        <f>IF(L$9=0,0,L$9/WWP_fec!L$9)</f>
        <v>0.47990172786003737</v>
      </c>
      <c r="M73" s="335">
        <f>IF(M$9=0,0,M$9/WWP_fec!M$9)</f>
        <v>0.47990172786003743</v>
      </c>
      <c r="N73" s="335">
        <f>IF(N$9=0,0,N$9/WWP_fec!N$9)</f>
        <v>0.47990172786003732</v>
      </c>
      <c r="O73" s="335">
        <f>IF(O$9=0,0,O$9/WWP_fec!O$9)</f>
        <v>0.47990172786003737</v>
      </c>
      <c r="P73" s="335">
        <f>IF(P$9=0,0,P$9/WWP_fec!P$9)</f>
        <v>0.4799017278600376</v>
      </c>
      <c r="Q73" s="335">
        <f>IF(Q$9=0,0,Q$9/WWP_fec!Q$9)</f>
        <v>0.47990172786003743</v>
      </c>
      <c r="R73" s="335">
        <f>IF(R$9=0,0,R$9/WWP_fec!R$9)</f>
        <v>0.47990172786003743</v>
      </c>
      <c r="S73" s="335">
        <f>IF(S$9=0,0,S$9/WWP_fec!S$9)</f>
        <v>0.47990172786003737</v>
      </c>
      <c r="T73" s="335">
        <f>IF(T$9=0,0,T$9/WWP_fec!T$9)</f>
        <v>0.47990172786003754</v>
      </c>
      <c r="U73" s="335">
        <f>IF(U$9=0,0,U$9/WWP_fec!U$9)</f>
        <v>0.47990172786003743</v>
      </c>
      <c r="V73" s="335">
        <f>IF(V$9=0,0,V$9/WWP_fec!V$9)</f>
        <v>0.47990172786003743</v>
      </c>
      <c r="W73" s="335">
        <f>IF(W$9=0,0,W$9/WWP_fec!W$9)</f>
        <v>0.47990172786003754</v>
      </c>
      <c r="X73" s="335">
        <f>IF(X$9=0,0,X$9/WWP_fec!X$9)</f>
        <v>0.47990172786003737</v>
      </c>
      <c r="Y73" s="335">
        <f>IF(Y$9=0,0,Y$9/WWP_fec!Y$9)</f>
        <v>0.47990172786003743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0.78632444788634581</v>
      </c>
      <c r="C74" s="336">
        <f>IF(C$10=0,0,C$10/WWP_fec!C$10)</f>
        <v>0.78455125153727279</v>
      </c>
      <c r="D74" s="336">
        <f>IF(D$10=0,0,D$10/WWP_fec!D$10)</f>
        <v>0.7870828658298461</v>
      </c>
      <c r="E74" s="336">
        <f>IF(E$10=0,0,E$10/WWP_fec!E$10)</f>
        <v>0.7908981778781875</v>
      </c>
      <c r="F74" s="336">
        <f>IF(F$10=0,0,F$10/WWP_fec!F$10)</f>
        <v>0.79138719851385764</v>
      </c>
      <c r="G74" s="336">
        <f>IF(G$10=0,0,G$10/WWP_fec!G$10)</f>
        <v>0.79048619998340564</v>
      </c>
      <c r="H74" s="336">
        <f>IF(H$10=0,0,H$10/WWP_fec!H$10)</f>
        <v>0.79301037190948787</v>
      </c>
      <c r="I74" s="336">
        <f>IF(I$10=0,0,I$10/WWP_fec!I$10)</f>
        <v>0.78593423525961126</v>
      </c>
      <c r="J74" s="336">
        <f>IF(J$10=0,0,J$10/WWP_fec!J$10)</f>
        <v>0.78476833195540763</v>
      </c>
      <c r="K74" s="336">
        <f>IF(K$10=0,0,K$10/WWP_fec!K$10)</f>
        <v>0.78657291352959258</v>
      </c>
      <c r="L74" s="336">
        <f>IF(L$10=0,0,L$10/WWP_fec!L$10)</f>
        <v>0.78690685421117179</v>
      </c>
      <c r="M74" s="336">
        <f>IF(M$10=0,0,M$10/WWP_fec!M$10)</f>
        <v>0.79259396202372678</v>
      </c>
      <c r="N74" s="336">
        <f>IF(N$10=0,0,N$10/WWP_fec!N$10)</f>
        <v>0.79268125784200727</v>
      </c>
      <c r="O74" s="336">
        <f>IF(O$10=0,0,O$10/WWP_fec!O$10)</f>
        <v>0.79272676388043595</v>
      </c>
      <c r="P74" s="336">
        <f>IF(P$10=0,0,P$10/WWP_fec!P$10)</f>
        <v>0.7928143833891772</v>
      </c>
      <c r="Q74" s="336">
        <f>IF(Q$10=0,0,Q$10/WWP_fec!Q$10)</f>
        <v>0.79529589950670077</v>
      </c>
      <c r="R74" s="336">
        <f>IF(R$10=0,0,R$10/WWP_fec!R$10)</f>
        <v>0.79677854810742765</v>
      </c>
      <c r="S74" s="336">
        <f>IF(S$10=0,0,S$10/WWP_fec!S$10)</f>
        <v>0.79841403530311794</v>
      </c>
      <c r="T74" s="336">
        <f>IF(T$10=0,0,T$10/WWP_fec!T$10)</f>
        <v>0.79680438635071715</v>
      </c>
      <c r="U74" s="336">
        <f>IF(U$10=0,0,U$10/WWP_fec!U$10)</f>
        <v>0.79793063242320683</v>
      </c>
      <c r="V74" s="336">
        <f>IF(V$10=0,0,V$10/WWP_fec!V$10)</f>
        <v>0.79907744507266987</v>
      </c>
      <c r="W74" s="336">
        <f>IF(W$10=0,0,W$10/WWP_fec!W$10)</f>
        <v>0.79872209563208418</v>
      </c>
      <c r="X74" s="336">
        <f>IF(X$10=0,0,X$10/WWP_fec!X$10)</f>
        <v>0.79835368583115396</v>
      </c>
      <c r="Y74" s="336">
        <f>IF(Y$10=0,0,Y$10/WWP_fec!Y$10)</f>
        <v>0.79894776569653669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0.39916831486278576</v>
      </c>
      <c r="C75" s="349">
        <f>IF(C$16=0,0,C$16/WWP_fec!C$16)</f>
        <v>0.39931067702774492</v>
      </c>
      <c r="D75" s="349">
        <f>IF(D$16=0,0,D$16/WWP_fec!D$16)</f>
        <v>0.39848421826060432</v>
      </c>
      <c r="E75" s="349">
        <f>IF(E$16=0,0,E$16/WWP_fec!E$16)</f>
        <v>0.39778024081971247</v>
      </c>
      <c r="F75" s="349">
        <f>IF(F$16=0,0,F$16/WWP_fec!F$16)</f>
        <v>0.39705400682164593</v>
      </c>
      <c r="G75" s="349">
        <f>IF(G$16=0,0,G$16/WWP_fec!G$16)</f>
        <v>0.39578960809752112</v>
      </c>
      <c r="H75" s="349">
        <f>IF(H$16=0,0,H$16/WWP_fec!H$16)</f>
        <v>0.39522934614213007</v>
      </c>
      <c r="I75" s="349">
        <f>IF(I$16=0,0,I$16/WWP_fec!I$16)</f>
        <v>0.43521103412627044</v>
      </c>
      <c r="J75" s="349">
        <f>IF(J$16=0,0,J$16/WWP_fec!J$16)</f>
        <v>0.4380499622504887</v>
      </c>
      <c r="K75" s="349">
        <f>IF(K$16=0,0,K$16/WWP_fec!K$16)</f>
        <v>0.43521979416213807</v>
      </c>
      <c r="L75" s="349">
        <f>IF(L$16=0,0,L$16/WWP_fec!L$16)</f>
        <v>0.43462339039353998</v>
      </c>
      <c r="M75" s="349">
        <f>IF(M$16=0,0,M$16/WWP_fec!M$16)</f>
        <v>0.43479182989670134</v>
      </c>
      <c r="N75" s="349">
        <f>IF(N$16=0,0,N$16/WWP_fec!N$16)</f>
        <v>0.43590384060796439</v>
      </c>
      <c r="O75" s="349">
        <f>IF(O$16=0,0,O$16/WWP_fec!O$16)</f>
        <v>0.43076346594176917</v>
      </c>
      <c r="P75" s="349">
        <f>IF(P$16=0,0,P$16/WWP_fec!P$16)</f>
        <v>0.42719820709575163</v>
      </c>
      <c r="Q75" s="349">
        <f>IF(Q$16=0,0,Q$16/WWP_fec!Q$16)</f>
        <v>0.42541191306625731</v>
      </c>
      <c r="R75" s="349">
        <f>IF(R$16=0,0,R$16/WWP_fec!R$16)</f>
        <v>0.42360793262521779</v>
      </c>
      <c r="S75" s="349">
        <f>IF(S$16=0,0,S$16/WWP_fec!S$16)</f>
        <v>0.42592089357106816</v>
      </c>
      <c r="T75" s="349">
        <f>IF(T$16=0,0,T$16/WWP_fec!T$16)</f>
        <v>0.42813519123318311</v>
      </c>
      <c r="U75" s="349">
        <f>IF(U$16=0,0,U$16/WWP_fec!U$16)</f>
        <v>0.42865146897621142</v>
      </c>
      <c r="V75" s="349">
        <f>IF(V$16=0,0,V$16/WWP_fec!V$16)</f>
        <v>0.42823114973701243</v>
      </c>
      <c r="W75" s="349">
        <f>IF(W$16=0,0,W$16/WWP_fec!W$16)</f>
        <v>0.42585531919406561</v>
      </c>
      <c r="X75" s="349">
        <f>IF(X$16=0,0,X$16/WWP_fec!X$16)</f>
        <v>0.4280838727557727</v>
      </c>
      <c r="Y75" s="349">
        <f>IF(Y$16=0,0,Y$16/WWP_fec!Y$16)</f>
        <v>0.42821733321085892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0.42024706294456882</v>
      </c>
      <c r="C76" s="349">
        <f>IF(C$27=0,0,C$27/WWP_fec!C$27)</f>
        <v>0.42024706294456904</v>
      </c>
      <c r="D76" s="349">
        <f>IF(D$27=0,0,D$27/WWP_fec!D$27)</f>
        <v>0.42024706294456904</v>
      </c>
      <c r="E76" s="349">
        <f>IF(E$27=0,0,E$27/WWP_fec!E$27)</f>
        <v>0.42024706294456887</v>
      </c>
      <c r="F76" s="349">
        <f>IF(F$27=0,0,F$27/WWP_fec!F$27)</f>
        <v>0.42024706294456893</v>
      </c>
      <c r="G76" s="349">
        <f>IF(G$27=0,0,G$27/WWP_fec!G$27)</f>
        <v>0.42024706294456898</v>
      </c>
      <c r="H76" s="349">
        <f>IF(H$27=0,0,H$27/WWP_fec!H$27)</f>
        <v>0.42024706294456887</v>
      </c>
      <c r="I76" s="349">
        <f>IF(I$27=0,0,I$27/WWP_fec!I$27)</f>
        <v>0.42024706294456893</v>
      </c>
      <c r="J76" s="349">
        <f>IF(J$27=0,0,J$27/WWP_fec!J$27)</f>
        <v>0.42024706294456887</v>
      </c>
      <c r="K76" s="349">
        <f>IF(K$27=0,0,K$27/WWP_fec!K$27)</f>
        <v>0.42024706294456904</v>
      </c>
      <c r="L76" s="349">
        <f>IF(L$27=0,0,L$27/WWP_fec!L$27)</f>
        <v>0.42024706294456915</v>
      </c>
      <c r="M76" s="349">
        <f>IF(M$27=0,0,M$27/WWP_fec!M$27)</f>
        <v>0.42024706294456909</v>
      </c>
      <c r="N76" s="349">
        <f>IF(N$27=0,0,N$27/WWP_fec!N$27)</f>
        <v>0.42024706294456898</v>
      </c>
      <c r="O76" s="349">
        <f>IF(O$27=0,0,O$27/WWP_fec!O$27)</f>
        <v>0.42024706294456915</v>
      </c>
      <c r="P76" s="349">
        <f>IF(P$27=0,0,P$27/WWP_fec!P$27)</f>
        <v>0.42024706294456904</v>
      </c>
      <c r="Q76" s="349">
        <f>IF(Q$27=0,0,Q$27/WWP_fec!Q$27)</f>
        <v>0.42024706294456898</v>
      </c>
      <c r="R76" s="349">
        <f>IF(R$27=0,0,R$27/WWP_fec!R$27)</f>
        <v>0.42024706294456904</v>
      </c>
      <c r="S76" s="349">
        <f>IF(S$27=0,0,S$27/WWP_fec!S$27)</f>
        <v>0.42024706294456898</v>
      </c>
      <c r="T76" s="349">
        <f>IF(T$27=0,0,T$27/WWP_fec!T$27)</f>
        <v>0.42024706294456909</v>
      </c>
      <c r="U76" s="349">
        <f>IF(U$27=0,0,U$27/WWP_fec!U$27)</f>
        <v>0.42024706294456909</v>
      </c>
      <c r="V76" s="349">
        <f>IF(V$27=0,0,V$27/WWP_fec!V$27)</f>
        <v>0.42024706294456898</v>
      </c>
      <c r="W76" s="349">
        <f>IF(W$27=0,0,W$27/WWP_fec!W$27)</f>
        <v>0.42024706294456898</v>
      </c>
      <c r="X76" s="349">
        <f>IF(X$27=0,0,X$27/WWP_fec!X$27)</f>
        <v>0.42024706294456904</v>
      </c>
      <c r="Y76" s="349">
        <f>IF(Y$27=0,0,Y$27/WWP_fec!Y$27)</f>
        <v>0.42024706294456893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0.28430122203158226</v>
      </c>
      <c r="C77" s="349">
        <f>IF(C$28=0,0,C$28/WWP_fec!C$28)</f>
        <v>0.28454541167782277</v>
      </c>
      <c r="D77" s="349">
        <f>IF(D$28=0,0,D$28/WWP_fec!D$28)</f>
        <v>0.28549446715965354</v>
      </c>
      <c r="E77" s="349">
        <f>IF(E$28=0,0,E$28/WWP_fec!E$28)</f>
        <v>0.2860907716352738</v>
      </c>
      <c r="F77" s="349">
        <f>IF(F$28=0,0,F$28/WWP_fec!F$28)</f>
        <v>0.28492606897222411</v>
      </c>
      <c r="G77" s="349">
        <f>IF(G$28=0,0,G$28/WWP_fec!G$28)</f>
        <v>0.28241213936015586</v>
      </c>
      <c r="H77" s="349">
        <f>IF(H$28=0,0,H$28/WWP_fec!H$28)</f>
        <v>0.28102936161480163</v>
      </c>
      <c r="I77" s="349">
        <f>IF(I$28=0,0,I$28/WWP_fec!I$28)</f>
        <v>0.28803855292284464</v>
      </c>
      <c r="J77" s="349">
        <f>IF(J$28=0,0,J$28/WWP_fec!J$28)</f>
        <v>0.28873278735472535</v>
      </c>
      <c r="K77" s="349">
        <f>IF(K$28=0,0,K$28/WWP_fec!K$28)</f>
        <v>0.29162552820977528</v>
      </c>
      <c r="L77" s="349">
        <f>IF(L$28=0,0,L$28/WWP_fec!L$28)</f>
        <v>0.28939198792848342</v>
      </c>
      <c r="M77" s="349">
        <f>IF(M$28=0,0,M$28/WWP_fec!M$28)</f>
        <v>0.28898375161610107</v>
      </c>
      <c r="N77" s="349">
        <f>IF(N$28=0,0,N$28/WWP_fec!N$28)</f>
        <v>0.28981327103269433</v>
      </c>
      <c r="O77" s="349">
        <f>IF(O$28=0,0,O$28/WWP_fec!O$28)</f>
        <v>0.28816340419289838</v>
      </c>
      <c r="P77" s="349">
        <f>IF(P$28=0,0,P$28/WWP_fec!P$28)</f>
        <v>0.28471173963797219</v>
      </c>
      <c r="Q77" s="349">
        <f>IF(Q$28=0,0,Q$28/WWP_fec!Q$28)</f>
        <v>0.28397808819362275</v>
      </c>
      <c r="R77" s="349">
        <f>IF(R$28=0,0,R$28/WWP_fec!R$28)</f>
        <v>0.28414235164447449</v>
      </c>
      <c r="S77" s="349">
        <f>IF(S$28=0,0,S$28/WWP_fec!S$28)</f>
        <v>0.28550813223942578</v>
      </c>
      <c r="T77" s="349">
        <f>IF(T$28=0,0,T$28/WWP_fec!T$28)</f>
        <v>0.28522783469541707</v>
      </c>
      <c r="U77" s="349">
        <f>IF(U$28=0,0,U$28/WWP_fec!U$28)</f>
        <v>0.28665870877392935</v>
      </c>
      <c r="V77" s="349">
        <f>IF(V$28=0,0,V$28/WWP_fec!V$28)</f>
        <v>0.28585456271032617</v>
      </c>
      <c r="W77" s="349">
        <f>IF(W$28=0,0,W$28/WWP_fec!W$28)</f>
        <v>0.28610723382121217</v>
      </c>
      <c r="X77" s="349">
        <f>IF(X$28=0,0,X$28/WWP_fec!X$28)</f>
        <v>0.28320757151145864</v>
      </c>
      <c r="Y77" s="349">
        <f>IF(Y$28=0,0,Y$28/WWP_fec!Y$28)</f>
        <v>0.28607805794036056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0.49028824010199723</v>
      </c>
      <c r="C78" s="337">
        <f>IF(C$48=0,0,C$48/WWP_fec!C$48)</f>
        <v>0.49028824010199723</v>
      </c>
      <c r="D78" s="337">
        <f>IF(D$48=0,0,D$48/WWP_fec!D$48)</f>
        <v>0.49028824010199717</v>
      </c>
      <c r="E78" s="337">
        <f>IF(E$48=0,0,E$48/WWP_fec!E$48)</f>
        <v>0.49028824010199723</v>
      </c>
      <c r="F78" s="337">
        <f>IF(F$48=0,0,F$48/WWP_fec!F$48)</f>
        <v>0.49028824010199712</v>
      </c>
      <c r="G78" s="337">
        <f>IF(G$48=0,0,G$48/WWP_fec!G$48)</f>
        <v>0.49028824010199706</v>
      </c>
      <c r="H78" s="337">
        <f>IF(H$48=0,0,H$48/WWP_fec!H$48)</f>
        <v>0.49028824010199712</v>
      </c>
      <c r="I78" s="337">
        <f>IF(I$48=0,0,I$48/WWP_fec!I$48)</f>
        <v>0.49028824010199717</v>
      </c>
      <c r="J78" s="337">
        <f>IF(J$48=0,0,J$48/WWP_fec!J$48)</f>
        <v>0.49028824010199717</v>
      </c>
      <c r="K78" s="337">
        <f>IF(K$48=0,0,K$48/WWP_fec!K$48)</f>
        <v>0.49028824010199723</v>
      </c>
      <c r="L78" s="337">
        <f>IF(L$48=0,0,L$48/WWP_fec!L$48)</f>
        <v>0.49028824010199717</v>
      </c>
      <c r="M78" s="337">
        <f>IF(M$48=0,0,M$48/WWP_fec!M$48)</f>
        <v>0.49028824010199723</v>
      </c>
      <c r="N78" s="337">
        <f>IF(N$48=0,0,N$48/WWP_fec!N$48)</f>
        <v>0.49028824010199706</v>
      </c>
      <c r="O78" s="337">
        <f>IF(O$48=0,0,O$48/WWP_fec!O$48)</f>
        <v>0.49028824010199745</v>
      </c>
      <c r="P78" s="337">
        <f>IF(P$48=0,0,P$48/WWP_fec!P$48)</f>
        <v>0.49028824010199723</v>
      </c>
      <c r="Q78" s="337">
        <f>IF(Q$48=0,0,Q$48/WWP_fec!Q$48)</f>
        <v>0.49028824010199723</v>
      </c>
      <c r="R78" s="337">
        <f>IF(R$48=0,0,R$48/WWP_fec!R$48)</f>
        <v>0.49028824010199706</v>
      </c>
      <c r="S78" s="337">
        <f>IF(S$48=0,0,S$48/WWP_fec!S$48)</f>
        <v>0.49028824010199729</v>
      </c>
      <c r="T78" s="337">
        <f>IF(T$48=0,0,T$48/WWP_fec!T$48)</f>
        <v>0.49028824010199695</v>
      </c>
      <c r="U78" s="337">
        <f>IF(U$48=0,0,U$48/WWP_fec!U$48)</f>
        <v>0.4902882401019974</v>
      </c>
      <c r="V78" s="337">
        <f>IF(V$48=0,0,V$48/WWP_fec!V$48)</f>
        <v>0.49028824010199684</v>
      </c>
      <c r="W78" s="337">
        <f>IF(W$48=0,0,W$48/WWP_fec!W$48)</f>
        <v>0.49028824010199723</v>
      </c>
      <c r="X78" s="337">
        <f>IF(X$48=0,0,X$48/WWP_fec!X$48)</f>
        <v>0.4902882401019974</v>
      </c>
      <c r="Y78" s="337">
        <f>IF(Y$48=0,0,Y$48/WWP_fec!Y$48)</f>
        <v>0.49028824010199717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FI: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181.0277110805757</v>
      </c>
      <c r="C5" s="223">
        <v>185.5878318005289</v>
      </c>
      <c r="D5" s="223">
        <v>149.5042496212665</v>
      </c>
      <c r="E5" s="223">
        <v>131.24857688692879</v>
      </c>
      <c r="F5" s="223">
        <v>129.41226360049009</v>
      </c>
      <c r="G5" s="223">
        <v>122.4814950003074</v>
      </c>
      <c r="H5" s="223">
        <v>133.72345693044849</v>
      </c>
      <c r="I5" s="223">
        <v>142.03055840333451</v>
      </c>
      <c r="J5" s="223">
        <v>141.8003536050222</v>
      </c>
      <c r="K5" s="223">
        <v>119.63789447023269</v>
      </c>
      <c r="L5" s="223">
        <v>108.9724030270112</v>
      </c>
      <c r="M5" s="223">
        <v>106.2474713335785</v>
      </c>
      <c r="N5" s="223">
        <v>77.734072636801699</v>
      </c>
      <c r="O5" s="223">
        <v>72.039147108507407</v>
      </c>
      <c r="P5" s="223">
        <v>70.816600043391276</v>
      </c>
      <c r="Q5" s="223">
        <v>59.136866377687767</v>
      </c>
      <c r="R5" s="223">
        <v>46.345254011791937</v>
      </c>
      <c r="S5" s="223">
        <v>36.455881216035863</v>
      </c>
      <c r="T5" s="223">
        <v>62.577771852957603</v>
      </c>
      <c r="U5" s="223">
        <v>40.884340924890203</v>
      </c>
      <c r="V5" s="223">
        <v>25.73496896275827</v>
      </c>
      <c r="W5" s="223">
        <v>34.571255099054568</v>
      </c>
      <c r="X5" s="223">
        <v>74.458008248263923</v>
      </c>
      <c r="Y5" s="223">
        <v>34.12159884010601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1.7095900217654481</v>
      </c>
      <c r="C10" s="260">
        <v>1.999003250714148</v>
      </c>
      <c r="D10" s="260">
        <v>1.667780702814498</v>
      </c>
      <c r="E10" s="260">
        <v>1.211676183441049</v>
      </c>
      <c r="F10" s="260">
        <v>1.16368785490004</v>
      </c>
      <c r="G10" s="260">
        <v>1.277603844984009</v>
      </c>
      <c r="H10" s="260">
        <v>0.95847449530593321</v>
      </c>
      <c r="I10" s="260">
        <v>2.2342766670872911</v>
      </c>
      <c r="J10" s="260">
        <v>2.0873799471071939</v>
      </c>
      <c r="K10" s="260">
        <v>1.7603533688573769</v>
      </c>
      <c r="L10" s="260">
        <v>1.7299988901629759</v>
      </c>
      <c r="M10" s="260">
        <v>1.0374274243692889</v>
      </c>
      <c r="N10" s="260">
        <v>0.89913044482361737</v>
      </c>
      <c r="O10" s="260">
        <v>0.88685448970426584</v>
      </c>
      <c r="P10" s="260">
        <v>0.75258442724394148</v>
      </c>
      <c r="Q10" s="260">
        <v>0.47619904672003682</v>
      </c>
      <c r="R10" s="260">
        <v>0.31187844127954062</v>
      </c>
      <c r="S10" s="260">
        <v>0.1529779291062974</v>
      </c>
      <c r="T10" s="260">
        <v>0.3940722905093012</v>
      </c>
      <c r="U10" s="260">
        <v>0.21495750857615881</v>
      </c>
      <c r="V10" s="260">
        <v>5.4435100256438683E-2</v>
      </c>
      <c r="W10" s="260">
        <v>0.10765006243069269</v>
      </c>
      <c r="X10" s="260">
        <v>0.17027908451450399</v>
      </c>
      <c r="Y10" s="260">
        <v>7.2497829563813246E-2</v>
      </c>
      <c r="DA10" s="68" t="s">
        <v>2986</v>
      </c>
    </row>
    <row r="11" spans="1:105" ht="12" customHeight="1" x14ac:dyDescent="0.25">
      <c r="A11" s="37" t="s">
        <v>159</v>
      </c>
      <c r="B11" s="226">
        <v>1.3364616891310199</v>
      </c>
      <c r="C11" s="226">
        <v>1.5838476723083981</v>
      </c>
      <c r="D11" s="226">
        <v>1.2686061433333611</v>
      </c>
      <c r="E11" s="226">
        <v>0.87546909210692703</v>
      </c>
      <c r="F11" s="226">
        <v>0.85615916902866818</v>
      </c>
      <c r="G11" s="226">
        <v>1.0405165004801371</v>
      </c>
      <c r="H11" s="226">
        <v>0.84773759999045073</v>
      </c>
      <c r="I11" s="226">
        <v>1.8544850049646899</v>
      </c>
      <c r="J11" s="226">
        <v>1.75241870430877</v>
      </c>
      <c r="K11" s="226">
        <v>1.6118248341207959</v>
      </c>
      <c r="L11" s="226">
        <v>1.593365868338475</v>
      </c>
      <c r="M11" s="226">
        <v>1.014799262788215</v>
      </c>
      <c r="N11" s="226">
        <v>0.86396892340497999</v>
      </c>
      <c r="O11" s="226">
        <v>0.85976098368526521</v>
      </c>
      <c r="P11" s="226">
        <v>0.73440417233287347</v>
      </c>
      <c r="Q11" s="226">
        <v>0.46881827881222188</v>
      </c>
      <c r="R11" s="226">
        <v>0.30799826174942552</v>
      </c>
      <c r="S11" s="226">
        <v>0.152502548155451</v>
      </c>
      <c r="T11" s="226">
        <v>0.3940722905093012</v>
      </c>
      <c r="U11" s="226">
        <v>0.20891196474691109</v>
      </c>
      <c r="V11" s="226">
        <v>5.197440118050782E-2</v>
      </c>
      <c r="W11" s="226">
        <v>0.10384004942444459</v>
      </c>
      <c r="X11" s="226">
        <v>0.17027908451450399</v>
      </c>
      <c r="Y11" s="226">
        <v>7.2497829563813246E-2</v>
      </c>
      <c r="DA11" s="69" t="s">
        <v>2987</v>
      </c>
    </row>
    <row r="12" spans="1:105" ht="12" customHeight="1" x14ac:dyDescent="0.25">
      <c r="A12" s="37" t="s">
        <v>35</v>
      </c>
      <c r="B12" s="226">
        <v>0.37312833263442829</v>
      </c>
      <c r="C12" s="226">
        <v>0.41515557840575051</v>
      </c>
      <c r="D12" s="226">
        <v>0.39917455948113723</v>
      </c>
      <c r="E12" s="226">
        <v>0.33620709133412152</v>
      </c>
      <c r="F12" s="226">
        <v>0.30752868587137228</v>
      </c>
      <c r="G12" s="226">
        <v>0.23708734450387181</v>
      </c>
      <c r="H12" s="226">
        <v>0.1107368953154825</v>
      </c>
      <c r="I12" s="226">
        <v>0.37979166212260113</v>
      </c>
      <c r="J12" s="226">
        <v>0.33496124279842449</v>
      </c>
      <c r="K12" s="226">
        <v>0.1485285347365804</v>
      </c>
      <c r="L12" s="226">
        <v>0.13663302182450121</v>
      </c>
      <c r="M12" s="226">
        <v>2.262816158107437E-2</v>
      </c>
      <c r="N12" s="226">
        <v>3.5161521418637411E-2</v>
      </c>
      <c r="O12" s="226">
        <v>2.7093506019000589E-2</v>
      </c>
      <c r="P12" s="226">
        <v>1.818025491106804E-2</v>
      </c>
      <c r="Q12" s="226">
        <v>7.3807679078148336E-3</v>
      </c>
      <c r="R12" s="226">
        <v>3.880179530115096E-3</v>
      </c>
      <c r="S12" s="226">
        <v>4.7538095084641741E-4</v>
      </c>
      <c r="T12" s="226">
        <v>0</v>
      </c>
      <c r="U12" s="226">
        <v>6.0455438292476519E-3</v>
      </c>
      <c r="V12" s="226">
        <v>2.4606990759308599E-3</v>
      </c>
      <c r="W12" s="226">
        <v>3.8100130062480881E-3</v>
      </c>
      <c r="X12" s="226">
        <v>0</v>
      </c>
      <c r="Y12" s="226">
        <v>0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122.7808223646218</v>
      </c>
      <c r="C16" s="261">
        <v>124.3292358970036</v>
      </c>
      <c r="D16" s="261">
        <v>94.010720007150582</v>
      </c>
      <c r="E16" s="261">
        <v>79.843342982412736</v>
      </c>
      <c r="F16" s="261">
        <v>76.80660164923151</v>
      </c>
      <c r="G16" s="261">
        <v>66.37023580489587</v>
      </c>
      <c r="H16" s="261">
        <v>74.752876262780475</v>
      </c>
      <c r="I16" s="261">
        <v>45.949920828489738</v>
      </c>
      <c r="J16" s="261">
        <v>54.209895311291433</v>
      </c>
      <c r="K16" s="261">
        <v>47.787299281026748</v>
      </c>
      <c r="L16" s="261">
        <v>34.398627089390978</v>
      </c>
      <c r="M16" s="261">
        <v>31.356896460040481</v>
      </c>
      <c r="N16" s="261">
        <v>17.59931855131045</v>
      </c>
      <c r="O16" s="261">
        <v>15.78868611521554</v>
      </c>
      <c r="P16" s="261">
        <v>14.7940513321876</v>
      </c>
      <c r="Q16" s="261">
        <v>10.837467375010389</v>
      </c>
      <c r="R16" s="261">
        <v>7.0989751404718628</v>
      </c>
      <c r="S16" s="261">
        <v>2.47338668092803</v>
      </c>
      <c r="T16" s="261">
        <v>9.1477056161483254</v>
      </c>
      <c r="U16" s="261">
        <v>3.5789118931914432</v>
      </c>
      <c r="V16" s="261">
        <v>1.010818161105794</v>
      </c>
      <c r="W16" s="261">
        <v>2.1654277853932991</v>
      </c>
      <c r="X16" s="261">
        <v>10.983553920491801</v>
      </c>
      <c r="Y16" s="261">
        <v>2.1421661701152508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0.69692939449794544</v>
      </c>
      <c r="E17" s="229">
        <v>1.350929006842253</v>
      </c>
      <c r="F17" s="229">
        <v>0</v>
      </c>
      <c r="G17" s="229">
        <v>0</v>
      </c>
      <c r="H17" s="229">
        <v>19.42590862372699</v>
      </c>
      <c r="I17" s="229">
        <v>17.551057363465691</v>
      </c>
      <c r="J17" s="229">
        <v>25.9633620094645</v>
      </c>
      <c r="K17" s="229">
        <v>12.582194659422781</v>
      </c>
      <c r="L17" s="229">
        <v>9.8276856912112081</v>
      </c>
      <c r="M17" s="229">
        <v>11.761806314476241</v>
      </c>
      <c r="N17" s="229">
        <v>3.8399441583490992</v>
      </c>
      <c r="O17" s="229">
        <v>3.0191868976784129</v>
      </c>
      <c r="P17" s="229">
        <v>5.1301251309010301</v>
      </c>
      <c r="Q17" s="229">
        <v>3.4922950434061319</v>
      </c>
      <c r="R17" s="229">
        <v>0.68693934927278111</v>
      </c>
      <c r="S17" s="229">
        <v>0.35820266842666232</v>
      </c>
      <c r="T17" s="229">
        <v>3.587153607129776</v>
      </c>
      <c r="U17" s="229">
        <v>1.060183572015543</v>
      </c>
      <c r="V17" s="229">
        <v>0.25791430821361699</v>
      </c>
      <c r="W17" s="229">
        <v>0.621484972131363</v>
      </c>
      <c r="X17" s="229">
        <v>8.323659064469064</v>
      </c>
      <c r="Y17" s="229">
        <v>0.80979525235770855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1.5963085955833609</v>
      </c>
      <c r="H19" s="229">
        <v>1.633144337915327</v>
      </c>
      <c r="I19" s="229">
        <v>0.95492815094519379</v>
      </c>
      <c r="J19" s="229">
        <v>1.1263267008738089</v>
      </c>
      <c r="K19" s="229">
        <v>8.0090280628258483</v>
      </c>
      <c r="L19" s="229">
        <v>3.6159698296732872</v>
      </c>
      <c r="M19" s="229">
        <v>4.1540689824450334</v>
      </c>
      <c r="N19" s="229">
        <v>2.437849831844991</v>
      </c>
      <c r="O19" s="229">
        <v>1.726846753498674</v>
      </c>
      <c r="P19" s="229">
        <v>1.6394265218763791</v>
      </c>
      <c r="Q19" s="229">
        <v>0.91529807916154327</v>
      </c>
      <c r="R19" s="229">
        <v>0.951461389731176</v>
      </c>
      <c r="S19" s="229">
        <v>0.39809548589232641</v>
      </c>
      <c r="T19" s="229">
        <v>0.42413896227516751</v>
      </c>
      <c r="U19" s="229">
        <v>0.25709286085172361</v>
      </c>
      <c r="V19" s="229">
        <v>0.1149941074042659</v>
      </c>
      <c r="W19" s="229">
        <v>0.55069464518418443</v>
      </c>
      <c r="X19" s="229">
        <v>0.86389785827596999</v>
      </c>
      <c r="Y19" s="229">
        <v>0.36760727754805522</v>
      </c>
      <c r="DA19" s="73" t="s">
        <v>2995</v>
      </c>
    </row>
    <row r="20" spans="1:105" ht="12" customHeight="1" x14ac:dyDescent="0.25">
      <c r="A20" s="46" t="s">
        <v>159</v>
      </c>
      <c r="B20" s="229">
        <v>44.90033907265893</v>
      </c>
      <c r="C20" s="229">
        <v>50.71495048026469</v>
      </c>
      <c r="D20" s="229">
        <v>41.743438605695523</v>
      </c>
      <c r="E20" s="229">
        <v>32.721415289781689</v>
      </c>
      <c r="F20" s="229">
        <v>29.877028765233941</v>
      </c>
      <c r="G20" s="229">
        <v>27.21700364442615</v>
      </c>
      <c r="H20" s="229">
        <v>26.15954649838114</v>
      </c>
      <c r="I20" s="229">
        <v>13.92891393708072</v>
      </c>
      <c r="J20" s="229">
        <v>15.2441831588085</v>
      </c>
      <c r="K20" s="229">
        <v>16.785884328743879</v>
      </c>
      <c r="L20" s="229">
        <v>12.28674762908676</v>
      </c>
      <c r="M20" s="229">
        <v>8.7449541354305715</v>
      </c>
      <c r="N20" s="229">
        <v>5.7839565528328887</v>
      </c>
      <c r="O20" s="229">
        <v>6.1376774129850409</v>
      </c>
      <c r="P20" s="229">
        <v>4.0540758313500671</v>
      </c>
      <c r="Q20" s="229">
        <v>2.931376041258376</v>
      </c>
      <c r="R20" s="229">
        <v>1.7002545166212131</v>
      </c>
      <c r="S20" s="229">
        <v>1.074595058950079</v>
      </c>
      <c r="T20" s="229">
        <v>3.178221794030037</v>
      </c>
      <c r="U20" s="229">
        <v>1.6631712104419241</v>
      </c>
      <c r="V20" s="229">
        <v>0.37404356674662392</v>
      </c>
      <c r="W20" s="229">
        <v>0.76857792627863386</v>
      </c>
      <c r="X20" s="229">
        <v>1.3336803533680599</v>
      </c>
      <c r="Y20" s="229">
        <v>0.571312119576318</v>
      </c>
      <c r="DA20" s="73" t="s">
        <v>2996</v>
      </c>
    </row>
    <row r="21" spans="1:105" ht="12" customHeight="1" x14ac:dyDescent="0.25">
      <c r="A21" s="46" t="s">
        <v>32</v>
      </c>
      <c r="B21" s="229">
        <v>65.344704085456002</v>
      </c>
      <c r="C21" s="229">
        <v>60.320964999272853</v>
      </c>
      <c r="D21" s="229">
        <v>38.435527771538148</v>
      </c>
      <c r="E21" s="229">
        <v>33.204967562476789</v>
      </c>
      <c r="F21" s="229">
        <v>36.197872837687697</v>
      </c>
      <c r="G21" s="229">
        <v>31.355381238136509</v>
      </c>
      <c r="H21" s="229">
        <v>23.1681643609604</v>
      </c>
      <c r="I21" s="229">
        <v>10.420647198534059</v>
      </c>
      <c r="J21" s="229">
        <v>8.5691753572683957</v>
      </c>
      <c r="K21" s="229">
        <v>6.2175106619045399</v>
      </c>
      <c r="L21" s="229">
        <v>5.8949930578573007</v>
      </c>
      <c r="M21" s="229">
        <v>4.5166650734496514</v>
      </c>
      <c r="N21" s="229">
        <v>3.3177689355174351</v>
      </c>
      <c r="O21" s="229">
        <v>2.4628522415087311</v>
      </c>
      <c r="P21" s="229">
        <v>1.75374651271148</v>
      </c>
      <c r="Q21" s="229">
        <v>1.4679430243486129</v>
      </c>
      <c r="R21" s="229">
        <v>1.35780384295046</v>
      </c>
      <c r="S21" s="229">
        <v>0.63914373988669038</v>
      </c>
      <c r="T21" s="229">
        <v>1.8158708765020479</v>
      </c>
      <c r="U21" s="229">
        <v>0.55033500816816194</v>
      </c>
      <c r="V21" s="229">
        <v>0.24615729440311621</v>
      </c>
      <c r="W21" s="229">
        <v>0.1964702177075702</v>
      </c>
      <c r="X21" s="229">
        <v>0.46231664437870768</v>
      </c>
      <c r="Y21" s="229">
        <v>0.39345152063316879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12.535779206506881</v>
      </c>
      <c r="C23" s="229">
        <v>13.293320417466029</v>
      </c>
      <c r="D23" s="229">
        <v>13.13482423541897</v>
      </c>
      <c r="E23" s="229">
        <v>12.56603112331201</v>
      </c>
      <c r="F23" s="229">
        <v>10.73170004630988</v>
      </c>
      <c r="G23" s="229">
        <v>6.2015423267498431</v>
      </c>
      <c r="H23" s="229">
        <v>3.4171269059250902</v>
      </c>
      <c r="I23" s="229">
        <v>2.852589997527252</v>
      </c>
      <c r="J23" s="229">
        <v>2.9138073702171652</v>
      </c>
      <c r="K23" s="229">
        <v>1.546807538156598</v>
      </c>
      <c r="L23" s="229">
        <v>1.0536032497719681</v>
      </c>
      <c r="M23" s="229">
        <v>0.19499643175923831</v>
      </c>
      <c r="N23" s="229">
        <v>0.23539355028580369</v>
      </c>
      <c r="O23" s="229">
        <v>0.19341561560354401</v>
      </c>
      <c r="P23" s="229">
        <v>0.1003590867527607</v>
      </c>
      <c r="Q23" s="229">
        <v>4.6149664355819638E-2</v>
      </c>
      <c r="R23" s="229">
        <v>2.1419902612134379E-2</v>
      </c>
      <c r="S23" s="229">
        <v>3.349727772271922E-3</v>
      </c>
      <c r="T23" s="229">
        <v>0</v>
      </c>
      <c r="U23" s="229">
        <v>4.8129241714089943E-2</v>
      </c>
      <c r="V23" s="229">
        <v>1.7708884338170781E-2</v>
      </c>
      <c r="W23" s="229">
        <v>2.820002409154709E-2</v>
      </c>
      <c r="X23" s="229">
        <v>0</v>
      </c>
      <c r="Y23" s="229">
        <v>0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0.94898553587152312</v>
      </c>
      <c r="I25" s="229">
        <v>0.24178418093682411</v>
      </c>
      <c r="J25" s="229">
        <v>0.3930407146590571</v>
      </c>
      <c r="K25" s="229">
        <v>2.645874029973097</v>
      </c>
      <c r="L25" s="229">
        <v>1.719627631790456</v>
      </c>
      <c r="M25" s="229">
        <v>1.9844055224797501</v>
      </c>
      <c r="N25" s="229">
        <v>1.9844055224802339</v>
      </c>
      <c r="O25" s="229">
        <v>2.2487071939411392</v>
      </c>
      <c r="P25" s="229">
        <v>2.116318248595884</v>
      </c>
      <c r="Q25" s="229">
        <v>1.98440552247991</v>
      </c>
      <c r="R25" s="229">
        <v>2.3810961392840988</v>
      </c>
      <c r="S25" s="229">
        <v>0</v>
      </c>
      <c r="T25" s="229">
        <v>0.1423203762112962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56.5372986941885</v>
      </c>
      <c r="C28" s="261">
        <f t="shared" si="0"/>
        <v>59.259592652811143</v>
      </c>
      <c r="D28" s="261">
        <f t="shared" si="0"/>
        <v>53.825748911301389</v>
      </c>
      <c r="E28" s="261">
        <f t="shared" si="0"/>
        <v>50.193557721075052</v>
      </c>
      <c r="F28" s="261">
        <f t="shared" si="0"/>
        <v>51.441974096358528</v>
      </c>
      <c r="G28" s="261">
        <f t="shared" si="0"/>
        <v>54.833655350427492</v>
      </c>
      <c r="H28" s="261">
        <f t="shared" si="0"/>
        <v>58.012106172362095</v>
      </c>
      <c r="I28" s="261">
        <f t="shared" si="0"/>
        <v>93.846360907757457</v>
      </c>
      <c r="J28" s="261">
        <f t="shared" si="0"/>
        <v>85.503078346623553</v>
      </c>
      <c r="K28" s="261">
        <f t="shared" si="0"/>
        <v>70.090241820348581</v>
      </c>
      <c r="L28" s="261">
        <f t="shared" si="0"/>
        <v>72.843777047457237</v>
      </c>
      <c r="M28" s="261">
        <f t="shared" si="0"/>
        <v>73.853147449168731</v>
      </c>
      <c r="N28" s="261">
        <f t="shared" si="0"/>
        <v>59.23562364066764</v>
      </c>
      <c r="O28" s="261">
        <f t="shared" si="0"/>
        <v>55.363606503587597</v>
      </c>
      <c r="P28" s="261">
        <f t="shared" si="0"/>
        <v>55.26996428395973</v>
      </c>
      <c r="Q28" s="261">
        <f t="shared" si="0"/>
        <v>47.823199955957342</v>
      </c>
      <c r="R28" s="261">
        <f t="shared" si="0"/>
        <v>38.93440043004054</v>
      </c>
      <c r="S28" s="261">
        <f t="shared" si="0"/>
        <v>33.829516606001533</v>
      </c>
      <c r="T28" s="261">
        <f t="shared" si="0"/>
        <v>53.035993946299968</v>
      </c>
      <c r="U28" s="261">
        <f t="shared" si="0"/>
        <v>37.090471523122602</v>
      </c>
      <c r="V28" s="261">
        <f t="shared" si="0"/>
        <v>24.669715701396029</v>
      </c>
      <c r="W28" s="261">
        <f t="shared" si="0"/>
        <v>32.298177251230584</v>
      </c>
      <c r="X28" s="261">
        <f t="shared" si="0"/>
        <v>63.304175243257625</v>
      </c>
      <c r="Y28" s="261">
        <f t="shared" si="0"/>
        <v>31.906934840426942</v>
      </c>
      <c r="DA28" s="70"/>
    </row>
    <row r="29" spans="1:105" ht="12" customHeight="1" x14ac:dyDescent="0.25">
      <c r="A29" s="60" t="s">
        <v>2913</v>
      </c>
      <c r="B29" s="329">
        <v>46.590243527169221</v>
      </c>
      <c r="C29" s="329">
        <v>49.187093181613633</v>
      </c>
      <c r="D29" s="329">
        <v>46.209495817432398</v>
      </c>
      <c r="E29" s="329">
        <v>43.725070850977787</v>
      </c>
      <c r="F29" s="329">
        <v>45.219508005299673</v>
      </c>
      <c r="G29" s="329">
        <v>49.456688619916292</v>
      </c>
      <c r="H29" s="329">
        <v>51.956022088879877</v>
      </c>
      <c r="I29" s="329">
        <v>90.123740480572124</v>
      </c>
      <c r="J29" s="329">
        <v>81.11127831731271</v>
      </c>
      <c r="K29" s="329">
        <v>66.218766674013352</v>
      </c>
      <c r="L29" s="329">
        <v>70.056981563128502</v>
      </c>
      <c r="M29" s="329">
        <v>71.312776950360217</v>
      </c>
      <c r="N29" s="329">
        <v>57.809819600913357</v>
      </c>
      <c r="O29" s="329">
        <v>54.084490361683883</v>
      </c>
      <c r="P29" s="329">
        <v>54.071428210402793</v>
      </c>
      <c r="Q29" s="329">
        <v>46.945205463219182</v>
      </c>
      <c r="R29" s="329">
        <v>38.359278876107062</v>
      </c>
      <c r="S29" s="329">
        <v>33.629135851981992</v>
      </c>
      <c r="T29" s="329">
        <v>52.294895046137377</v>
      </c>
      <c r="U29" s="329">
        <v>36.800526942577633</v>
      </c>
      <c r="V29" s="329">
        <v>24.587824541044579</v>
      </c>
      <c r="W29" s="329">
        <v>32.122745703968768</v>
      </c>
      <c r="X29" s="329">
        <v>62.414345588487834</v>
      </c>
      <c r="Y29" s="329">
        <v>31.733387826645099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0.34256471961547519</v>
      </c>
      <c r="E30" s="230">
        <v>0.739817050894649</v>
      </c>
      <c r="F30" s="230">
        <v>0</v>
      </c>
      <c r="G30" s="230">
        <v>0</v>
      </c>
      <c r="H30" s="230">
        <v>13.67533510239363</v>
      </c>
      <c r="I30" s="230">
        <v>34.605806646228707</v>
      </c>
      <c r="J30" s="230">
        <v>39.131262831822923</v>
      </c>
      <c r="K30" s="230">
        <v>18.457047108407082</v>
      </c>
      <c r="L30" s="230">
        <v>21.06851515361415</v>
      </c>
      <c r="M30" s="230">
        <v>28.55621172956053</v>
      </c>
      <c r="N30" s="230">
        <v>14.21631223061461</v>
      </c>
      <c r="O30" s="230">
        <v>12.059929015919121</v>
      </c>
      <c r="P30" s="230">
        <v>21.88034650176672</v>
      </c>
      <c r="Q30" s="230">
        <v>18.518622266715749</v>
      </c>
      <c r="R30" s="230">
        <v>5.5852424496457367</v>
      </c>
      <c r="S30" s="230">
        <v>4.8702640359262137</v>
      </c>
      <c r="T30" s="230">
        <v>20.830849142055861</v>
      </c>
      <c r="U30" s="230">
        <v>10.9014458221951</v>
      </c>
      <c r="V30" s="230">
        <v>6.2736820537968061</v>
      </c>
      <c r="W30" s="230">
        <v>9.219334790694921</v>
      </c>
      <c r="X30" s="230">
        <v>47.2994203125157</v>
      </c>
      <c r="Y30" s="230">
        <v>11.99605668399691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1.1895111746346769</v>
      </c>
      <c r="H31" s="295">
        <v>1.14969119458794</v>
      </c>
      <c r="I31" s="295">
        <v>1.882852882780659</v>
      </c>
      <c r="J31" s="295">
        <v>1.697568525614146</v>
      </c>
      <c r="K31" s="295">
        <v>11.748586971465</v>
      </c>
      <c r="L31" s="295">
        <v>7.7518876310434841</v>
      </c>
      <c r="M31" s="295">
        <v>10.08556596072318</v>
      </c>
      <c r="N31" s="295">
        <v>9.0254527023538422</v>
      </c>
      <c r="O31" s="295">
        <v>6.8977675030910337</v>
      </c>
      <c r="P31" s="295">
        <v>6.9922700611673294</v>
      </c>
      <c r="Q31" s="295">
        <v>4.853558814123347</v>
      </c>
      <c r="R31" s="295">
        <v>7.7359705027106562</v>
      </c>
      <c r="S31" s="295">
        <v>5.4126624358269408</v>
      </c>
      <c r="T31" s="295">
        <v>2.463004294229683</v>
      </c>
      <c r="U31" s="295">
        <v>2.643583590453066</v>
      </c>
      <c r="V31" s="295">
        <v>2.7971944360566341</v>
      </c>
      <c r="W31" s="295">
        <v>8.1692052568614884</v>
      </c>
      <c r="X31" s="295">
        <v>4.9091232100198559</v>
      </c>
      <c r="Y31" s="295">
        <v>5.4456206381515164</v>
      </c>
      <c r="DA31" s="122" t="s">
        <v>3006</v>
      </c>
    </row>
    <row r="32" spans="1:105" ht="12" customHeight="1" x14ac:dyDescent="0.25">
      <c r="A32" s="59" t="s">
        <v>159</v>
      </c>
      <c r="B32" s="295">
        <v>17.037821473741971</v>
      </c>
      <c r="C32" s="295">
        <v>20.063832750007428</v>
      </c>
      <c r="D32" s="295">
        <v>20.518332925313359</v>
      </c>
      <c r="E32" s="295">
        <v>17.91941755501302</v>
      </c>
      <c r="F32" s="295">
        <v>17.58995336877506</v>
      </c>
      <c r="G32" s="295">
        <v>20.281122374891691</v>
      </c>
      <c r="H32" s="295">
        <v>18.415641266584679</v>
      </c>
      <c r="I32" s="295">
        <v>27.463946616797671</v>
      </c>
      <c r="J32" s="295">
        <v>22.975612234899749</v>
      </c>
      <c r="K32" s="295">
        <v>24.62351491119842</v>
      </c>
      <c r="L32" s="295">
        <v>26.34023276136579</v>
      </c>
      <c r="M32" s="295">
        <v>21.231667584025491</v>
      </c>
      <c r="N32" s="295">
        <v>21.41347084555867</v>
      </c>
      <c r="O32" s="295">
        <v>24.51651932516231</v>
      </c>
      <c r="P32" s="295">
        <v>17.290920137614229</v>
      </c>
      <c r="Q32" s="295">
        <v>15.544232361541461</v>
      </c>
      <c r="R32" s="295">
        <v>13.824122481100909</v>
      </c>
      <c r="S32" s="295">
        <v>14.61061608439717</v>
      </c>
      <c r="T32" s="295">
        <v>18.456153815059832</v>
      </c>
      <c r="U32" s="295">
        <v>17.101727778329931</v>
      </c>
      <c r="V32" s="295">
        <v>9.0984886735824322</v>
      </c>
      <c r="W32" s="295">
        <v>11.401365331168529</v>
      </c>
      <c r="X32" s="295">
        <v>7.5786750884328962</v>
      </c>
      <c r="Y32" s="295">
        <v>8.4632412338033287</v>
      </c>
      <c r="DA32" s="122" t="s">
        <v>3007</v>
      </c>
    </row>
    <row r="33" spans="1:105" ht="12" customHeight="1" x14ac:dyDescent="0.25">
      <c r="A33" s="59" t="s">
        <v>32</v>
      </c>
      <c r="B33" s="295">
        <v>24.795612359649969</v>
      </c>
      <c r="C33" s="295">
        <v>23.8641611911941</v>
      </c>
      <c r="D33" s="295">
        <v>18.892381205724281</v>
      </c>
      <c r="E33" s="295">
        <v>18.184228077643589</v>
      </c>
      <c r="F33" s="295">
        <v>21.311319149804039</v>
      </c>
      <c r="G33" s="295">
        <v>23.364891018496142</v>
      </c>
      <c r="H33" s="295">
        <v>16.309785940024689</v>
      </c>
      <c r="I33" s="295">
        <v>20.546619762732419</v>
      </c>
      <c r="J33" s="295">
        <v>12.91522465522814</v>
      </c>
      <c r="K33" s="295">
        <v>9.1205779508310307</v>
      </c>
      <c r="L33" s="295">
        <v>12.63763967146267</v>
      </c>
      <c r="M33" s="295">
        <v>10.96590444532268</v>
      </c>
      <c r="N33" s="295">
        <v>12.283105470113901</v>
      </c>
      <c r="O33" s="295">
        <v>9.8376894892236209</v>
      </c>
      <c r="P33" s="295">
        <v>7.4798529071458848</v>
      </c>
      <c r="Q33" s="295">
        <v>7.7840738079388343</v>
      </c>
      <c r="R33" s="295">
        <v>11.039786365371789</v>
      </c>
      <c r="S33" s="295">
        <v>8.6900490826322123</v>
      </c>
      <c r="T33" s="295">
        <v>10.544887794792009</v>
      </c>
      <c r="U33" s="295">
        <v>5.6588759097604218</v>
      </c>
      <c r="V33" s="295">
        <v>5.9876964989043344</v>
      </c>
      <c r="W33" s="295">
        <v>2.914510880665266</v>
      </c>
      <c r="X33" s="295">
        <v>2.627126977519374</v>
      </c>
      <c r="Y33" s="295">
        <v>5.8284692706933514</v>
      </c>
      <c r="DA33" s="122" t="s">
        <v>3008</v>
      </c>
    </row>
    <row r="34" spans="1:105" ht="12" customHeight="1" x14ac:dyDescent="0.25">
      <c r="A34" s="59" t="s">
        <v>35</v>
      </c>
      <c r="B34" s="295">
        <v>4.7568096937772824</v>
      </c>
      <c r="C34" s="295">
        <v>5.2590992404121009</v>
      </c>
      <c r="D34" s="295">
        <v>6.4562169667792846</v>
      </c>
      <c r="E34" s="295">
        <v>6.8816081674265366</v>
      </c>
      <c r="F34" s="295">
        <v>6.3182354867205586</v>
      </c>
      <c r="G34" s="295">
        <v>4.6211640518937811</v>
      </c>
      <c r="H34" s="295">
        <v>2.405568585288937</v>
      </c>
      <c r="I34" s="295">
        <v>5.6245145720326706</v>
      </c>
      <c r="J34" s="295">
        <v>4.3916100697477543</v>
      </c>
      <c r="K34" s="295">
        <v>2.2690397321118252</v>
      </c>
      <c r="L34" s="295">
        <v>2.2587063456424059</v>
      </c>
      <c r="M34" s="295">
        <v>0.47342723072834197</v>
      </c>
      <c r="N34" s="295">
        <v>0.87147835227233894</v>
      </c>
      <c r="O34" s="295">
        <v>0.77258502828780251</v>
      </c>
      <c r="P34" s="295">
        <v>0.42803860270862371</v>
      </c>
      <c r="Q34" s="295">
        <v>0.24471821289978901</v>
      </c>
      <c r="R34" s="295">
        <v>0.17415707727795879</v>
      </c>
      <c r="S34" s="295">
        <v>4.5544213199459407E-2</v>
      </c>
      <c r="T34" s="295">
        <v>0</v>
      </c>
      <c r="U34" s="295">
        <v>0.49489384183911039</v>
      </c>
      <c r="V34" s="295">
        <v>0.43076287870437607</v>
      </c>
      <c r="W34" s="295">
        <v>0.41832944457856008</v>
      </c>
      <c r="X34" s="295">
        <v>0</v>
      </c>
      <c r="Y34" s="295">
        <v>0</v>
      </c>
      <c r="DA34" s="122" t="s">
        <v>3009</v>
      </c>
    </row>
    <row r="35" spans="1:105" ht="12" customHeight="1" x14ac:dyDescent="0.25">
      <c r="A35" s="60" t="s">
        <v>2920</v>
      </c>
      <c r="B35" s="329">
        <v>9.9470551670192791</v>
      </c>
      <c r="C35" s="329">
        <v>10.07249947119751</v>
      </c>
      <c r="D35" s="329">
        <v>7.6162530938689912</v>
      </c>
      <c r="E35" s="329">
        <v>6.4684868700972684</v>
      </c>
      <c r="F35" s="329">
        <v>6.2224660910588536</v>
      </c>
      <c r="G35" s="329">
        <v>5.376966730511203</v>
      </c>
      <c r="H35" s="329">
        <v>6.0560840834822178</v>
      </c>
      <c r="I35" s="329">
        <v>3.7226204271853391</v>
      </c>
      <c r="J35" s="329">
        <v>4.3918000293108461</v>
      </c>
      <c r="K35" s="329">
        <v>3.871475146335229</v>
      </c>
      <c r="L35" s="329">
        <v>2.7867954843287288</v>
      </c>
      <c r="M35" s="329">
        <v>2.540370498808517</v>
      </c>
      <c r="N35" s="329">
        <v>1.425804039754283</v>
      </c>
      <c r="O35" s="329">
        <v>1.2791161419037149</v>
      </c>
      <c r="P35" s="329">
        <v>1.1985360735569339</v>
      </c>
      <c r="Q35" s="329">
        <v>0.87799449273815833</v>
      </c>
      <c r="R35" s="329">
        <v>0.57512155393348152</v>
      </c>
      <c r="S35" s="329">
        <v>0.2003807540195377</v>
      </c>
      <c r="T35" s="329">
        <v>0.74109890016258928</v>
      </c>
      <c r="U35" s="329">
        <v>0.28994458054496969</v>
      </c>
      <c r="V35" s="329">
        <v>8.1891160351451386E-2</v>
      </c>
      <c r="W35" s="329">
        <v>0.17543154726181401</v>
      </c>
      <c r="X35" s="329">
        <v>0.88982965476979392</v>
      </c>
      <c r="Y35" s="329">
        <v>0.1735470137818412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5.6461546690095413E-2</v>
      </c>
      <c r="E36" s="229">
        <v>0.1094451486721629</v>
      </c>
      <c r="F36" s="229">
        <v>0</v>
      </c>
      <c r="G36" s="229">
        <v>0</v>
      </c>
      <c r="H36" s="229">
        <v>1.573784741202106</v>
      </c>
      <c r="I36" s="229">
        <v>1.4218941726539309</v>
      </c>
      <c r="J36" s="229">
        <v>2.103414761814228</v>
      </c>
      <c r="K36" s="229">
        <v>1.019343102522795</v>
      </c>
      <c r="L36" s="229">
        <v>0.79618730231580148</v>
      </c>
      <c r="M36" s="229">
        <v>0.9528795623020847</v>
      </c>
      <c r="N36" s="229">
        <v>0.31109203901518878</v>
      </c>
      <c r="O36" s="229">
        <v>0.24459861118671281</v>
      </c>
      <c r="P36" s="229">
        <v>0.41561570209427351</v>
      </c>
      <c r="Q36" s="229">
        <v>0.28292733985041513</v>
      </c>
      <c r="R36" s="229">
        <v>5.5652205873981453E-2</v>
      </c>
      <c r="S36" s="229">
        <v>2.9019692450277881E-2</v>
      </c>
      <c r="T36" s="229">
        <v>0.29061228077401619</v>
      </c>
      <c r="U36" s="229">
        <v>8.5890485785219989E-2</v>
      </c>
      <c r="V36" s="229">
        <v>2.0894858030399421E-2</v>
      </c>
      <c r="W36" s="229">
        <v>5.0349437185765109E-2</v>
      </c>
      <c r="X36" s="229">
        <v>0.67433899131132335</v>
      </c>
      <c r="Y36" s="229">
        <v>6.5605343685280829E-2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0.1293245097894867</v>
      </c>
      <c r="H38" s="229">
        <v>0.1323087475070519</v>
      </c>
      <c r="I38" s="229">
        <v>7.7363246271337296E-2</v>
      </c>
      <c r="J38" s="229">
        <v>9.1249053507779912E-2</v>
      </c>
      <c r="K38" s="229">
        <v>0.64884924567901747</v>
      </c>
      <c r="L38" s="229">
        <v>0.29294681926158378</v>
      </c>
      <c r="M38" s="229">
        <v>0.33654077681019512</v>
      </c>
      <c r="N38" s="229">
        <v>0.1975017457877693</v>
      </c>
      <c r="O38" s="229">
        <v>0.1399000234012838</v>
      </c>
      <c r="P38" s="229">
        <v>0.1328176969441584</v>
      </c>
      <c r="Q38" s="229">
        <v>7.4152626707850083E-2</v>
      </c>
      <c r="R38" s="229">
        <v>7.7082387547779407E-2</v>
      </c>
      <c r="S38" s="229">
        <v>3.2251598284239208E-2</v>
      </c>
      <c r="T38" s="229">
        <v>3.4361503490377733E-2</v>
      </c>
      <c r="U38" s="229">
        <v>2.0828308694206741E-2</v>
      </c>
      <c r="V38" s="229">
        <v>9.316216557301412E-3</v>
      </c>
      <c r="W38" s="229">
        <v>4.4614377965003497E-2</v>
      </c>
      <c r="X38" s="229">
        <v>6.9988451693388729E-2</v>
      </c>
      <c r="Y38" s="229">
        <v>2.9781604318541301E-2</v>
      </c>
      <c r="DA38" s="73" t="s">
        <v>3013</v>
      </c>
    </row>
    <row r="39" spans="1:105" ht="12" customHeight="1" x14ac:dyDescent="0.25">
      <c r="A39" s="64" t="s">
        <v>159</v>
      </c>
      <c r="B39" s="229">
        <v>3.6375888446753142</v>
      </c>
      <c r="C39" s="229">
        <v>4.1086580176319183</v>
      </c>
      <c r="D39" s="229">
        <v>3.3818334058624031</v>
      </c>
      <c r="E39" s="229">
        <v>2.6509166233129182</v>
      </c>
      <c r="F39" s="229">
        <v>2.420479417150704</v>
      </c>
      <c r="G39" s="229">
        <v>2.2049782003258489</v>
      </c>
      <c r="H39" s="229">
        <v>2.1193085952043651</v>
      </c>
      <c r="I39" s="229">
        <v>1.128447201121924</v>
      </c>
      <c r="J39" s="229">
        <v>1.235003381932932</v>
      </c>
      <c r="K39" s="229">
        <v>1.359903885880233</v>
      </c>
      <c r="L39" s="229">
        <v>0.99540754114532692</v>
      </c>
      <c r="M39" s="229">
        <v>0.70847009771491543</v>
      </c>
      <c r="N39" s="229">
        <v>0.46858567817549579</v>
      </c>
      <c r="O39" s="229">
        <v>0.4972422781387229</v>
      </c>
      <c r="P39" s="229">
        <v>0.32843985867729691</v>
      </c>
      <c r="Q39" s="229">
        <v>0.23748463836708619</v>
      </c>
      <c r="R39" s="229">
        <v>0.13774566051186579</v>
      </c>
      <c r="S39" s="229">
        <v>8.7058028507412316E-2</v>
      </c>
      <c r="T39" s="229">
        <v>0.25748278036740879</v>
      </c>
      <c r="U39" s="229">
        <v>0.1347413664760643</v>
      </c>
      <c r="V39" s="229">
        <v>3.030303854984924E-2</v>
      </c>
      <c r="W39" s="229">
        <v>6.2266133143686397E-2</v>
      </c>
      <c r="X39" s="229">
        <v>0.1080477536689345</v>
      </c>
      <c r="Y39" s="229">
        <v>4.6284697085151802E-2</v>
      </c>
      <c r="DA39" s="73" t="s">
        <v>3014</v>
      </c>
    </row>
    <row r="40" spans="1:105" ht="12" customHeight="1" x14ac:dyDescent="0.25">
      <c r="A40" s="64" t="s">
        <v>32</v>
      </c>
      <c r="B40" s="229">
        <v>5.2938835552047001</v>
      </c>
      <c r="C40" s="229">
        <v>4.8868866897937906</v>
      </c>
      <c r="D40" s="229">
        <v>3.1138439029314871</v>
      </c>
      <c r="E40" s="229">
        <v>2.6900914801024571</v>
      </c>
      <c r="F40" s="229">
        <v>2.932560892742293</v>
      </c>
      <c r="G40" s="229">
        <v>2.5402477435151511</v>
      </c>
      <c r="H40" s="229">
        <v>1.8769625791612781</v>
      </c>
      <c r="I40" s="229">
        <v>0.84422591870284103</v>
      </c>
      <c r="J40" s="229">
        <v>0.69422942747100769</v>
      </c>
      <c r="K40" s="229">
        <v>0.50370994724103901</v>
      </c>
      <c r="L40" s="229">
        <v>0.47758127064474049</v>
      </c>
      <c r="M40" s="229">
        <v>0.36591640120418623</v>
      </c>
      <c r="N40" s="229">
        <v>0.26878815435043052</v>
      </c>
      <c r="O40" s="229">
        <v>0.19952730925479911</v>
      </c>
      <c r="P40" s="229">
        <v>0.1420793001296535</v>
      </c>
      <c r="Q40" s="229">
        <v>0.11892500770091061</v>
      </c>
      <c r="R40" s="229">
        <v>0.11000211166292601</v>
      </c>
      <c r="S40" s="229">
        <v>5.178005748672862E-2</v>
      </c>
      <c r="T40" s="229">
        <v>0.14711228868551779</v>
      </c>
      <c r="U40" s="229">
        <v>4.458524206927008E-2</v>
      </c>
      <c r="V40" s="229">
        <v>1.994236673151268E-2</v>
      </c>
      <c r="W40" s="229">
        <v>1.5916981630973371E-2</v>
      </c>
      <c r="X40" s="229">
        <v>3.745445809614735E-2</v>
      </c>
      <c r="Y40" s="229">
        <v>3.1875368692867209E-2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1.0155827671392641</v>
      </c>
      <c r="C42" s="229">
        <v>1.076954763771798</v>
      </c>
      <c r="D42" s="229">
        <v>1.064114238385006</v>
      </c>
      <c r="E42" s="229">
        <v>1.0180336180097289</v>
      </c>
      <c r="F42" s="229">
        <v>0.86942578116585723</v>
      </c>
      <c r="G42" s="229">
        <v>0.50241627688071566</v>
      </c>
      <c r="H42" s="229">
        <v>0.27683761349147629</v>
      </c>
      <c r="I42" s="229">
        <v>0.23110180831030919</v>
      </c>
      <c r="J42" s="229">
        <v>0.2360613172270862</v>
      </c>
      <c r="K42" s="229">
        <v>0.1253141949897735</v>
      </c>
      <c r="L42" s="229">
        <v>8.5357382755666789E-2</v>
      </c>
      <c r="M42" s="229">
        <v>1.5797583260363821E-2</v>
      </c>
      <c r="N42" s="229">
        <v>1.907034490858802E-2</v>
      </c>
      <c r="O42" s="229">
        <v>1.566951386640824E-2</v>
      </c>
      <c r="P42" s="229">
        <v>8.1305643113938758E-3</v>
      </c>
      <c r="Q42" s="229">
        <v>3.7388025951114131E-3</v>
      </c>
      <c r="R42" s="229">
        <v>1.735327625696648E-3</v>
      </c>
      <c r="S42" s="229">
        <v>2.713772908796402E-4</v>
      </c>
      <c r="T42" s="229">
        <v>0</v>
      </c>
      <c r="U42" s="229">
        <v>3.8991775202085951E-3</v>
      </c>
      <c r="V42" s="229">
        <v>1.434680482388631E-3</v>
      </c>
      <c r="W42" s="229">
        <v>2.284617336385567E-3</v>
      </c>
      <c r="X42" s="229">
        <v>0</v>
      </c>
      <c r="Y42" s="229">
        <v>0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7.6881806915941736E-2</v>
      </c>
      <c r="I44" s="229">
        <v>1.9588080124996389E-2</v>
      </c>
      <c r="J44" s="229">
        <v>3.1842087357812333E-2</v>
      </c>
      <c r="K44" s="229">
        <v>0.21435477002237041</v>
      </c>
      <c r="L44" s="229">
        <v>0.1393151682056098</v>
      </c>
      <c r="M44" s="229">
        <v>0.16076607751677191</v>
      </c>
      <c r="N44" s="229">
        <v>0.1607660775168111</v>
      </c>
      <c r="O44" s="229">
        <v>0.18217840605578789</v>
      </c>
      <c r="P44" s="229">
        <v>0.17145295140015759</v>
      </c>
      <c r="Q44" s="229">
        <v>0.16076607751678501</v>
      </c>
      <c r="R44" s="229">
        <v>0.19290386071123219</v>
      </c>
      <c r="S44" s="229">
        <v>0</v>
      </c>
      <c r="T44" s="229">
        <v>1.153004684526868E-2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0.99999999999999989</v>
      </c>
      <c r="D52" s="232">
        <f t="shared" si="1"/>
        <v>0.99999999999999978</v>
      </c>
      <c r="E52" s="232">
        <f t="shared" si="1"/>
        <v>1.0000000000000004</v>
      </c>
      <c r="F52" s="232">
        <f t="shared" si="1"/>
        <v>0.99999999999999989</v>
      </c>
      <c r="G52" s="232">
        <f t="shared" si="1"/>
        <v>0.99999999999999978</v>
      </c>
      <c r="H52" s="232">
        <f t="shared" si="1"/>
        <v>1</v>
      </c>
      <c r="I52" s="232">
        <f t="shared" si="1"/>
        <v>0.99999999999999978</v>
      </c>
      <c r="J52" s="232">
        <f t="shared" si="1"/>
        <v>1</v>
      </c>
      <c r="K52" s="232">
        <f t="shared" si="1"/>
        <v>1.0000000000000002</v>
      </c>
      <c r="L52" s="232">
        <f t="shared" si="1"/>
        <v>0.99999999999999989</v>
      </c>
      <c r="M52" s="232">
        <f t="shared" si="1"/>
        <v>1</v>
      </c>
      <c r="N52" s="232">
        <f t="shared" si="1"/>
        <v>1</v>
      </c>
      <c r="O52" s="232">
        <f t="shared" si="1"/>
        <v>0.99999999999999989</v>
      </c>
      <c r="P52" s="232">
        <f t="shared" si="1"/>
        <v>0.99999999999999989</v>
      </c>
      <c r="Q52" s="232">
        <f t="shared" si="1"/>
        <v>1</v>
      </c>
      <c r="R52" s="232">
        <f t="shared" si="1"/>
        <v>1.0000000000000002</v>
      </c>
      <c r="S52" s="232">
        <f t="shared" si="1"/>
        <v>0.99999999999999989</v>
      </c>
      <c r="T52" s="232">
        <f t="shared" si="1"/>
        <v>0.99999999999999978</v>
      </c>
      <c r="U52" s="232">
        <f t="shared" si="1"/>
        <v>1</v>
      </c>
      <c r="V52" s="232">
        <f t="shared" si="1"/>
        <v>0.99999999999999967</v>
      </c>
      <c r="W52" s="232">
        <f t="shared" si="1"/>
        <v>1.0000000000000002</v>
      </c>
      <c r="X52" s="232">
        <f t="shared" si="1"/>
        <v>1.0000000000000002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9.443802893826056E-3</v>
      </c>
      <c r="C57" s="300">
        <f t="shared" si="6"/>
        <v>1.0771197827574658E-2</v>
      </c>
      <c r="D57" s="300">
        <f t="shared" si="6"/>
        <v>1.1155406665960495E-2</v>
      </c>
      <c r="E57" s="300">
        <f t="shared" si="6"/>
        <v>9.2319186400391471E-3</v>
      </c>
      <c r="F57" s="300">
        <f t="shared" si="6"/>
        <v>8.9920987588353492E-3</v>
      </c>
      <c r="G57" s="300">
        <f t="shared" si="6"/>
        <v>1.0430994861556861E-2</v>
      </c>
      <c r="H57" s="300">
        <f t="shared" si="6"/>
        <v>7.1675868789755392E-3</v>
      </c>
      <c r="I57" s="300">
        <f t="shared" si="6"/>
        <v>1.5730957423559889E-2</v>
      </c>
      <c r="J57" s="300">
        <f t="shared" si="6"/>
        <v>1.4720555302150279E-2</v>
      </c>
      <c r="K57" s="300">
        <f t="shared" si="6"/>
        <v>1.4714011615235952E-2</v>
      </c>
      <c r="L57" s="300">
        <f t="shared" si="6"/>
        <v>1.5875568878977165E-2</v>
      </c>
      <c r="M57" s="300">
        <f t="shared" si="6"/>
        <v>9.764255199186278E-3</v>
      </c>
      <c r="N57" s="300">
        <f t="shared" si="6"/>
        <v>1.1566748200941956E-2</v>
      </c>
      <c r="O57" s="300">
        <f t="shared" si="6"/>
        <v>1.2310730003069864E-2</v>
      </c>
      <c r="P57" s="300">
        <f t="shared" si="6"/>
        <v>1.0627231846527684E-2</v>
      </c>
      <c r="Q57" s="300">
        <f t="shared" si="6"/>
        <v>8.0524903649562638E-3</v>
      </c>
      <c r="R57" s="300">
        <f t="shared" si="6"/>
        <v>6.7294580195889587E-3</v>
      </c>
      <c r="S57" s="300">
        <f t="shared" si="6"/>
        <v>4.1962482870666956E-3</v>
      </c>
      <c r="T57" s="300">
        <f t="shared" si="6"/>
        <v>6.2973205795066392E-3</v>
      </c>
      <c r="U57" s="300">
        <f t="shared" si="6"/>
        <v>5.2576977814333221E-3</v>
      </c>
      <c r="V57" s="300">
        <f t="shared" si="6"/>
        <v>2.1152191920345079E-3</v>
      </c>
      <c r="W57" s="300">
        <f t="shared" si="6"/>
        <v>3.1138604057692034E-3</v>
      </c>
      <c r="X57" s="300">
        <f t="shared" si="6"/>
        <v>2.2869143094285528E-3</v>
      </c>
      <c r="Y57" s="300">
        <f t="shared" si="6"/>
        <v>2.1246902849874783E-3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0.67824324591924978</v>
      </c>
      <c r="C58" s="301">
        <f t="shared" si="7"/>
        <v>0.66992126957242293</v>
      </c>
      <c r="D58" s="301">
        <f t="shared" si="7"/>
        <v>0.62881637308173122</v>
      </c>
      <c r="E58" s="301">
        <f t="shared" si="7"/>
        <v>0.6083368283009889</v>
      </c>
      <c r="F58" s="301">
        <f t="shared" si="7"/>
        <v>0.59350327018729809</v>
      </c>
      <c r="G58" s="301">
        <f t="shared" si="7"/>
        <v>0.54187970031496835</v>
      </c>
      <c r="H58" s="301">
        <f t="shared" si="7"/>
        <v>0.55901094676052632</v>
      </c>
      <c r="I58" s="301">
        <f t="shared" si="7"/>
        <v>0.32352136994351882</v>
      </c>
      <c r="J58" s="301">
        <f t="shared" si="7"/>
        <v>0.38229732107925762</v>
      </c>
      <c r="K58" s="301">
        <f t="shared" si="7"/>
        <v>0.39943280089166722</v>
      </c>
      <c r="L58" s="301">
        <f t="shared" si="7"/>
        <v>0.31566365551161174</v>
      </c>
      <c r="M58" s="301">
        <f t="shared" si="7"/>
        <v>0.29513075526843557</v>
      </c>
      <c r="N58" s="301">
        <f t="shared" si="7"/>
        <v>0.2264041745701407</v>
      </c>
      <c r="O58" s="301">
        <f t="shared" si="7"/>
        <v>0.21916814327957235</v>
      </c>
      <c r="P58" s="301">
        <f t="shared" si="7"/>
        <v>0.20890654624936636</v>
      </c>
      <c r="Q58" s="301">
        <f t="shared" si="7"/>
        <v>0.18326076504958921</v>
      </c>
      <c r="R58" s="301">
        <f t="shared" si="7"/>
        <v>0.1531758815835948</v>
      </c>
      <c r="S58" s="301">
        <f t="shared" si="7"/>
        <v>6.7846026441408872E-2</v>
      </c>
      <c r="T58" s="301">
        <f t="shared" si="7"/>
        <v>0.14618138909840361</v>
      </c>
      <c r="U58" s="301">
        <f t="shared" si="7"/>
        <v>8.7537473082086981E-2</v>
      </c>
      <c r="V58" s="301">
        <f t="shared" si="7"/>
        <v>3.9278001950131543E-2</v>
      </c>
      <c r="W58" s="301">
        <f t="shared" si="7"/>
        <v>6.263665519776046E-2</v>
      </c>
      <c r="X58" s="301">
        <f t="shared" si="7"/>
        <v>0.1475133995509193</v>
      </c>
      <c r="Y58" s="301">
        <f t="shared" si="7"/>
        <v>6.2780357396306441E-2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0.31231295118692443</v>
      </c>
      <c r="C60" s="301">
        <f t="shared" si="9"/>
        <v>0.31930753260000239</v>
      </c>
      <c r="D60" s="301">
        <f t="shared" si="9"/>
        <v>0.36002822025230813</v>
      </c>
      <c r="E60" s="301">
        <f t="shared" si="9"/>
        <v>0.38243125305897235</v>
      </c>
      <c r="F60" s="301">
        <f t="shared" si="9"/>
        <v>0.39750463105386646</v>
      </c>
      <c r="G60" s="301">
        <f t="shared" si="9"/>
        <v>0.44768930482347452</v>
      </c>
      <c r="H60" s="301">
        <f t="shared" si="9"/>
        <v>0.43382146636049823</v>
      </c>
      <c r="I60" s="301">
        <f t="shared" si="9"/>
        <v>0.66074767263292111</v>
      </c>
      <c r="J60" s="301">
        <f t="shared" si="9"/>
        <v>0.60298212361859205</v>
      </c>
      <c r="K60" s="301">
        <f t="shared" si="9"/>
        <v>0.58585318749309689</v>
      </c>
      <c r="L60" s="301">
        <f t="shared" si="9"/>
        <v>0.66846077560941108</v>
      </c>
      <c r="M60" s="301">
        <f t="shared" si="9"/>
        <v>0.69510498953237809</v>
      </c>
      <c r="N60" s="301">
        <f t="shared" si="9"/>
        <v>0.76202907722891744</v>
      </c>
      <c r="O60" s="301">
        <f t="shared" si="9"/>
        <v>0.76852112671735773</v>
      </c>
      <c r="P60" s="301">
        <f t="shared" si="9"/>
        <v>0.78046622190410586</v>
      </c>
      <c r="Q60" s="301">
        <f t="shared" si="9"/>
        <v>0.80868674458545453</v>
      </c>
      <c r="R60" s="301">
        <f t="shared" si="9"/>
        <v>0.84009466039681635</v>
      </c>
      <c r="S60" s="301">
        <f t="shared" si="9"/>
        <v>0.92795772527152443</v>
      </c>
      <c r="T60" s="301">
        <f t="shared" si="9"/>
        <v>0.84752129032208956</v>
      </c>
      <c r="U60" s="301">
        <f t="shared" si="9"/>
        <v>0.90720482913647971</v>
      </c>
      <c r="V60" s="301">
        <f t="shared" si="9"/>
        <v>0.95860677885783363</v>
      </c>
      <c r="W60" s="301">
        <f t="shared" si="9"/>
        <v>0.9342494843964706</v>
      </c>
      <c r="X60" s="301">
        <f t="shared" si="9"/>
        <v>0.85019968613965224</v>
      </c>
      <c r="Y60" s="301">
        <f t="shared" si="9"/>
        <v>0.93509495231870599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0.25736525777775443</v>
      </c>
      <c r="C61" s="302">
        <f t="shared" si="10"/>
        <v>0.26503404185722834</v>
      </c>
      <c r="D61" s="302">
        <f t="shared" si="10"/>
        <v>0.30908483159838718</v>
      </c>
      <c r="E61" s="302">
        <f t="shared" si="10"/>
        <v>0.33314700919498064</v>
      </c>
      <c r="F61" s="302">
        <f t="shared" si="10"/>
        <v>0.34942212389466637</v>
      </c>
      <c r="G61" s="302">
        <f t="shared" si="10"/>
        <v>0.4037890672365827</v>
      </c>
      <c r="H61" s="302">
        <f t="shared" si="10"/>
        <v>0.38853334546909712</v>
      </c>
      <c r="I61" s="302">
        <f t="shared" si="10"/>
        <v>0.63453767621360169</v>
      </c>
      <c r="J61" s="302">
        <f t="shared" si="10"/>
        <v>0.57201040939040337</v>
      </c>
      <c r="K61" s="302">
        <f t="shared" si="10"/>
        <v>0.55349324699532687</v>
      </c>
      <c r="L61" s="302">
        <f t="shared" si="10"/>
        <v>0.64288736980282379</v>
      </c>
      <c r="M61" s="302">
        <f t="shared" si="10"/>
        <v>0.6711950510941006</v>
      </c>
      <c r="N61" s="302">
        <f t="shared" si="10"/>
        <v>0.74368700416636102</v>
      </c>
      <c r="O61" s="302">
        <f t="shared" si="10"/>
        <v>0.75076527877572297</v>
      </c>
      <c r="P61" s="302">
        <f t="shared" si="10"/>
        <v>0.76354171447473818</v>
      </c>
      <c r="Q61" s="302">
        <f t="shared" si="10"/>
        <v>0.79383992319436669</v>
      </c>
      <c r="R61" s="302">
        <f t="shared" si="10"/>
        <v>0.82768515771533047</v>
      </c>
      <c r="S61" s="302">
        <f t="shared" si="10"/>
        <v>0.92246119776113189</v>
      </c>
      <c r="T61" s="302">
        <f t="shared" si="10"/>
        <v>0.83567844456043494</v>
      </c>
      <c r="U61" s="302">
        <f t="shared" si="10"/>
        <v>0.90011300439415032</v>
      </c>
      <c r="V61" s="302">
        <f t="shared" si="10"/>
        <v>0.95542468213683285</v>
      </c>
      <c r="W61" s="302">
        <f t="shared" si="10"/>
        <v>0.92917499269059634</v>
      </c>
      <c r="X61" s="302">
        <f t="shared" si="10"/>
        <v>0.83824892791089534</v>
      </c>
      <c r="Y61" s="302">
        <f t="shared" si="10"/>
        <v>0.9300088186180232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5.4947693409169995E-2</v>
      </c>
      <c r="C62" s="302">
        <f t="shared" si="11"/>
        <v>5.4273490742774037E-2</v>
      </c>
      <c r="D62" s="302">
        <f t="shared" si="11"/>
        <v>5.0943388653920937E-2</v>
      </c>
      <c r="E62" s="302">
        <f t="shared" si="11"/>
        <v>4.9284243863991745E-2</v>
      </c>
      <c r="F62" s="302">
        <f t="shared" si="11"/>
        <v>4.8082507159200087E-2</v>
      </c>
      <c r="G62" s="302">
        <f t="shared" si="11"/>
        <v>4.3900237586891863E-2</v>
      </c>
      <c r="H62" s="302">
        <f t="shared" si="11"/>
        <v>4.5288120891401086E-2</v>
      </c>
      <c r="I62" s="302">
        <f t="shared" si="11"/>
        <v>2.6209996419319447E-2</v>
      </c>
      <c r="J62" s="302">
        <f t="shared" si="11"/>
        <v>3.0971714228188639E-2</v>
      </c>
      <c r="K62" s="302">
        <f t="shared" si="11"/>
        <v>3.2359940497770107E-2</v>
      </c>
      <c r="L62" s="302">
        <f t="shared" si="11"/>
        <v>2.55734058065872E-2</v>
      </c>
      <c r="M62" s="302">
        <f t="shared" si="11"/>
        <v>2.3909938438277514E-2</v>
      </c>
      <c r="N62" s="302">
        <f t="shared" si="11"/>
        <v>1.8342073062556401E-2</v>
      </c>
      <c r="O62" s="302">
        <f t="shared" si="11"/>
        <v>1.7755847941634761E-2</v>
      </c>
      <c r="P62" s="302">
        <f t="shared" si="11"/>
        <v>1.6924507429367661E-2</v>
      </c>
      <c r="Q62" s="302">
        <f t="shared" si="11"/>
        <v>1.4846821391087846E-2</v>
      </c>
      <c r="R62" s="302">
        <f t="shared" si="11"/>
        <v>1.2409502681485994E-2</v>
      </c>
      <c r="S62" s="302">
        <f t="shared" si="11"/>
        <v>5.4965275103923735E-3</v>
      </c>
      <c r="T62" s="302">
        <f t="shared" si="11"/>
        <v>1.1842845761654629E-2</v>
      </c>
      <c r="U62" s="302">
        <f t="shared" si="11"/>
        <v>7.0918247423294705E-3</v>
      </c>
      <c r="V62" s="302">
        <f t="shared" si="11"/>
        <v>3.1820967210008364E-3</v>
      </c>
      <c r="W62" s="302">
        <f t="shared" si="11"/>
        <v>5.0744917058742137E-3</v>
      </c>
      <c r="X62" s="302">
        <f t="shared" si="11"/>
        <v>1.1950758228756964E-2</v>
      </c>
      <c r="Y62" s="302">
        <f t="shared" si="11"/>
        <v>5.0861337006827675E-3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0.53692748811933544</v>
      </c>
      <c r="C69" s="322">
        <f>IF(C$5=0,0,C$5/WWP_fec!C$5)</f>
        <v>0.52248168829650909</v>
      </c>
      <c r="D69" s="322">
        <f>IF(D$5=0,0,D$5/WWP_fec!D$5)</f>
        <v>0.42604198320744419</v>
      </c>
      <c r="E69" s="322">
        <f>IF(E$5=0,0,E$5/WWP_fec!E$5)</f>
        <v>0.37638951370988932</v>
      </c>
      <c r="F69" s="322">
        <f>IF(F$5=0,0,F$5/WWP_fec!F$5)</f>
        <v>0.3598528195047872</v>
      </c>
      <c r="G69" s="322">
        <f>IF(G$5=0,0,G$5/WWP_fec!G$5)</f>
        <v>0.31750895366056692</v>
      </c>
      <c r="H69" s="322">
        <f>IF(H$5=0,0,H$5/WWP_fec!H$5)</f>
        <v>0.35245691560184977</v>
      </c>
      <c r="I69" s="322">
        <f>IF(I$5=0,0,I$5/WWP_fec!I$5)</f>
        <v>0.21150939372235786</v>
      </c>
      <c r="J69" s="322">
        <f>IF(J$5=0,0,J$5/WWP_fec!J$5)</f>
        <v>0.25829867514784494</v>
      </c>
      <c r="K69" s="322">
        <f>IF(K$5=0,0,K$5/WWP_fec!K$5)</f>
        <v>0.2405217037747048</v>
      </c>
      <c r="L69" s="322">
        <f>IF(L$5=0,0,L$5/WWP_fec!L$5)</f>
        <v>0.19555193987548924</v>
      </c>
      <c r="M69" s="322">
        <f>IF(M$5=0,0,M$5/WWP_fec!M$5)</f>
        <v>0.18376937219140893</v>
      </c>
      <c r="N69" s="322">
        <f>IF(N$5=0,0,N$5/WWP_fec!N$5)</f>
        <v>0.13936384421324269</v>
      </c>
      <c r="O69" s="322">
        <f>IF(O$5=0,0,O$5/WWP_fec!O$5)</f>
        <v>0.13259271007750179</v>
      </c>
      <c r="P69" s="322">
        <f>IF(P$5=0,0,P$5/WWP_fec!P$5)</f>
        <v>0.13855704310957043</v>
      </c>
      <c r="Q69" s="322">
        <f>IF(Q$5=0,0,Q$5/WWP_fec!Q$5)</f>
        <v>0.12096302261376421</v>
      </c>
      <c r="R69" s="322">
        <f>IF(R$5=0,0,R$5/WWP_fec!R$5)</f>
        <v>8.9584878365801396E-2</v>
      </c>
      <c r="S69" s="322">
        <f>IF(S$5=0,0,S$5/WWP_fec!S$5)</f>
        <v>6.2544452128143288E-2</v>
      </c>
      <c r="T69" s="322">
        <f>IF(T$5=0,0,T$5/WWP_fec!T$5)</f>
        <v>0.10914797490904031</v>
      </c>
      <c r="U69" s="322">
        <f>IF(U$5=0,0,U$5/WWP_fec!U$5)</f>
        <v>7.5609432183970815E-2</v>
      </c>
      <c r="V69" s="322">
        <f>IF(V$5=0,0,V$5/WWP_fec!V$5)</f>
        <v>4.7529780430232552E-2</v>
      </c>
      <c r="W69" s="322">
        <f>IF(W$5=0,0,W$5/WWP_fec!W$5)</f>
        <v>5.9444763982831272E-2</v>
      </c>
      <c r="X69" s="322">
        <f>IF(X$5=0,0,X$5/WWP_fec!X$5)</f>
        <v>0.12216495795803631</v>
      </c>
      <c r="Y69" s="322">
        <f>IF(Y$5=0,0,Y$5/WWP_fec!Y$5)</f>
        <v>6.2024725619011109E-2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0.18685543593265896</v>
      </c>
      <c r="C74" s="336">
        <f>IF(C$10=0,0,C$10/WWP_fec!C$10)</f>
        <v>0.21191761908659618</v>
      </c>
      <c r="D74" s="336">
        <f>IF(D$10=0,0,D$10/WWP_fec!D$10)</f>
        <v>0.17629568702589066</v>
      </c>
      <c r="E74" s="336">
        <f>IF(E$10=0,0,E$10/WWP_fec!E$10)</f>
        <v>0.12229535451015484</v>
      </c>
      <c r="F74" s="336">
        <f>IF(F$10=0,0,F$10/WWP_fec!F$10)</f>
        <v>0.11523561332360421</v>
      </c>
      <c r="G74" s="336">
        <f>IF(G$10=0,0,G$10/WWP_fec!G$10)</f>
        <v>0.1274882259719364</v>
      </c>
      <c r="H74" s="336">
        <f>IF(H$10=0,0,H$10/WWP_fec!H$10)</f>
        <v>9.1325556045707773E-2</v>
      </c>
      <c r="I74" s="336">
        <f>IF(I$10=0,0,I$10/WWP_fec!I$10)</f>
        <v>0.19186332252649921</v>
      </c>
      <c r="J74" s="336">
        <f>IF(J$10=0,0,J$10/WWP_fec!J$10)</f>
        <v>0.20826687324545767</v>
      </c>
      <c r="K74" s="336">
        <f>IF(K$10=0,0,K$10/WWP_fec!K$10)</f>
        <v>0.1819162877293943</v>
      </c>
      <c r="L74" s="336">
        <f>IF(L$10=0,0,L$10/WWP_fec!L$10)</f>
        <v>0.17715357255085182</v>
      </c>
      <c r="M74" s="336">
        <f>IF(M$10=0,0,M$10/WWP_fec!M$10)</f>
        <v>9.6685313493543215E-2</v>
      </c>
      <c r="N74" s="336">
        <f>IF(N$10=0,0,N$10/WWP_fec!N$10)</f>
        <v>9.5553102825581854E-2</v>
      </c>
      <c r="O74" s="336">
        <f>IF(O$10=0,0,O$10/WWP_fec!O$10)</f>
        <v>9.4864441252349552E-2</v>
      </c>
      <c r="P74" s="336">
        <f>IF(P$10=0,0,P$10/WWP_fec!P$10)</f>
        <v>9.3598941129473159E-2</v>
      </c>
      <c r="Q74" s="336">
        <f>IF(Q$10=0,0,Q$10/WWP_fec!Q$10)</f>
        <v>5.8706344707612095E-2</v>
      </c>
      <c r="R74" s="336">
        <f>IF(R$10=0,0,R$10/WWP_fec!R$10)</f>
        <v>3.7880951957431012E-2</v>
      </c>
      <c r="S74" s="336">
        <f>IF(S$10=0,0,S$10/WWP_fec!S$10)</f>
        <v>1.4912507337031287E-2</v>
      </c>
      <c r="T74" s="336">
        <f>IF(T$10=0,0,T$10/WWP_fec!T$10)</f>
        <v>3.7493211744107371E-2</v>
      </c>
      <c r="U74" s="336">
        <f>IF(U$10=0,0,U$10/WWP_fec!U$10)</f>
        <v>2.1724532426064327E-2</v>
      </c>
      <c r="V74" s="336">
        <f>IF(V$10=0,0,V$10/WWP_fec!V$10)</f>
        <v>5.6159567730709493E-3</v>
      </c>
      <c r="W74" s="336">
        <f>IF(W$10=0,0,W$10/WWP_fec!W$10)</f>
        <v>1.0279495578644207E-2</v>
      </c>
      <c r="X74" s="336">
        <f>IF(X$10=0,0,X$10/WWP_fec!X$10)</f>
        <v>1.5152057803696994E-2</v>
      </c>
      <c r="Y74" s="336">
        <f>IF(Y$10=0,0,Y$10/WWP_fec!Y$10)</f>
        <v>7.1134371887080711E-3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0.69287887700940476</v>
      </c>
      <c r="C75" s="349">
        <f>IF(C$16=0,0,C$16/WWP_fec!C$16)</f>
        <v>0.65810624485053615</v>
      </c>
      <c r="D75" s="349">
        <f>IF(D$16=0,0,D$16/WWP_fec!D$16)</f>
        <v>0.50665260450984295</v>
      </c>
      <c r="E75" s="349">
        <f>IF(E$16=0,0,E$16/WWP_fec!E$16)</f>
        <v>0.44573853626954846</v>
      </c>
      <c r="F75" s="349">
        <f>IF(F$16=0,0,F$16/WWP_fec!F$16)</f>
        <v>0.41055516495083216</v>
      </c>
      <c r="G75" s="349">
        <f>IF(G$16=0,0,G$16/WWP_fec!G$16)</f>
        <v>0.31271740849514468</v>
      </c>
      <c r="H75" s="349">
        <f>IF(H$16=0,0,H$16/WWP_fec!H$16)</f>
        <v>0.37089944334165365</v>
      </c>
      <c r="I75" s="349">
        <f>IF(I$16=0,0,I$16/WWP_fec!I$16)</f>
        <v>0.10208293292331196</v>
      </c>
      <c r="J75" s="349">
        <f>IF(J$16=0,0,J$16/WWP_fec!J$16)</f>
        <v>0.15045917745553172</v>
      </c>
      <c r="K75" s="349">
        <f>IF(K$16=0,0,K$16/WWP_fec!K$16)</f>
        <v>0.14997044493959197</v>
      </c>
      <c r="L75" s="349">
        <f>IF(L$16=0,0,L$16/WWP_fec!L$16)</f>
        <v>9.2311752279153683E-2</v>
      </c>
      <c r="M75" s="349">
        <f>IF(M$16=0,0,M$16/WWP_fec!M$16)</f>
        <v>8.2383182245855099E-2</v>
      </c>
      <c r="N75" s="349">
        <f>IF(N$16=0,0,N$16/WWP_fec!N$16)</f>
        <v>4.6192393780465191E-2</v>
      </c>
      <c r="O75" s="349">
        <f>IF(O$16=0,0,O$16/WWP_fec!O$16)</f>
        <v>4.2795117623594996E-2</v>
      </c>
      <c r="P75" s="349">
        <f>IF(P$16=0,0,P$16/WWP_fec!P$16)</f>
        <v>4.1413358708130864E-2</v>
      </c>
      <c r="Q75" s="349">
        <f>IF(Q$16=0,0,Q$16/WWP_fec!Q$16)</f>
        <v>3.2093457460451114E-2</v>
      </c>
      <c r="R75" s="349">
        <f>IF(R$16=0,0,R$16/WWP_fec!R$16)</f>
        <v>1.9506376419015266E-2</v>
      </c>
      <c r="S75" s="349">
        <f>IF(S$16=0,0,S$16/WWP_fec!S$16)</f>
        <v>6.1728379293033552E-3</v>
      </c>
      <c r="T75" s="349">
        <f>IF(T$16=0,0,T$16/WWP_fec!T$16)</f>
        <v>2.3797648493507476E-2</v>
      </c>
      <c r="U75" s="349">
        <f>IF(U$16=0,0,U$16/WWP_fec!U$16)</f>
        <v>9.7931818501364142E-3</v>
      </c>
      <c r="V75" s="349">
        <f>IF(V$16=0,0,V$16/WWP_fec!V$16)</f>
        <v>2.7112671822813491E-3</v>
      </c>
      <c r="W75" s="349">
        <f>IF(W$16=0,0,W$16/WWP_fec!W$16)</f>
        <v>5.4467485494397692E-3</v>
      </c>
      <c r="X75" s="349">
        <f>IF(X$16=0,0,X$16/WWP_fec!X$16)</f>
        <v>2.6850373100662576E-2</v>
      </c>
      <c r="Y75" s="349">
        <f>IF(Y$16=0,0,Y$16/WWP_fec!Y$16)</f>
        <v>5.7437841268798591E-3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1.7746083957315029</v>
      </c>
      <c r="C77" s="349">
        <f>IF(C$28=0,0,C$28/WWP_fec!C$28)</f>
        <v>1.7537199392285621</v>
      </c>
      <c r="D77" s="349">
        <f>IF(D$28=0,0,D$28/WWP_fec!D$28)</f>
        <v>1.6450120932169616</v>
      </c>
      <c r="E77" s="349">
        <f>IF(E$28=0,0,E$28/WWP_fec!E$28)</f>
        <v>1.5927778017732745</v>
      </c>
      <c r="F77" s="349">
        <f>IF(F$28=0,0,F$28/WWP_fec!F$28)</f>
        <v>1.5760459455790885</v>
      </c>
      <c r="G77" s="349">
        <f>IF(G$28=0,0,G$28/WWP_fec!G$28)</f>
        <v>1.5289229785653002</v>
      </c>
      <c r="H77" s="349">
        <f>IF(H$28=0,0,H$28/WWP_fec!H$28)</f>
        <v>1.6820754445176112</v>
      </c>
      <c r="I77" s="349">
        <f>IF(I$28=0,0,I$28/WWP_fec!I$28)</f>
        <v>1.432687229477664</v>
      </c>
      <c r="J77" s="349">
        <f>IF(J$28=0,0,J$28/WWP_fec!J$28)</f>
        <v>1.5697232928181828</v>
      </c>
      <c r="K77" s="349">
        <f>IF(K$28=0,0,K$28/WWP_fec!K$28)</f>
        <v>1.4433269155284814</v>
      </c>
      <c r="L77" s="349">
        <f>IF(L$28=0,0,L$28/WWP_fec!L$28)</f>
        <v>1.3573376613494128</v>
      </c>
      <c r="M77" s="349">
        <f>IF(M$28=0,0,M$28/WWP_fec!M$28)</f>
        <v>1.3640371116292134</v>
      </c>
      <c r="N77" s="349">
        <f>IF(N$28=0,0,N$28/WWP_fec!N$28)</f>
        <v>1.16545197904075</v>
      </c>
      <c r="O77" s="349">
        <f>IF(O$28=0,0,O$28/WWP_fec!O$28)</f>
        <v>1.1352713346903165</v>
      </c>
      <c r="P77" s="349">
        <f>IF(P$28=0,0,P$28/WWP_fec!P$28)</f>
        <v>1.1873916242907916</v>
      </c>
      <c r="Q77" s="349">
        <f>IF(Q$28=0,0,Q$28/WWP_fec!Q$28)</f>
        <v>1.115652580996993</v>
      </c>
      <c r="R77" s="349">
        <f>IF(R$28=0,0,R$28/WWP_fec!R$28)</f>
        <v>0.89297139555956362</v>
      </c>
      <c r="S77" s="349">
        <f>IF(S$28=0,0,S$28/WWP_fec!S$28)</f>
        <v>0.74350940159108692</v>
      </c>
      <c r="T77" s="349">
        <f>IF(T$28=0,0,T$28/WWP_fec!T$28)</f>
        <v>1.0927120847454315</v>
      </c>
      <c r="U77" s="349">
        <f>IF(U$28=0,0,U$28/WWP_fec!U$28)</f>
        <v>0.86332582575653027</v>
      </c>
      <c r="V77" s="349">
        <f>IF(V$28=0,0,V$28/WWP_fec!V$28)</f>
        <v>0.61689435788604285</v>
      </c>
      <c r="W77" s="349">
        <f>IF(W$28=0,0,W$28/WWP_fec!W$28)</f>
        <v>0.72103974101795376</v>
      </c>
      <c r="X77" s="349">
        <f>IF(X$28=0,0,X$28/WWP_fec!X$28)</f>
        <v>1.2217503936319549</v>
      </c>
      <c r="Y77" s="349">
        <f>IF(Y$28=0,0,Y$28/WWP_fec!Y$28)</f>
        <v>0.75766485727037924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FI: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15118.811534771239</v>
      </c>
      <c r="C3" s="203">
        <v>14944.7634871587</v>
      </c>
      <c r="D3" s="203">
        <v>14445.112588763701</v>
      </c>
      <c r="E3" s="203">
        <v>14892.400084874809</v>
      </c>
      <c r="F3" s="203">
        <v>15994.988714377439</v>
      </c>
      <c r="G3" s="203">
        <v>16968.60431936372</v>
      </c>
      <c r="H3" s="203">
        <v>18100.77736013773</v>
      </c>
      <c r="I3" s="203">
        <v>19409.37172268064</v>
      </c>
      <c r="J3" s="203">
        <v>19817.332944406309</v>
      </c>
      <c r="K3" s="203">
        <v>17453.390822802579</v>
      </c>
      <c r="L3" s="203">
        <v>17590.825412112521</v>
      </c>
      <c r="M3" s="203">
        <v>17815.420214281021</v>
      </c>
      <c r="N3" s="203">
        <v>17711.475496548061</v>
      </c>
      <c r="O3" s="203">
        <v>16720.468365325782</v>
      </c>
      <c r="P3" s="203">
        <v>16100.617819197751</v>
      </c>
      <c r="Q3" s="203">
        <v>16395.176619999998</v>
      </c>
      <c r="R3" s="203">
        <v>17778.245731603631</v>
      </c>
      <c r="S3" s="203">
        <v>19276.525350743159</v>
      </c>
      <c r="T3" s="203">
        <v>20073.19668785352</v>
      </c>
      <c r="U3" s="203">
        <v>20126.368427606689</v>
      </c>
      <c r="V3" s="203">
        <v>20329.637020791961</v>
      </c>
      <c r="W3" s="203">
        <v>19568.67811900016</v>
      </c>
      <c r="X3" s="203">
        <v>18824.97385377836</v>
      </c>
      <c r="Y3" s="203">
        <v>17827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50217.147354269357</v>
      </c>
      <c r="C5" s="203">
        <v>51622.88187364857</v>
      </c>
      <c r="D5" s="203">
        <v>53660.672974518558</v>
      </c>
      <c r="E5" s="203">
        <v>68639.973446374046</v>
      </c>
      <c r="F5" s="203">
        <v>70888.1828335108</v>
      </c>
      <c r="G5" s="203">
        <v>61043.979589702147</v>
      </c>
      <c r="H5" s="203">
        <v>70376.105566755577</v>
      </c>
      <c r="I5" s="203">
        <v>47071.493246059239</v>
      </c>
      <c r="J5" s="203">
        <v>47559.724361801593</v>
      </c>
      <c r="K5" s="203">
        <v>45750.372226043801</v>
      </c>
      <c r="L5" s="203">
        <v>46762.152174869443</v>
      </c>
      <c r="M5" s="203">
        <v>41602.840904889832</v>
      </c>
      <c r="N5" s="203">
        <v>39609.343479931107</v>
      </c>
      <c r="O5" s="203">
        <v>38542.73498018481</v>
      </c>
      <c r="P5" s="203">
        <v>39163.961062918417</v>
      </c>
      <c r="Q5" s="203">
        <v>36469.287857490242</v>
      </c>
      <c r="R5" s="203">
        <v>36515.551990057043</v>
      </c>
      <c r="S5" s="203">
        <v>40557.36078990953</v>
      </c>
      <c r="T5" s="203">
        <v>41087.491193309666</v>
      </c>
      <c r="U5" s="203">
        <v>42199.979353755363</v>
      </c>
      <c r="V5" s="203">
        <v>42817.688869709324</v>
      </c>
      <c r="W5" s="203">
        <v>43589.700485266381</v>
      </c>
      <c r="X5" s="203">
        <v>46814.175341147537</v>
      </c>
      <c r="Y5" s="203">
        <v>45679.348743015573</v>
      </c>
      <c r="DA5" s="112" t="s">
        <v>3025</v>
      </c>
    </row>
    <row r="6" spans="1:105" ht="12" customHeight="1" x14ac:dyDescent="0.25">
      <c r="A6" s="154" t="s">
        <v>2112</v>
      </c>
      <c r="B6" s="338">
        <v>62771.434192836692</v>
      </c>
      <c r="C6" s="338">
        <v>59632.862483194847</v>
      </c>
      <c r="D6" s="338">
        <v>62449.625294610618</v>
      </c>
      <c r="E6" s="338">
        <v>78351.244477700777</v>
      </c>
      <c r="F6" s="338">
        <v>78029.435579474695</v>
      </c>
      <c r="G6" s="338">
        <v>76959.628567355991</v>
      </c>
      <c r="H6" s="338">
        <v>79551.937564799591</v>
      </c>
      <c r="I6" s="338">
        <v>83274.090322627744</v>
      </c>
      <c r="J6" s="338">
        <v>82858.713685409632</v>
      </c>
      <c r="K6" s="338">
        <v>84927.478382932764</v>
      </c>
      <c r="L6" s="338">
        <v>81788.906673290927</v>
      </c>
      <c r="M6" s="338">
        <v>81242.643961092719</v>
      </c>
      <c r="N6" s="338">
        <v>80351.853938390661</v>
      </c>
      <c r="O6" s="338">
        <v>77213.282228748838</v>
      </c>
      <c r="P6" s="338">
        <v>76143.475216630133</v>
      </c>
      <c r="Q6" s="338">
        <v>74074.710519107</v>
      </c>
      <c r="R6" s="338">
        <v>70936.138809465163</v>
      </c>
      <c r="S6" s="338">
        <v>72065.982569849701</v>
      </c>
      <c r="T6" s="338">
        <v>71935.096494869576</v>
      </c>
      <c r="U6" s="338">
        <v>72934.05418027399</v>
      </c>
      <c r="V6" s="338">
        <v>71864.2471681553</v>
      </c>
      <c r="W6" s="338">
        <v>71864.2471681553</v>
      </c>
      <c r="X6" s="338">
        <v>72863.204853559713</v>
      </c>
      <c r="Y6" s="338">
        <v>71924.283916421118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3755.6837485543501</v>
      </c>
      <c r="E7" s="340">
        <v>18101.269955593401</v>
      </c>
      <c r="F7" s="340">
        <v>2816.7628114157619</v>
      </c>
      <c r="G7" s="340">
        <v>0</v>
      </c>
      <c r="H7" s="340">
        <v>4661.0736949667353</v>
      </c>
      <c r="I7" s="340">
        <v>6860.7244674699823</v>
      </c>
      <c r="J7" s="340">
        <v>2723.195072423729</v>
      </c>
      <c r="K7" s="340">
        <v>2068.7646975231269</v>
      </c>
      <c r="L7" s="340">
        <v>0</v>
      </c>
      <c r="M7" s="340">
        <v>392.65822494036138</v>
      </c>
      <c r="N7" s="340">
        <v>1308.860749801205</v>
      </c>
      <c r="O7" s="340">
        <v>0</v>
      </c>
      <c r="P7" s="340">
        <v>0</v>
      </c>
      <c r="Q7" s="340">
        <v>0</v>
      </c>
      <c r="R7" s="340">
        <v>0</v>
      </c>
      <c r="S7" s="340">
        <v>2068.7646975231269</v>
      </c>
      <c r="T7" s="340">
        <v>2068.7646975231269</v>
      </c>
      <c r="U7" s="340">
        <v>4137.5293950462537</v>
      </c>
      <c r="V7" s="340">
        <v>0</v>
      </c>
      <c r="W7" s="340">
        <v>2068.7646975231269</v>
      </c>
      <c r="X7" s="340">
        <v>4137.5293950462537</v>
      </c>
      <c r="Y7" s="340">
        <v>2068.7646975231269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3138.5717096418448</v>
      </c>
      <c r="D8" s="342">
        <f t="shared" si="0"/>
        <v>938.92093713858048</v>
      </c>
      <c r="E8" s="342">
        <f t="shared" si="0"/>
        <v>2199.6507725032425</v>
      </c>
      <c r="F8" s="342">
        <f t="shared" si="0"/>
        <v>3138.5717096418375</v>
      </c>
      <c r="G8" s="342">
        <f t="shared" si="0"/>
        <v>1069.8070121187047</v>
      </c>
      <c r="H8" s="342">
        <f t="shared" si="0"/>
        <v>2068.7646975231328</v>
      </c>
      <c r="I8" s="342">
        <f t="shared" si="0"/>
        <v>3138.571709641823</v>
      </c>
      <c r="J8" s="342">
        <f t="shared" si="0"/>
        <v>3138.5717096418375</v>
      </c>
      <c r="K8" s="342">
        <f t="shared" si="0"/>
        <v>0</v>
      </c>
      <c r="L8" s="342">
        <f t="shared" si="0"/>
        <v>3138.5717096418375</v>
      </c>
      <c r="M8" s="342">
        <f t="shared" si="0"/>
        <v>938.92093713856593</v>
      </c>
      <c r="N8" s="342">
        <f t="shared" si="0"/>
        <v>2199.650772503257</v>
      </c>
      <c r="O8" s="342">
        <f t="shared" si="0"/>
        <v>3138.571709641823</v>
      </c>
      <c r="P8" s="342">
        <f t="shared" si="0"/>
        <v>1069.8070121187047</v>
      </c>
      <c r="Q8" s="342">
        <f t="shared" si="0"/>
        <v>2068.7646975231328</v>
      </c>
      <c r="R8" s="342">
        <f t="shared" si="0"/>
        <v>3138.5717096418375</v>
      </c>
      <c r="S8" s="342">
        <f t="shared" si="0"/>
        <v>938.92093713859504</v>
      </c>
      <c r="T8" s="342">
        <f t="shared" si="0"/>
        <v>2199.650772503257</v>
      </c>
      <c r="U8" s="342">
        <f t="shared" si="0"/>
        <v>3138.5717096418375</v>
      </c>
      <c r="V8" s="342">
        <f t="shared" si="0"/>
        <v>1069.8070121186902</v>
      </c>
      <c r="W8" s="342">
        <f t="shared" si="0"/>
        <v>2068.7646975231328</v>
      </c>
      <c r="X8" s="342">
        <f t="shared" si="0"/>
        <v>3138.5717096418375</v>
      </c>
      <c r="Y8" s="342">
        <f t="shared" si="0"/>
        <v>3007.6856346617278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12554.286838567336</v>
      </c>
      <c r="C9" s="343">
        <f t="shared" si="1"/>
        <v>8009.9806095462773</v>
      </c>
      <c r="D9" s="343">
        <f t="shared" si="1"/>
        <v>8788.9523200920594</v>
      </c>
      <c r="E9" s="343">
        <f t="shared" si="1"/>
        <v>9711.2710313267307</v>
      </c>
      <c r="F9" s="343">
        <f t="shared" si="1"/>
        <v>7141.252745963895</v>
      </c>
      <c r="G9" s="343">
        <f t="shared" si="1"/>
        <v>15915.648977653844</v>
      </c>
      <c r="H9" s="343">
        <f t="shared" si="1"/>
        <v>9175.8319980440137</v>
      </c>
      <c r="I9" s="343">
        <f t="shared" si="1"/>
        <v>36202.597076568505</v>
      </c>
      <c r="J9" s="343">
        <f t="shared" si="1"/>
        <v>35298.989323608039</v>
      </c>
      <c r="K9" s="343">
        <f t="shared" si="1"/>
        <v>39177.106156888964</v>
      </c>
      <c r="L9" s="343">
        <f t="shared" si="1"/>
        <v>35026.754498421484</v>
      </c>
      <c r="M9" s="343">
        <f t="shared" si="1"/>
        <v>39639.803056202887</v>
      </c>
      <c r="N9" s="343">
        <f t="shared" si="1"/>
        <v>40742.510458459554</v>
      </c>
      <c r="O9" s="343">
        <f t="shared" si="1"/>
        <v>38670.547248564028</v>
      </c>
      <c r="P9" s="343">
        <f t="shared" si="1"/>
        <v>36979.514153711716</v>
      </c>
      <c r="Q9" s="343">
        <f t="shared" si="1"/>
        <v>37605.422661616758</v>
      </c>
      <c r="R9" s="343">
        <f t="shared" si="1"/>
        <v>34420.586819408119</v>
      </c>
      <c r="S9" s="343">
        <f t="shared" si="1"/>
        <v>31508.621779940171</v>
      </c>
      <c r="T9" s="343">
        <f t="shared" si="1"/>
        <v>30847.60530155991</v>
      </c>
      <c r="U9" s="343">
        <f t="shared" si="1"/>
        <v>30734.074826518627</v>
      </c>
      <c r="V9" s="343">
        <f t="shared" si="1"/>
        <v>29046.558298445976</v>
      </c>
      <c r="W9" s="343">
        <f t="shared" si="1"/>
        <v>28274.546682888918</v>
      </c>
      <c r="X9" s="343">
        <f t="shared" si="1"/>
        <v>26049.029512412177</v>
      </c>
      <c r="Y9" s="343">
        <f t="shared" si="1"/>
        <v>26244.935173405545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1948.4548581255351</v>
      </c>
      <c r="C12" s="210">
        <v>2034.856061908856</v>
      </c>
      <c r="D12" s="210">
        <v>2379.6232158211542</v>
      </c>
      <c r="E12" s="210">
        <v>2390.765004299225</v>
      </c>
      <c r="F12" s="210">
        <v>2436.6488392089432</v>
      </c>
      <c r="G12" s="210">
        <v>2302.183061049011</v>
      </c>
      <c r="H12" s="210">
        <v>2478.901461736888</v>
      </c>
      <c r="I12" s="210">
        <v>794.73404987102413</v>
      </c>
      <c r="J12" s="210">
        <v>794.41478933791791</v>
      </c>
      <c r="K12" s="210">
        <v>654.1672398968168</v>
      </c>
      <c r="L12" s="210">
        <v>834.61883061049014</v>
      </c>
      <c r="M12" s="210">
        <v>706.92510748065376</v>
      </c>
      <c r="N12" s="210">
        <v>762.85769561478799</v>
      </c>
      <c r="O12" s="210">
        <v>751.03396388650174</v>
      </c>
      <c r="P12" s="210">
        <v>773.43009458297672</v>
      </c>
      <c r="Q12" s="210">
        <v>717.96870163370636</v>
      </c>
      <c r="R12" s="210">
        <v>751.24883920894104</v>
      </c>
      <c r="S12" s="210">
        <v>765.30739466895966</v>
      </c>
      <c r="T12" s="210">
        <v>752.44952708512824</v>
      </c>
      <c r="U12" s="210">
        <v>782.91496130696248</v>
      </c>
      <c r="V12" s="210">
        <v>756.27635425623362</v>
      </c>
      <c r="W12" s="210">
        <v>803.25133276010229</v>
      </c>
      <c r="X12" s="210">
        <v>807.97429062768765</v>
      </c>
      <c r="Y12" s="210">
        <v>753.54548581255347</v>
      </c>
      <c r="DA12" s="109" t="s">
        <v>3029</v>
      </c>
    </row>
    <row r="13" spans="1:105" ht="12" customHeight="1" x14ac:dyDescent="0.25">
      <c r="A13" s="24" t="s">
        <v>28</v>
      </c>
      <c r="B13" s="213">
        <v>0.2462596732588134</v>
      </c>
      <c r="C13" s="213">
        <v>0.25202063628546861</v>
      </c>
      <c r="D13" s="213">
        <v>0.50077386070507302</v>
      </c>
      <c r="E13" s="213">
        <v>0.50266552020636279</v>
      </c>
      <c r="F13" s="213">
        <v>0.239810834049871</v>
      </c>
      <c r="G13" s="213">
        <v>0.46809974204643162</v>
      </c>
      <c r="H13" s="213">
        <v>0.2475494411006019</v>
      </c>
      <c r="I13" s="213">
        <v>0.24479793637145311</v>
      </c>
      <c r="J13" s="213">
        <v>0.2325881341358555</v>
      </c>
      <c r="K13" s="213">
        <v>0.2362854686156492</v>
      </c>
      <c r="L13" s="213">
        <v>0.24135855546001719</v>
      </c>
      <c r="M13" s="213">
        <v>0.2392949269131556</v>
      </c>
      <c r="N13" s="213">
        <v>0.2291487532244196</v>
      </c>
      <c r="O13" s="213">
        <v>0.2301805674978504</v>
      </c>
      <c r="P13" s="213">
        <v>0.2385210662080825</v>
      </c>
      <c r="Q13" s="213">
        <v>0.48005159071367148</v>
      </c>
      <c r="R13" s="213">
        <v>0.47532244196044698</v>
      </c>
      <c r="S13" s="213">
        <v>0.2369733447979363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486.73920894239029</v>
      </c>
      <c r="C14" s="204">
        <f t="shared" si="2"/>
        <v>524.37661220980226</v>
      </c>
      <c r="D14" s="204">
        <f t="shared" si="2"/>
        <v>518.22871883061055</v>
      </c>
      <c r="E14" s="204">
        <f t="shared" si="2"/>
        <v>500.49673258813425</v>
      </c>
      <c r="F14" s="204">
        <f t="shared" si="2"/>
        <v>553.8685296646604</v>
      </c>
      <c r="G14" s="204">
        <f t="shared" si="2"/>
        <v>500.1648323301805</v>
      </c>
      <c r="H14" s="204">
        <f t="shared" si="2"/>
        <v>472.18598452278582</v>
      </c>
      <c r="I14" s="204">
        <f t="shared" si="2"/>
        <v>510.74041272570929</v>
      </c>
      <c r="J14" s="204">
        <f t="shared" si="2"/>
        <v>474.28409286328468</v>
      </c>
      <c r="K14" s="204">
        <f t="shared" si="2"/>
        <v>440.15408426483219</v>
      </c>
      <c r="L14" s="204">
        <f t="shared" si="2"/>
        <v>473.77153912295779</v>
      </c>
      <c r="M14" s="204">
        <f t="shared" si="2"/>
        <v>440.12631126397247</v>
      </c>
      <c r="N14" s="204">
        <f t="shared" si="2"/>
        <v>450.0693895098882</v>
      </c>
      <c r="O14" s="204">
        <f t="shared" si="2"/>
        <v>459.5121238177129</v>
      </c>
      <c r="P14" s="204">
        <f t="shared" si="2"/>
        <v>465.33594153052445</v>
      </c>
      <c r="Q14" s="204">
        <f t="shared" si="2"/>
        <v>425.05537403267408</v>
      </c>
      <c r="R14" s="204">
        <f t="shared" si="2"/>
        <v>426.79561478933783</v>
      </c>
      <c r="S14" s="204">
        <f t="shared" si="2"/>
        <v>456.17884780739462</v>
      </c>
      <c r="T14" s="204">
        <f t="shared" si="2"/>
        <v>455.92433361994847</v>
      </c>
      <c r="U14" s="204">
        <f t="shared" si="2"/>
        <v>478.29036973344796</v>
      </c>
      <c r="V14" s="204">
        <f t="shared" si="2"/>
        <v>450.51246775580398</v>
      </c>
      <c r="W14" s="204">
        <f t="shared" si="2"/>
        <v>463.39578675838345</v>
      </c>
      <c r="X14" s="204">
        <f t="shared" si="2"/>
        <v>463.41917454858122</v>
      </c>
      <c r="Y14" s="204">
        <f t="shared" si="2"/>
        <v>405.58779019776438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28.690197764402399</v>
      </c>
      <c r="C16" s="204">
        <v>30.89707652622528</v>
      </c>
      <c r="D16" s="204">
        <v>27.586672398968179</v>
      </c>
      <c r="E16" s="204">
        <v>25.379793637145319</v>
      </c>
      <c r="F16" s="204">
        <v>24.276268271711089</v>
      </c>
      <c r="G16" s="204">
        <v>27.586672398968179</v>
      </c>
      <c r="H16" s="204">
        <v>19.86242476354256</v>
      </c>
      <c r="I16" s="204">
        <v>24.276268271711089</v>
      </c>
      <c r="J16" s="204">
        <v>40.828288907996559</v>
      </c>
      <c r="K16" s="204">
        <v>33.104041272570932</v>
      </c>
      <c r="L16" s="204">
        <v>62.897678417884777</v>
      </c>
      <c r="M16" s="204">
        <v>43.035253654342213</v>
      </c>
      <c r="N16" s="204">
        <v>52.966466036113488</v>
      </c>
      <c r="O16" s="204">
        <v>42.022613929492692</v>
      </c>
      <c r="P16" s="204">
        <v>66.35141874462596</v>
      </c>
      <c r="Q16" s="204">
        <v>56.398710232158209</v>
      </c>
      <c r="R16" s="204">
        <v>51.975322441960451</v>
      </c>
      <c r="S16" s="204">
        <v>56.398710232158209</v>
      </c>
      <c r="T16" s="204">
        <v>64.139724849527084</v>
      </c>
      <c r="U16" s="204">
        <v>86.256835769561476</v>
      </c>
      <c r="V16" s="204">
        <v>56.398624247635418</v>
      </c>
      <c r="W16" s="204">
        <v>79.621668099742038</v>
      </c>
      <c r="X16" s="204">
        <v>85.150902837489241</v>
      </c>
      <c r="Y16" s="204">
        <v>38.704901117798798</v>
      </c>
      <c r="DA16" s="71" t="s">
        <v>3032</v>
      </c>
    </row>
    <row r="17" spans="1:105" ht="12" customHeight="1" x14ac:dyDescent="0.25">
      <c r="A17" s="18" t="s">
        <v>71</v>
      </c>
      <c r="B17" s="204">
        <v>321.46268271711091</v>
      </c>
      <c r="C17" s="204">
        <v>323.51676698194319</v>
      </c>
      <c r="D17" s="204">
        <v>348.16569217540848</v>
      </c>
      <c r="E17" s="204">
        <v>352.27377472055042</v>
      </c>
      <c r="F17" s="204">
        <v>379.25864144453999</v>
      </c>
      <c r="G17" s="204">
        <v>352.67987962166802</v>
      </c>
      <c r="H17" s="204">
        <v>342.24118658641441</v>
      </c>
      <c r="I17" s="204">
        <v>386.19776440240747</v>
      </c>
      <c r="J17" s="204">
        <v>391.31539122957872</v>
      </c>
      <c r="K17" s="204">
        <v>390.33018056749768</v>
      </c>
      <c r="L17" s="204">
        <v>387.30997420464308</v>
      </c>
      <c r="M17" s="204">
        <v>386.23387790197762</v>
      </c>
      <c r="N17" s="204">
        <v>386.23387790197762</v>
      </c>
      <c r="O17" s="204">
        <v>409.63026655202071</v>
      </c>
      <c r="P17" s="204">
        <v>392.08942390369731</v>
      </c>
      <c r="Q17" s="204">
        <v>362.72785898538262</v>
      </c>
      <c r="R17" s="204">
        <v>358.27343078245912</v>
      </c>
      <c r="S17" s="204">
        <v>388.05760963026648</v>
      </c>
      <c r="T17" s="204">
        <v>385.85167669819441</v>
      </c>
      <c r="U17" s="204">
        <v>388.03052450558903</v>
      </c>
      <c r="V17" s="204">
        <v>390.11083404987107</v>
      </c>
      <c r="W17" s="204">
        <v>379.77110920034391</v>
      </c>
      <c r="X17" s="204">
        <v>375.23018056749783</v>
      </c>
      <c r="Y17" s="204">
        <v>364.8097162510748</v>
      </c>
      <c r="DA17" s="71" t="s">
        <v>3033</v>
      </c>
    </row>
    <row r="18" spans="1:105" ht="12" customHeight="1" x14ac:dyDescent="0.25">
      <c r="A18" s="18" t="s">
        <v>32</v>
      </c>
      <c r="B18" s="204">
        <v>133.5052450558899</v>
      </c>
      <c r="C18" s="204">
        <v>166.88168529664659</v>
      </c>
      <c r="D18" s="204">
        <v>139.39527085124681</v>
      </c>
      <c r="E18" s="204">
        <v>119.76208082545141</v>
      </c>
      <c r="F18" s="204">
        <v>147.24849527085121</v>
      </c>
      <c r="G18" s="204">
        <v>116.81719690455721</v>
      </c>
      <c r="H18" s="204">
        <v>107.0006018916595</v>
      </c>
      <c r="I18" s="204">
        <v>97.184006878761821</v>
      </c>
      <c r="J18" s="204">
        <v>40.086328460877041</v>
      </c>
      <c r="K18" s="204">
        <v>14.665778159931209</v>
      </c>
      <c r="L18" s="204">
        <v>21.50980223559759</v>
      </c>
      <c r="M18" s="204">
        <v>8.8030954428202914</v>
      </c>
      <c r="N18" s="204">
        <v>8.8149613069647454</v>
      </c>
      <c r="O18" s="204">
        <v>5.7860705073086844</v>
      </c>
      <c r="P18" s="204">
        <v>4.8219260533104036</v>
      </c>
      <c r="Q18" s="204">
        <v>3.8556319862424759</v>
      </c>
      <c r="R18" s="204">
        <v>14.47368873602751</v>
      </c>
      <c r="S18" s="204">
        <v>9.6493551160791053</v>
      </c>
      <c r="T18" s="204">
        <v>3.8597592433362</v>
      </c>
      <c r="U18" s="204">
        <v>1.9298366294067071</v>
      </c>
      <c r="V18" s="204">
        <v>1.9298366294067071</v>
      </c>
      <c r="W18" s="204">
        <v>1.9298366294067071</v>
      </c>
      <c r="X18" s="204">
        <v>0.96491831470335332</v>
      </c>
      <c r="Y18" s="204">
        <v>0</v>
      </c>
      <c r="DA18" s="71" t="s">
        <v>3034</v>
      </c>
    </row>
    <row r="19" spans="1:105" ht="12" customHeight="1" x14ac:dyDescent="0.25">
      <c r="A19" s="18" t="s">
        <v>33</v>
      </c>
      <c r="B19" s="204">
        <v>3.0810834049871021</v>
      </c>
      <c r="C19" s="204">
        <v>3.0810834049871021</v>
      </c>
      <c r="D19" s="204">
        <v>3.0810834049871021</v>
      </c>
      <c r="E19" s="204">
        <v>3.0810834049871021</v>
      </c>
      <c r="F19" s="204">
        <v>3.085124677558039</v>
      </c>
      <c r="G19" s="204">
        <v>3.0810834049871021</v>
      </c>
      <c r="H19" s="204">
        <v>3.0817712811693889</v>
      </c>
      <c r="I19" s="204">
        <v>3.0823731728288899</v>
      </c>
      <c r="J19" s="204">
        <v>2.0540842648323299</v>
      </c>
      <c r="K19" s="204">
        <v>2.0540842648323299</v>
      </c>
      <c r="L19" s="204">
        <v>2.0540842648323299</v>
      </c>
      <c r="M19" s="204">
        <v>2.0540842648323299</v>
      </c>
      <c r="N19" s="204">
        <v>2.0540842648323299</v>
      </c>
      <c r="O19" s="204">
        <v>2.0731728288908</v>
      </c>
      <c r="P19" s="204">
        <v>2.0731728288908</v>
      </c>
      <c r="Q19" s="204">
        <v>2.0731728288908</v>
      </c>
      <c r="R19" s="204">
        <v>2.0731728288908</v>
      </c>
      <c r="S19" s="204">
        <v>2.0731728288908</v>
      </c>
      <c r="T19" s="204">
        <v>2.0731728288908</v>
      </c>
      <c r="U19" s="204">
        <v>2.0731728288908</v>
      </c>
      <c r="V19" s="204">
        <v>2.0731728288908</v>
      </c>
      <c r="W19" s="204">
        <v>2.0731728288908</v>
      </c>
      <c r="X19" s="204">
        <v>2.0731728288908</v>
      </c>
      <c r="Y19" s="204">
        <v>2.0731728288908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15.90713671539123</v>
      </c>
      <c r="C20" s="204">
        <f t="shared" si="3"/>
        <v>15.09028374892519</v>
      </c>
      <c r="D20" s="204">
        <f t="shared" si="3"/>
        <v>7.287188306104901</v>
      </c>
      <c r="E20" s="204">
        <f t="shared" si="3"/>
        <v>13.048151332760099</v>
      </c>
      <c r="F20" s="204">
        <f t="shared" si="3"/>
        <v>4.2992261392949267</v>
      </c>
      <c r="G20" s="204">
        <f t="shared" si="3"/>
        <v>7.8460877042132413</v>
      </c>
      <c r="H20" s="204">
        <f t="shared" si="3"/>
        <v>10.36113499570077</v>
      </c>
      <c r="I20" s="204">
        <f t="shared" si="3"/>
        <v>9.3722269991401532</v>
      </c>
      <c r="J20" s="204">
        <f t="shared" si="3"/>
        <v>6.8141874462596723</v>
      </c>
      <c r="K20" s="204">
        <f t="shared" si="3"/>
        <v>11.822871883061049</v>
      </c>
      <c r="L20" s="204">
        <f t="shared" si="3"/>
        <v>20.70068787618229</v>
      </c>
      <c r="M20" s="204">
        <f t="shared" si="3"/>
        <v>17.562161581340739</v>
      </c>
      <c r="N20" s="204">
        <f t="shared" si="3"/>
        <v>15.34595430684355</v>
      </c>
      <c r="O20" s="204">
        <f t="shared" si="3"/>
        <v>15.632950931278129</v>
      </c>
      <c r="P20" s="204">
        <f t="shared" si="3"/>
        <v>13.80513761657892</v>
      </c>
      <c r="Q20" s="204">
        <f t="shared" si="3"/>
        <v>11.65712528973167</v>
      </c>
      <c r="R20" s="204">
        <f t="shared" si="3"/>
        <v>6.6171471500189512</v>
      </c>
      <c r="S20" s="204">
        <f t="shared" si="3"/>
        <v>7.0561985038371464</v>
      </c>
      <c r="T20" s="204">
        <f t="shared" si="3"/>
        <v>3.274423035766981</v>
      </c>
      <c r="U20" s="204">
        <f t="shared" si="3"/>
        <v>6.3357039475489882</v>
      </c>
      <c r="V20" s="204">
        <f t="shared" si="3"/>
        <v>5.7141779872763578</v>
      </c>
      <c r="W20" s="204">
        <f t="shared" si="3"/>
        <v>3.553801772136715</v>
      </c>
      <c r="X20" s="204">
        <f t="shared" si="3"/>
        <v>4.1057276026136869</v>
      </c>
      <c r="Y20" s="204">
        <f t="shared" si="3"/>
        <v>6.8871595949135553</v>
      </c>
      <c r="DA20" s="71"/>
    </row>
    <row r="21" spans="1:105" ht="12" customHeight="1" x14ac:dyDescent="0.25">
      <c r="A21" s="18" t="s">
        <v>73</v>
      </c>
      <c r="B21" s="204">
        <v>15.90713671539123</v>
      </c>
      <c r="C21" s="204">
        <v>15.09028374892519</v>
      </c>
      <c r="D21" s="204">
        <v>7.287188306104901</v>
      </c>
      <c r="E21" s="204">
        <v>13.048151332760099</v>
      </c>
      <c r="F21" s="204">
        <v>4.2992261392949267</v>
      </c>
      <c r="G21" s="204">
        <v>7.8460877042132413</v>
      </c>
      <c r="H21" s="204">
        <v>10.36113499570077</v>
      </c>
      <c r="I21" s="204">
        <v>9.3722269991401532</v>
      </c>
      <c r="J21" s="204">
        <v>6.8141874462596723</v>
      </c>
      <c r="K21" s="204">
        <v>11.822871883061049</v>
      </c>
      <c r="L21" s="204">
        <v>20.70068787618229</v>
      </c>
      <c r="M21" s="204">
        <v>17.562161581340739</v>
      </c>
      <c r="N21" s="204">
        <v>15.34595430684355</v>
      </c>
      <c r="O21" s="204">
        <v>15.632950931278129</v>
      </c>
      <c r="P21" s="204">
        <v>13.80513761657892</v>
      </c>
      <c r="Q21" s="204">
        <v>11.65712528973167</v>
      </c>
      <c r="R21" s="204">
        <v>6.6171471500189512</v>
      </c>
      <c r="S21" s="204">
        <v>7.0561985038371464</v>
      </c>
      <c r="T21" s="204">
        <v>3.274423035766981</v>
      </c>
      <c r="U21" s="204">
        <v>6.3357039475489882</v>
      </c>
      <c r="V21" s="204">
        <v>5.7141779872763578</v>
      </c>
      <c r="W21" s="204">
        <v>3.553801772136715</v>
      </c>
      <c r="X21" s="204">
        <v>4.1057276026136869</v>
      </c>
      <c r="Y21" s="204">
        <v>6.8871595949135553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11.058555460017196</v>
      </c>
      <c r="C23" s="204">
        <f t="shared" si="4"/>
        <v>11.655717970765259</v>
      </c>
      <c r="D23" s="204">
        <f t="shared" si="4"/>
        <v>10.031470335339639</v>
      </c>
      <c r="E23" s="204">
        <f t="shared" si="4"/>
        <v>11.225881341358555</v>
      </c>
      <c r="F23" s="204">
        <f t="shared" si="4"/>
        <v>12.58727429062769</v>
      </c>
      <c r="G23" s="204">
        <f t="shared" si="4"/>
        <v>11.84677558039553</v>
      </c>
      <c r="H23" s="204">
        <f t="shared" si="4"/>
        <v>13.423129836629411</v>
      </c>
      <c r="I23" s="204">
        <f t="shared" si="4"/>
        <v>9.3866723989681855</v>
      </c>
      <c r="J23" s="204">
        <f t="shared" si="4"/>
        <v>13.948581255374034</v>
      </c>
      <c r="K23" s="204">
        <f t="shared" si="4"/>
        <v>13.624075666380051</v>
      </c>
      <c r="L23" s="204">
        <f t="shared" si="4"/>
        <v>25.464574376612205</v>
      </c>
      <c r="M23" s="204">
        <f t="shared" si="4"/>
        <v>11.340933861479551</v>
      </c>
      <c r="N23" s="204">
        <f t="shared" si="4"/>
        <v>9.7955762176620382</v>
      </c>
      <c r="O23" s="204">
        <f t="shared" si="4"/>
        <v>8.6385022071569502</v>
      </c>
      <c r="P23" s="204">
        <f t="shared" si="4"/>
        <v>5.4626181873763766</v>
      </c>
      <c r="Q23" s="204">
        <f t="shared" si="4"/>
        <v>4.4314387687378023</v>
      </c>
      <c r="R23" s="204">
        <f t="shared" si="4"/>
        <v>4.4200841483473425</v>
      </c>
      <c r="S23" s="204">
        <f t="shared" si="4"/>
        <v>3.3305598796538241</v>
      </c>
      <c r="T23" s="204">
        <f t="shared" si="4"/>
        <v>3.8602287269157354</v>
      </c>
      <c r="U23" s="204">
        <f t="shared" si="4"/>
        <v>4.3507964823736263</v>
      </c>
      <c r="V23" s="204">
        <f t="shared" si="4"/>
        <v>5.3043086851226091</v>
      </c>
      <c r="W23" s="204">
        <f t="shared" si="4"/>
        <v>17.88669693809544</v>
      </c>
      <c r="X23" s="204">
        <f t="shared" si="4"/>
        <v>20.634771107618469</v>
      </c>
      <c r="Y23" s="204">
        <f t="shared" si="4"/>
        <v>22.134852442919634</v>
      </c>
      <c r="DA23" s="71"/>
    </row>
    <row r="24" spans="1:105" ht="12" customHeight="1" x14ac:dyDescent="0.25">
      <c r="A24" s="18" t="s">
        <v>38</v>
      </c>
      <c r="B24" s="204">
        <v>8.6700773860705063</v>
      </c>
      <c r="C24" s="204">
        <v>9.2672398968185714</v>
      </c>
      <c r="D24" s="204">
        <v>7.6429922613929504</v>
      </c>
      <c r="E24" s="204">
        <v>8.8374032674118652</v>
      </c>
      <c r="F24" s="204">
        <v>10.198796216681</v>
      </c>
      <c r="G24" s="204">
        <v>9.4582975064488402</v>
      </c>
      <c r="H24" s="204">
        <v>11.034651762682721</v>
      </c>
      <c r="I24" s="204">
        <v>7.1892519346517627</v>
      </c>
      <c r="J24" s="204">
        <v>11.84677558039553</v>
      </c>
      <c r="K24" s="204">
        <v>7.6429922613929504</v>
      </c>
      <c r="L24" s="204">
        <v>16.33705932932072</v>
      </c>
      <c r="M24" s="204">
        <v>4.3470335339638861</v>
      </c>
      <c r="N24" s="204">
        <v>5.9950128976784178</v>
      </c>
      <c r="O24" s="204">
        <v>6.6160791057609618</v>
      </c>
      <c r="P24" s="204">
        <v>4.3469475494411007</v>
      </c>
      <c r="Q24" s="204">
        <v>3.511006018916595</v>
      </c>
      <c r="R24" s="204">
        <v>3.3677558039552871</v>
      </c>
      <c r="S24" s="204">
        <v>2.5317282889079959</v>
      </c>
      <c r="T24" s="204">
        <v>3.6304385210662078</v>
      </c>
      <c r="U24" s="204">
        <v>4.131986242476354</v>
      </c>
      <c r="V24" s="204">
        <v>5.1590713671539117</v>
      </c>
      <c r="W24" s="204">
        <v>5.2546001719690452</v>
      </c>
      <c r="X24" s="204">
        <v>5.5173688736027513</v>
      </c>
      <c r="Y24" s="204">
        <v>6.0905417024935513</v>
      </c>
      <c r="DA24" s="71" t="s">
        <v>3038</v>
      </c>
    </row>
    <row r="25" spans="1:105" ht="12" customHeight="1" x14ac:dyDescent="0.25">
      <c r="A25" s="18" t="s">
        <v>74</v>
      </c>
      <c r="B25" s="204">
        <v>2.3884780739466889</v>
      </c>
      <c r="C25" s="204">
        <v>2.3884780739466889</v>
      </c>
      <c r="D25" s="204">
        <v>2.3884780739466889</v>
      </c>
      <c r="E25" s="204">
        <v>2.3884780739466889</v>
      </c>
      <c r="F25" s="204">
        <v>2.3884780739466889</v>
      </c>
      <c r="G25" s="204">
        <v>2.3884780739466889</v>
      </c>
      <c r="H25" s="204">
        <v>2.3884780739466889</v>
      </c>
      <c r="I25" s="204">
        <v>2.1974204643164228</v>
      </c>
      <c r="J25" s="204">
        <v>2.101805674978503</v>
      </c>
      <c r="K25" s="204">
        <v>1.5286328460877039</v>
      </c>
      <c r="L25" s="204">
        <v>1.7674978503869301</v>
      </c>
      <c r="M25" s="204">
        <v>1.075069717025553</v>
      </c>
      <c r="N25" s="204">
        <v>1.554733569338737</v>
      </c>
      <c r="O25" s="204">
        <v>2.0224231013959879</v>
      </c>
      <c r="P25" s="204">
        <v>1.1156706379352761</v>
      </c>
      <c r="Q25" s="204">
        <v>0.92043274982120682</v>
      </c>
      <c r="R25" s="204">
        <v>1.052328344392055</v>
      </c>
      <c r="S25" s="204">
        <v>0.79883159074582799</v>
      </c>
      <c r="T25" s="204">
        <v>0.22979020584952761</v>
      </c>
      <c r="U25" s="204">
        <v>0.2188102398972718</v>
      </c>
      <c r="V25" s="204">
        <v>0.14523731796869729</v>
      </c>
      <c r="W25" s="204">
        <v>0.1413830945872753</v>
      </c>
      <c r="X25" s="204">
        <v>0.1233351660879467</v>
      </c>
      <c r="Y25" s="204">
        <v>0.11834341454474211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4.4524505588993977</v>
      </c>
      <c r="L26" s="204">
        <v>7.3600171969045558</v>
      </c>
      <c r="M26" s="204">
        <v>5.9188306104901116</v>
      </c>
      <c r="N26" s="204">
        <v>2.2458297506448841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12.490713671539121</v>
      </c>
      <c r="X26" s="204">
        <v>14.994067067927769</v>
      </c>
      <c r="Y26" s="204">
        <v>15.92596732588134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1231.7521926053309</v>
      </c>
      <c r="C30" s="204">
        <v>1255.278503869303</v>
      </c>
      <c r="D30" s="204">
        <v>1609.43920894239</v>
      </c>
      <c r="E30" s="204">
        <v>1639.43826311264</v>
      </c>
      <c r="F30" s="204">
        <v>1626.874978503869</v>
      </c>
      <c r="G30" s="204">
        <v>1539.9828030954429</v>
      </c>
      <c r="H30" s="204">
        <v>1735.908082545142</v>
      </c>
      <c r="I30" s="204">
        <v>44.353654342218391</v>
      </c>
      <c r="J30" s="204">
        <v>55.197248495270841</v>
      </c>
      <c r="K30" s="204">
        <v>52.474376612209802</v>
      </c>
      <c r="L30" s="204">
        <v>69.814703353396382</v>
      </c>
      <c r="M30" s="204">
        <v>59.496474634565772</v>
      </c>
      <c r="N30" s="204">
        <v>57.752966466036114</v>
      </c>
      <c r="O30" s="204">
        <v>46.813843508168517</v>
      </c>
      <c r="P30" s="204">
        <v>58.923215821152198</v>
      </c>
      <c r="Q30" s="204">
        <v>46.766036113499567</v>
      </c>
      <c r="R30" s="204">
        <v>49.226139294926917</v>
      </c>
      <c r="S30" s="204">
        <v>48.461822871883058</v>
      </c>
      <c r="T30" s="204">
        <v>47.602063628546858</v>
      </c>
      <c r="U30" s="204">
        <v>46.64660361134996</v>
      </c>
      <c r="V30" s="204">
        <v>41.606964746345653</v>
      </c>
      <c r="W30" s="204">
        <v>53.668701633705929</v>
      </c>
      <c r="X30" s="204">
        <v>57.561822871883052</v>
      </c>
      <c r="Y30" s="204">
        <v>55.221152192605331</v>
      </c>
      <c r="DA30" s="71" t="s">
        <v>3044</v>
      </c>
    </row>
    <row r="31" spans="1:105" ht="12" customHeight="1" x14ac:dyDescent="0.25">
      <c r="A31" s="21" t="s">
        <v>40</v>
      </c>
      <c r="B31" s="207">
        <v>202.75150472914879</v>
      </c>
      <c r="C31" s="207">
        <v>228.20292347377469</v>
      </c>
      <c r="D31" s="207">
        <v>234.13585554600169</v>
      </c>
      <c r="E31" s="207">
        <v>226.0533104041273</v>
      </c>
      <c r="F31" s="207">
        <v>238.77901977644021</v>
      </c>
      <c r="G31" s="207">
        <v>241.8744625967326</v>
      </c>
      <c r="H31" s="207">
        <v>246.77558039552881</v>
      </c>
      <c r="I31" s="207">
        <v>220.63628546861571</v>
      </c>
      <c r="J31" s="207">
        <v>243.93809114359411</v>
      </c>
      <c r="K31" s="207">
        <v>135.85554600171969</v>
      </c>
      <c r="L31" s="207">
        <v>244.62596732588131</v>
      </c>
      <c r="M31" s="207">
        <v>178.15993121238179</v>
      </c>
      <c r="N31" s="207">
        <v>229.66466036113499</v>
      </c>
      <c r="O31" s="207">
        <v>220.20636285468609</v>
      </c>
      <c r="P31" s="207">
        <v>229.66466036113491</v>
      </c>
      <c r="Q31" s="207">
        <v>229.57867583834911</v>
      </c>
      <c r="R31" s="207">
        <v>263.71453138435078</v>
      </c>
      <c r="S31" s="207">
        <v>250.04299226139301</v>
      </c>
      <c r="T31" s="207">
        <v>241.78847807394669</v>
      </c>
      <c r="U31" s="207">
        <v>247.29148753224419</v>
      </c>
      <c r="V31" s="207">
        <v>253.13843508168529</v>
      </c>
      <c r="W31" s="207">
        <v>264.7463456577816</v>
      </c>
      <c r="X31" s="207">
        <v>262.25279449699059</v>
      </c>
      <c r="Y31" s="207">
        <v>263.71453138435078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1586.5387100496321</v>
      </c>
      <c r="C33" s="203">
        <f>OIS_emi!C5</f>
        <v>1703.752513521815</v>
      </c>
      <c r="D33" s="203">
        <f>OIS_emi!D5</f>
        <v>1658.4001606826139</v>
      </c>
      <c r="E33" s="203">
        <f>OIS_emi!E5</f>
        <v>1623.0294866962549</v>
      </c>
      <c r="F33" s="203">
        <f>OIS_emi!F5</f>
        <v>1776.0958702012031</v>
      </c>
      <c r="G33" s="203">
        <f>OIS_emi!G5</f>
        <v>1607.6095290626949</v>
      </c>
      <c r="H33" s="203">
        <f>OIS_emi!H5</f>
        <v>1537.046170865859</v>
      </c>
      <c r="I33" s="203">
        <f>OIS_emi!I5</f>
        <v>1626.6496121883281</v>
      </c>
      <c r="J33" s="203">
        <f>OIS_emi!J5</f>
        <v>1474.773378550359</v>
      </c>
      <c r="K33" s="203">
        <f>OIS_emi!K5</f>
        <v>1380.7135253217471</v>
      </c>
      <c r="L33" s="203">
        <f>OIS_emi!L5</f>
        <v>1514.7282239840761</v>
      </c>
      <c r="M33" s="203">
        <f>OIS_emi!M5</f>
        <v>1388.7480446196651</v>
      </c>
      <c r="N33" s="203">
        <f>OIS_emi!N5</f>
        <v>1409.7801531605639</v>
      </c>
      <c r="O33" s="203">
        <f>OIS_emi!O5</f>
        <v>1444.3685103447631</v>
      </c>
      <c r="P33" s="203">
        <f>OIS_emi!P5</f>
        <v>1446.8388693973129</v>
      </c>
      <c r="Q33" s="203">
        <f>OIS_emi!Q5</f>
        <v>1322.3448350426991</v>
      </c>
      <c r="R33" s="203">
        <f>OIS_emi!R5</f>
        <v>1319.3964447368151</v>
      </c>
      <c r="S33" s="203">
        <f>OIS_emi!S5</f>
        <v>1407.8252919445131</v>
      </c>
      <c r="T33" s="203">
        <f>OIS_emi!T5</f>
        <v>1392.7363930383569</v>
      </c>
      <c r="U33" s="203">
        <f>OIS_emi!U5</f>
        <v>1458.8628868444271</v>
      </c>
      <c r="V33" s="203">
        <f>OIS_emi!V5</f>
        <v>1384.9755041816111</v>
      </c>
      <c r="W33" s="203">
        <f>OIS_emi!W5</f>
        <v>1409.175348445259</v>
      </c>
      <c r="X33" s="203">
        <f>OIS_emi!X5</f>
        <v>1407.864472325813</v>
      </c>
      <c r="Y33" s="203">
        <f>OIS_emi!Y5</f>
        <v>1256.2376071223471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128.87619199725785</v>
      </c>
      <c r="C35" s="284">
        <f t="shared" si="5"/>
        <v>136.15846538202547</v>
      </c>
      <c r="D35" s="284">
        <f t="shared" si="5"/>
        <v>164.73552568030323</v>
      </c>
      <c r="E35" s="284">
        <f t="shared" si="5"/>
        <v>160.53591030819547</v>
      </c>
      <c r="F35" s="284">
        <f t="shared" si="5"/>
        <v>152.33826561057271</v>
      </c>
      <c r="G35" s="284">
        <f t="shared" si="5"/>
        <v>135.67309471774735</v>
      </c>
      <c r="H35" s="284">
        <f t="shared" si="5"/>
        <v>136.95000012518943</v>
      </c>
      <c r="I35" s="284">
        <f t="shared" si="5"/>
        <v>40.945892593851717</v>
      </c>
      <c r="J35" s="284">
        <f t="shared" si="5"/>
        <v>40.08686696471694</v>
      </c>
      <c r="K35" s="284">
        <f t="shared" si="5"/>
        <v>37.480810837178851</v>
      </c>
      <c r="L35" s="284">
        <f t="shared" si="5"/>
        <v>47.446257413014649</v>
      </c>
      <c r="M35" s="284">
        <f t="shared" si="5"/>
        <v>39.68051828011194</v>
      </c>
      <c r="N35" s="284">
        <f t="shared" si="5"/>
        <v>43.07138023387536</v>
      </c>
      <c r="O35" s="284">
        <f t="shared" si="5"/>
        <v>44.91704104676667</v>
      </c>
      <c r="P35" s="284">
        <f t="shared" si="5"/>
        <v>48.037292932993459</v>
      </c>
      <c r="Q35" s="284">
        <f t="shared" si="5"/>
        <v>43.791458809774412</v>
      </c>
      <c r="R35" s="284">
        <f t="shared" si="5"/>
        <v>42.256634909341919</v>
      </c>
      <c r="S35" s="284">
        <f t="shared" si="5"/>
        <v>39.701521967466768</v>
      </c>
      <c r="T35" s="284">
        <f t="shared" si="5"/>
        <v>37.485286413819807</v>
      </c>
      <c r="U35" s="284">
        <f t="shared" si="5"/>
        <v>38.899961715550397</v>
      </c>
      <c r="V35" s="284">
        <f t="shared" si="5"/>
        <v>37.200681619782905</v>
      </c>
      <c r="W35" s="284">
        <f t="shared" si="5"/>
        <v>41.047807515428822</v>
      </c>
      <c r="X35" s="284">
        <f t="shared" si="5"/>
        <v>42.920340655109015</v>
      </c>
      <c r="Y35" s="284">
        <f t="shared" si="5"/>
        <v>42.269898794668393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38.800588260812106</v>
      </c>
      <c r="C36" s="344">
        <f t="shared" si="6"/>
        <v>39.417715324172342</v>
      </c>
      <c r="D36" s="344">
        <f t="shared" si="6"/>
        <v>44.345757962281759</v>
      </c>
      <c r="E36" s="344">
        <f t="shared" si="6"/>
        <v>34.830505961180826</v>
      </c>
      <c r="F36" s="344">
        <f t="shared" si="6"/>
        <v>34.373131625220218</v>
      </c>
      <c r="G36" s="344">
        <f t="shared" si="6"/>
        <v>37.71351534619442</v>
      </c>
      <c r="H36" s="344">
        <f t="shared" si="6"/>
        <v>35.223623725321296</v>
      </c>
      <c r="I36" s="344">
        <f t="shared" si="6"/>
        <v>16.88355297582488</v>
      </c>
      <c r="J36" s="344">
        <f t="shared" si="6"/>
        <v>16.703519627123107</v>
      </c>
      <c r="K36" s="344">
        <f t="shared" si="6"/>
        <v>14.298621149237915</v>
      </c>
      <c r="L36" s="344">
        <f t="shared" si="6"/>
        <v>17.848169765356193</v>
      </c>
      <c r="M36" s="344">
        <f t="shared" si="6"/>
        <v>16.992231590549014</v>
      </c>
      <c r="N36" s="344">
        <f t="shared" si="6"/>
        <v>19.259539002490804</v>
      </c>
      <c r="O36" s="344">
        <f t="shared" si="6"/>
        <v>19.485746516759008</v>
      </c>
      <c r="P36" s="344">
        <f t="shared" si="6"/>
        <v>19.748515563592541</v>
      </c>
      <c r="Q36" s="344">
        <f t="shared" si="6"/>
        <v>19.686940541292923</v>
      </c>
      <c r="R36" s="344">
        <f t="shared" si="6"/>
        <v>20.573394027112101</v>
      </c>
      <c r="S36" s="344">
        <f t="shared" si="6"/>
        <v>18.869753350897632</v>
      </c>
      <c r="T36" s="344">
        <f t="shared" si="6"/>
        <v>18.313348058779766</v>
      </c>
      <c r="U36" s="344">
        <f t="shared" si="6"/>
        <v>18.552496311524646</v>
      </c>
      <c r="V36" s="344">
        <f t="shared" si="6"/>
        <v>17.662708432431273</v>
      </c>
      <c r="W36" s="344">
        <f t="shared" si="6"/>
        <v>18.427548797487304</v>
      </c>
      <c r="X36" s="344">
        <f t="shared" si="6"/>
        <v>17.259180253411724</v>
      </c>
      <c r="Y36" s="344">
        <f t="shared" si="6"/>
        <v>16.496414825261088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15.903671148623209</v>
      </c>
      <c r="C37" s="344">
        <f>IF(OIS_ued!C$5=0,"",OIS_ued!C$5/C$5*1000)</f>
        <v>16.130687633899271</v>
      </c>
      <c r="D37" s="344">
        <f>IF(OIS_ued!D$5=0,"",OIS_ued!D$5/D$5*1000)</f>
        <v>18.393086620333211</v>
      </c>
      <c r="E37" s="344">
        <f>IF(OIS_ued!E$5=0,"",OIS_ued!E$5/E$5*1000)</f>
        <v>14.465670423385641</v>
      </c>
      <c r="F37" s="344">
        <f>IF(OIS_ued!F$5=0,"",OIS_ued!F$5/F$5*1000)</f>
        <v>14.1962112344705</v>
      </c>
      <c r="G37" s="344">
        <f>IF(OIS_ued!G$5=0,"",OIS_ued!G$5/G$5*1000)</f>
        <v>15.674093890173427</v>
      </c>
      <c r="H37" s="344">
        <f>IF(OIS_ued!H$5=0,"",OIS_ued!H$5/H$5*1000)</f>
        <v>14.766484807407563</v>
      </c>
      <c r="I37" s="344">
        <f>IF(OIS_ued!I$5=0,"",OIS_ued!I$5/I$5*1000)</f>
        <v>6.3308180971492689</v>
      </c>
      <c r="J37" s="344">
        <f>IF(OIS_ued!J$5=0,"",OIS_ued!J$5/J$5*1000)</f>
        <v>6.399832302931828</v>
      </c>
      <c r="K37" s="344">
        <f>IF(OIS_ued!K$5=0,"",OIS_ued!K$5/K$5*1000)</f>
        <v>5.2194199871068339</v>
      </c>
      <c r="L37" s="344">
        <f>IF(OIS_ued!L$5=0,"",OIS_ued!L$5/L$5*1000)</f>
        <v>6.8418534506372186</v>
      </c>
      <c r="M37" s="344">
        <f>IF(OIS_ued!M$5=0,"",OIS_ued!M$5/M$5*1000)</f>
        <v>6.2974176179381383</v>
      </c>
      <c r="N37" s="344">
        <f>IF(OIS_ued!N$5=0,"",OIS_ued!N$5/N$5*1000)</f>
        <v>7.2807583813392709</v>
      </c>
      <c r="O37" s="344">
        <f>IF(OIS_ued!O$5=0,"",OIS_ued!O$5/O$5*1000)</f>
        <v>7.3016030821032309</v>
      </c>
      <c r="P37" s="344">
        <f>IF(OIS_ued!P$5=0,"",OIS_ued!P$5/P$5*1000)</f>
        <v>7.4552878410570607</v>
      </c>
      <c r="Q37" s="344">
        <f>IF(OIS_ued!Q$5=0,"",OIS_ued!Q$5/Q$5*1000)</f>
        <v>7.4602142569925043</v>
      </c>
      <c r="R37" s="344">
        <f>IF(OIS_ued!R$5=0,"",OIS_ued!R$5/R$5*1000)</f>
        <v>7.8749704255790984</v>
      </c>
      <c r="S37" s="344">
        <f>IF(OIS_ued!S$5=0,"",OIS_ued!S$5/S$5*1000)</f>
        <v>7.2384558395933967</v>
      </c>
      <c r="T37" s="344">
        <f>IF(OIS_ued!T$5=0,"",OIS_ued!T$5/T$5*1000)</f>
        <v>7.0186048169279793</v>
      </c>
      <c r="U37" s="344">
        <f>IF(OIS_ued!U$5=0,"",OIS_ued!U$5/U$5*1000)</f>
        <v>7.0993675487817525</v>
      </c>
      <c r="V37" s="344">
        <f>IF(OIS_ued!V$5=0,"",OIS_ued!V$5/V$5*1000)</f>
        <v>6.8186667663020737</v>
      </c>
      <c r="W37" s="344">
        <f>IF(OIS_ued!W$5=0,"",OIS_ued!W$5/W$5*1000)</f>
        <v>7.1213387399044663</v>
      </c>
      <c r="X37" s="344">
        <f>IF(OIS_ued!X$5=0,"",OIS_ued!X$5/X$5*1000)</f>
        <v>6.6569328203905007</v>
      </c>
      <c r="Y37" s="344">
        <f>IF(OIS_ued!Y$5=0,"",OIS_ued!Y$5/Y$5*1000)</f>
        <v>6.4364038041833878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0.81425479447644178</v>
      </c>
      <c r="C38" s="345">
        <f t="shared" si="7"/>
        <v>0.83728404451544369</v>
      </c>
      <c r="D38" s="345">
        <f t="shared" si="7"/>
        <v>0.69691712102007608</v>
      </c>
      <c r="E38" s="345">
        <f t="shared" si="7"/>
        <v>0.67887453755497529</v>
      </c>
      <c r="F38" s="345">
        <f t="shared" si="7"/>
        <v>0.7289092468399393</v>
      </c>
      <c r="G38" s="345">
        <f t="shared" si="7"/>
        <v>0.69829787051346504</v>
      </c>
      <c r="H38" s="345">
        <f t="shared" si="7"/>
        <v>0.6200513391076462</v>
      </c>
      <c r="I38" s="345">
        <f t="shared" si="7"/>
        <v>2.0467848489092848</v>
      </c>
      <c r="J38" s="345">
        <f t="shared" si="7"/>
        <v>1.856427395793407</v>
      </c>
      <c r="K38" s="345">
        <f t="shared" si="7"/>
        <v>2.1106430299681929</v>
      </c>
      <c r="L38" s="345">
        <f t="shared" si="7"/>
        <v>1.8148742496932562</v>
      </c>
      <c r="M38" s="345">
        <f t="shared" si="7"/>
        <v>1.9644910471052559</v>
      </c>
      <c r="N38" s="345">
        <f t="shared" si="7"/>
        <v>1.8480250789426989</v>
      </c>
      <c r="O38" s="345">
        <f t="shared" si="7"/>
        <v>1.9231733580600623</v>
      </c>
      <c r="P38" s="345">
        <f t="shared" si="7"/>
        <v>1.8706782675393945</v>
      </c>
      <c r="Q38" s="345">
        <f t="shared" si="7"/>
        <v>1.8417861837622744</v>
      </c>
      <c r="R38" s="345">
        <f t="shared" si="7"/>
        <v>1.7562708597674892</v>
      </c>
      <c r="S38" s="345">
        <f t="shared" si="7"/>
        <v>1.8395553234572888</v>
      </c>
      <c r="T38" s="345">
        <f t="shared" si="7"/>
        <v>1.8509366315021818</v>
      </c>
      <c r="U38" s="345">
        <f t="shared" si="7"/>
        <v>1.8633733661304261</v>
      </c>
      <c r="V38" s="345">
        <f t="shared" si="7"/>
        <v>1.8313087489607909</v>
      </c>
      <c r="W38" s="345">
        <f t="shared" si="7"/>
        <v>1.7543392596724405</v>
      </c>
      <c r="X38" s="345">
        <f t="shared" si="7"/>
        <v>1.7424619677342594</v>
      </c>
      <c r="Y38" s="345">
        <f t="shared" si="7"/>
        <v>1.6671025582055436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FI: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1948.4548581255351</v>
      </c>
      <c r="C5" s="223">
        <v>2034.856061908856</v>
      </c>
      <c r="D5" s="223">
        <v>2379.6232158211542</v>
      </c>
      <c r="E5" s="223">
        <v>2390.765004299225</v>
      </c>
      <c r="F5" s="223">
        <v>2436.6488392089432</v>
      </c>
      <c r="G5" s="223">
        <v>2302.183061049011</v>
      </c>
      <c r="H5" s="223">
        <v>2478.901461736888</v>
      </c>
      <c r="I5" s="223">
        <v>794.73404987102413</v>
      </c>
      <c r="J5" s="223">
        <v>794.41478933791791</v>
      </c>
      <c r="K5" s="223">
        <v>654.1672398968168</v>
      </c>
      <c r="L5" s="223">
        <v>834.61883061049014</v>
      </c>
      <c r="M5" s="223">
        <v>706.92510748065376</v>
      </c>
      <c r="N5" s="223">
        <v>762.85769561478799</v>
      </c>
      <c r="O5" s="223">
        <v>751.03396388650174</v>
      </c>
      <c r="P5" s="223">
        <v>773.43009458297672</v>
      </c>
      <c r="Q5" s="223">
        <v>717.96870163370636</v>
      </c>
      <c r="R5" s="223">
        <v>751.24883920894104</v>
      </c>
      <c r="S5" s="223">
        <v>765.30739466895966</v>
      </c>
      <c r="T5" s="223">
        <v>752.44952708512824</v>
      </c>
      <c r="U5" s="223">
        <v>782.91496130696248</v>
      </c>
      <c r="V5" s="223">
        <v>756.27635425623362</v>
      </c>
      <c r="W5" s="223">
        <v>803.25133276010229</v>
      </c>
      <c r="X5" s="223">
        <v>807.97429062768765</v>
      </c>
      <c r="Y5" s="223">
        <v>753.54548581255347</v>
      </c>
      <c r="DA5" s="89" t="s">
        <v>3029</v>
      </c>
    </row>
    <row r="6" spans="1:105" ht="12" customHeight="1" x14ac:dyDescent="0.25">
      <c r="A6" s="55" t="s">
        <v>91</v>
      </c>
      <c r="B6" s="259">
        <v>11.43960357408173</v>
      </c>
      <c r="C6" s="259">
        <v>12.35687246603722</v>
      </c>
      <c r="D6" s="259">
        <v>12.77486466478824</v>
      </c>
      <c r="E6" s="259">
        <v>12.603861513372831</v>
      </c>
      <c r="F6" s="259">
        <v>13.211158188745539</v>
      </c>
      <c r="G6" s="259">
        <v>13.47114343957098</v>
      </c>
      <c r="H6" s="259">
        <v>14.05817525968293</v>
      </c>
      <c r="I6" s="259">
        <v>14.22738146513662</v>
      </c>
      <c r="J6" s="259">
        <v>15.07079957509667</v>
      </c>
      <c r="K6" s="259">
        <v>11.459998770444811</v>
      </c>
      <c r="L6" s="259">
        <v>16.16428138877853</v>
      </c>
      <c r="M6" s="259">
        <v>15.053803135761941</v>
      </c>
      <c r="N6" s="259">
        <v>18.316901547431531</v>
      </c>
      <c r="O6" s="259">
        <v>18.623054447928279</v>
      </c>
      <c r="P6" s="259">
        <v>19.588961332845969</v>
      </c>
      <c r="Q6" s="259">
        <v>19.635157109892251</v>
      </c>
      <c r="R6" s="259">
        <v>22.994789844636419</v>
      </c>
      <c r="S6" s="259">
        <v>20.17175582360564</v>
      </c>
      <c r="T6" s="259">
        <v>19.577123419584659</v>
      </c>
      <c r="U6" s="259">
        <v>20.224380650497011</v>
      </c>
      <c r="V6" s="259">
        <v>20.757753345254411</v>
      </c>
      <c r="W6" s="259">
        <v>22.243260466267088</v>
      </c>
      <c r="X6" s="259">
        <v>21.84394278425864</v>
      </c>
      <c r="Y6" s="259">
        <v>20.842857317740201</v>
      </c>
      <c r="DA6" s="67" t="s">
        <v>3047</v>
      </c>
    </row>
    <row r="7" spans="1:105" ht="12" customHeight="1" x14ac:dyDescent="0.25">
      <c r="A7" s="173" t="s">
        <v>92</v>
      </c>
      <c r="B7" s="224">
        <v>5.8433981169810094</v>
      </c>
      <c r="C7" s="224">
        <v>6.4102259474444789</v>
      </c>
      <c r="D7" s="224">
        <v>6.6128227183352202</v>
      </c>
      <c r="E7" s="224">
        <v>6.4695186244558798</v>
      </c>
      <c r="F7" s="224">
        <v>6.8132396168725844</v>
      </c>
      <c r="G7" s="224">
        <v>6.9184705012202663</v>
      </c>
      <c r="H7" s="224">
        <v>7.1498905518948543</v>
      </c>
      <c r="I7" s="224">
        <v>6.9304640115935943</v>
      </c>
      <c r="J7" s="224">
        <v>7.4420565511146819</v>
      </c>
      <c r="K7" s="224">
        <v>5.1311399796169272</v>
      </c>
      <c r="L7" s="224">
        <v>7.8018549390350147</v>
      </c>
      <c r="M7" s="224">
        <v>6.7273479283457149</v>
      </c>
      <c r="N7" s="224">
        <v>8.3128832102998018</v>
      </c>
      <c r="O7" s="224">
        <v>8.3091621973830101</v>
      </c>
      <c r="P7" s="224">
        <v>8.717690702552261</v>
      </c>
      <c r="Q7" s="224">
        <v>8.7265434113123437</v>
      </c>
      <c r="R7" s="224">
        <v>10.152520396143521</v>
      </c>
      <c r="S7" s="224">
        <v>9.1146757789832993</v>
      </c>
      <c r="T7" s="224">
        <v>8.8290207867020882</v>
      </c>
      <c r="U7" s="224">
        <v>9.1008214942498693</v>
      </c>
      <c r="V7" s="224">
        <v>9.323952547947048</v>
      </c>
      <c r="W7" s="224">
        <v>9.923552757544293</v>
      </c>
      <c r="X7" s="224">
        <v>9.767405398383584</v>
      </c>
      <c r="Y7" s="224">
        <v>9.455109905876304</v>
      </c>
      <c r="DA7" s="177" t="s">
        <v>3048</v>
      </c>
    </row>
    <row r="8" spans="1:105" ht="12" customHeight="1" x14ac:dyDescent="0.25">
      <c r="A8" s="173" t="s">
        <v>93</v>
      </c>
      <c r="B8" s="224">
        <v>10.118676360385811</v>
      </c>
      <c r="C8" s="224">
        <v>11.213032582666999</v>
      </c>
      <c r="D8" s="224">
        <v>11.551328606528889</v>
      </c>
      <c r="E8" s="224">
        <v>11.238949848087451</v>
      </c>
      <c r="F8" s="224">
        <v>11.872617272081349</v>
      </c>
      <c r="G8" s="224">
        <v>12.023192821342009</v>
      </c>
      <c r="H8" s="224">
        <v>12.34537343770196</v>
      </c>
      <c r="I8" s="224">
        <v>11.614329509522809</v>
      </c>
      <c r="J8" s="224">
        <v>12.59293699569406</v>
      </c>
      <c r="K8" s="224">
        <v>8.0557838514093021</v>
      </c>
      <c r="L8" s="224">
        <v>12.98783832118467</v>
      </c>
      <c r="M8" s="224">
        <v>10.544911868219719</v>
      </c>
      <c r="N8" s="224">
        <v>13.197208055419599</v>
      </c>
      <c r="O8" s="224">
        <v>13.006989521990841</v>
      </c>
      <c r="P8" s="224">
        <v>13.61700822397688</v>
      </c>
      <c r="Q8" s="224">
        <v>13.6154138734068</v>
      </c>
      <c r="R8" s="224">
        <v>15.751664718746801</v>
      </c>
      <c r="S8" s="224">
        <v>14.41841476160004</v>
      </c>
      <c r="T8" s="224">
        <v>13.94452199943778</v>
      </c>
      <c r="U8" s="224">
        <v>14.347666547214519</v>
      </c>
      <c r="V8" s="224">
        <v>14.67744063152468</v>
      </c>
      <c r="W8" s="224">
        <v>15.532994188639609</v>
      </c>
      <c r="X8" s="224">
        <v>15.3174991367923</v>
      </c>
      <c r="Y8" s="224">
        <v>15.005207596372999</v>
      </c>
      <c r="DA8" s="177" t="s">
        <v>3049</v>
      </c>
    </row>
    <row r="9" spans="1:105" ht="12" customHeight="1" x14ac:dyDescent="0.25">
      <c r="A9" s="173" t="s">
        <v>94</v>
      </c>
      <c r="B9" s="224">
        <v>4.0630060001842194</v>
      </c>
      <c r="C9" s="224">
        <v>4.3750227811068108</v>
      </c>
      <c r="D9" s="224">
        <v>4.5250104299626246</v>
      </c>
      <c r="E9" s="224">
        <v>4.4721146858460088</v>
      </c>
      <c r="F9" s="224">
        <v>4.6831133121213568</v>
      </c>
      <c r="G9" s="224">
        <v>4.779315063673919</v>
      </c>
      <c r="H9" s="224">
        <v>4.9973996901742979</v>
      </c>
      <c r="I9" s="224">
        <v>5.100348377988694</v>
      </c>
      <c r="J9" s="224">
        <v>5.3885890526986859</v>
      </c>
      <c r="K9" s="224">
        <v>4.1714990817835531</v>
      </c>
      <c r="L9" s="224">
        <v>5.8048076618166746</v>
      </c>
      <c r="M9" s="224">
        <v>5.481469115444245</v>
      </c>
      <c r="N9" s="224">
        <v>6.6518104402237404</v>
      </c>
      <c r="O9" s="224">
        <v>6.7829780908673767</v>
      </c>
      <c r="P9" s="224">
        <v>7.1379286924364669</v>
      </c>
      <c r="Q9" s="224">
        <v>7.1564017786165781</v>
      </c>
      <c r="R9" s="224">
        <v>8.3902923766333952</v>
      </c>
      <c r="S9" s="224">
        <v>7.331008890886423</v>
      </c>
      <c r="T9" s="224">
        <v>7.1172793202046227</v>
      </c>
      <c r="U9" s="224">
        <v>7.3554068062155036</v>
      </c>
      <c r="V9" s="224">
        <v>7.5517544926492448</v>
      </c>
      <c r="W9" s="224">
        <v>8.1016672041379447</v>
      </c>
      <c r="X9" s="224">
        <v>7.9531409187573852</v>
      </c>
      <c r="Y9" s="224">
        <v>7.5696958019329594</v>
      </c>
      <c r="DA9" s="177" t="s">
        <v>3050</v>
      </c>
    </row>
    <row r="10" spans="1:105" ht="12" customHeight="1" x14ac:dyDescent="0.25">
      <c r="A10" s="56" t="s">
        <v>95</v>
      </c>
      <c r="B10" s="260">
        <v>14.52607186927923</v>
      </c>
      <c r="C10" s="260">
        <v>15.59992625008385</v>
      </c>
      <c r="D10" s="260">
        <v>16.200147720325191</v>
      </c>
      <c r="E10" s="260">
        <v>14.153401546591811</v>
      </c>
      <c r="F10" s="260">
        <v>18.489899883463099</v>
      </c>
      <c r="G10" s="260">
        <v>16.873918168512201</v>
      </c>
      <c r="H10" s="260">
        <v>16.26359552017891</v>
      </c>
      <c r="I10" s="260">
        <v>15.260597264699211</v>
      </c>
      <c r="J10" s="260">
        <v>15.957924090094631</v>
      </c>
      <c r="K10" s="260">
        <v>13.815631574090689</v>
      </c>
      <c r="L10" s="260">
        <v>17.24080599300547</v>
      </c>
      <c r="M10" s="260">
        <v>16.21503633224243</v>
      </c>
      <c r="N10" s="260">
        <v>18.80280594813048</v>
      </c>
      <c r="O10" s="260">
        <v>19.357999316615281</v>
      </c>
      <c r="P10" s="260">
        <v>20.058282247970791</v>
      </c>
      <c r="Q10" s="260">
        <v>20.32389543428112</v>
      </c>
      <c r="R10" s="260">
        <v>23.256771280624768</v>
      </c>
      <c r="S10" s="260">
        <v>20.890802661744509</v>
      </c>
      <c r="T10" s="260">
        <v>20.719929113151299</v>
      </c>
      <c r="U10" s="260">
        <v>20.746103486487218</v>
      </c>
      <c r="V10" s="260">
        <v>22.00606811326718</v>
      </c>
      <c r="W10" s="260">
        <v>22.75621716575219</v>
      </c>
      <c r="X10" s="260">
        <v>22.756012352015681</v>
      </c>
      <c r="Y10" s="260">
        <v>23.000246988019629</v>
      </c>
      <c r="DA10" s="68" t="s">
        <v>3051</v>
      </c>
    </row>
    <row r="11" spans="1:105" ht="12" customHeight="1" x14ac:dyDescent="0.25">
      <c r="A11" s="37" t="s">
        <v>159</v>
      </c>
      <c r="B11" s="226">
        <v>5.1697034301812792</v>
      </c>
      <c r="C11" s="226">
        <v>5.3979698412456836</v>
      </c>
      <c r="D11" s="226">
        <v>7.2971305144467848</v>
      </c>
      <c r="E11" s="226">
        <v>4.759814851289474</v>
      </c>
      <c r="F11" s="226">
        <v>10.622679544488079</v>
      </c>
      <c r="G11" s="226">
        <v>7.5398261544507923</v>
      </c>
      <c r="H11" s="226">
        <v>5.612907729037679</v>
      </c>
      <c r="I11" s="226">
        <v>5.7635131138145814</v>
      </c>
      <c r="J11" s="226">
        <v>5.2020803150836157</v>
      </c>
      <c r="K11" s="226">
        <v>6.1843637715632411</v>
      </c>
      <c r="L11" s="226">
        <v>5.544278903554666</v>
      </c>
      <c r="M11" s="226">
        <v>5.319820400787787</v>
      </c>
      <c r="N11" s="226">
        <v>4.9257402991110224</v>
      </c>
      <c r="O11" s="226">
        <v>5.3930399090903274</v>
      </c>
      <c r="P11" s="226">
        <v>5.1457098710308404</v>
      </c>
      <c r="Q11" s="226">
        <v>5.2514284905086486</v>
      </c>
      <c r="R11" s="226">
        <v>4.9337868866489041</v>
      </c>
      <c r="S11" s="226">
        <v>5.3002930281320628</v>
      </c>
      <c r="T11" s="226">
        <v>5.0736104271517322</v>
      </c>
      <c r="U11" s="226">
        <v>5.0229024523196832</v>
      </c>
      <c r="V11" s="226">
        <v>5.1351308188774674</v>
      </c>
      <c r="W11" s="226">
        <v>5.0272392202493856</v>
      </c>
      <c r="X11" s="226">
        <v>5.0540878246085903</v>
      </c>
      <c r="Y11" s="226">
        <v>5.0900358036410607</v>
      </c>
      <c r="DA11" s="69" t="s">
        <v>3052</v>
      </c>
    </row>
    <row r="12" spans="1:105" ht="12" customHeight="1" x14ac:dyDescent="0.25">
      <c r="A12" s="37" t="s">
        <v>35</v>
      </c>
      <c r="B12" s="226">
        <v>1.5658595740919099</v>
      </c>
      <c r="C12" s="226">
        <v>1.6080648033856879</v>
      </c>
      <c r="D12" s="226">
        <v>0.49862648284878019</v>
      </c>
      <c r="E12" s="226">
        <v>1.024729030578768</v>
      </c>
      <c r="F12" s="226">
        <v>0.19652982232154609</v>
      </c>
      <c r="G12" s="226">
        <v>0.46977320853970028</v>
      </c>
      <c r="H12" s="226">
        <v>0.61207413369390629</v>
      </c>
      <c r="I12" s="226">
        <v>0.42559056453454308</v>
      </c>
      <c r="J12" s="226">
        <v>0.16561821636060151</v>
      </c>
      <c r="K12" s="226">
        <v>0.79426842636804906</v>
      </c>
      <c r="L12" s="226">
        <v>0.82256527514720545</v>
      </c>
      <c r="M12" s="226">
        <v>1.0306672833356529</v>
      </c>
      <c r="N12" s="226">
        <v>0.66487367585488888</v>
      </c>
      <c r="O12" s="226">
        <v>0.74249641378628284</v>
      </c>
      <c r="P12" s="226">
        <v>0.90924869865289581</v>
      </c>
      <c r="Q12" s="226">
        <v>0.58995305318191327</v>
      </c>
      <c r="R12" s="226">
        <v>0.34769888254164888</v>
      </c>
      <c r="S12" s="226">
        <v>0.24904464617103</v>
      </c>
      <c r="T12" s="226">
        <v>8.4245790089297903E-2</v>
      </c>
      <c r="U12" s="226">
        <v>0.29351887422532857</v>
      </c>
      <c r="V12" s="226">
        <v>0.16051632078246469</v>
      </c>
      <c r="W12" s="226">
        <v>0.12412822382730709</v>
      </c>
      <c r="X12" s="226">
        <v>0.1721928506792878</v>
      </c>
      <c r="Y12" s="226">
        <v>0.1173900681275821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7.790508865006041</v>
      </c>
      <c r="C15" s="226">
        <v>8.5938916054524768</v>
      </c>
      <c r="D15" s="226">
        <v>8.4043907230296231</v>
      </c>
      <c r="E15" s="226">
        <v>8.3688576647235635</v>
      </c>
      <c r="F15" s="226">
        <v>7.6706905166534654</v>
      </c>
      <c r="G15" s="226">
        <v>8.8643188055217141</v>
      </c>
      <c r="H15" s="226">
        <v>10.038613657447319</v>
      </c>
      <c r="I15" s="226">
        <v>9.0714935863500852</v>
      </c>
      <c r="J15" s="226">
        <v>10.59022555865041</v>
      </c>
      <c r="K15" s="226">
        <v>6.8369993761594028</v>
      </c>
      <c r="L15" s="226">
        <v>10.8739618143036</v>
      </c>
      <c r="M15" s="226">
        <v>9.864548648118987</v>
      </c>
      <c r="N15" s="226">
        <v>13.21219197316457</v>
      </c>
      <c r="O15" s="226">
        <v>13.22246299373867</v>
      </c>
      <c r="P15" s="226">
        <v>14.00332367828706</v>
      </c>
      <c r="Q15" s="226">
        <v>14.48251389059055</v>
      </c>
      <c r="R15" s="226">
        <v>17.975285511434208</v>
      </c>
      <c r="S15" s="226">
        <v>15.341464987441411</v>
      </c>
      <c r="T15" s="226">
        <v>15.562072895910269</v>
      </c>
      <c r="U15" s="226">
        <v>15.42968215994221</v>
      </c>
      <c r="V15" s="226">
        <v>16.710420973607249</v>
      </c>
      <c r="W15" s="226">
        <v>17.6048497216755</v>
      </c>
      <c r="X15" s="226">
        <v>17.529731676727799</v>
      </c>
      <c r="Y15" s="226">
        <v>17.79282111625098</v>
      </c>
      <c r="DA15" s="69" t="s">
        <v>3056</v>
      </c>
    </row>
    <row r="16" spans="1:105" ht="12" customHeight="1" x14ac:dyDescent="0.25">
      <c r="A16" s="57" t="s">
        <v>3057</v>
      </c>
      <c r="B16" s="261">
        <v>1079.8520053126781</v>
      </c>
      <c r="C16" s="261">
        <v>1101.263415524922</v>
      </c>
      <c r="D16" s="261">
        <v>1393.622984243719</v>
      </c>
      <c r="E16" s="261">
        <v>1421.1622913834451</v>
      </c>
      <c r="F16" s="261">
        <v>1411.2427471390499</v>
      </c>
      <c r="G16" s="261">
        <v>1336.3508683977061</v>
      </c>
      <c r="H16" s="261">
        <v>1501.094702780633</v>
      </c>
      <c r="I16" s="261">
        <v>132.22433199748281</v>
      </c>
      <c r="J16" s="261">
        <v>122.25405865560241</v>
      </c>
      <c r="K16" s="261">
        <v>110.2293810660458</v>
      </c>
      <c r="L16" s="261">
        <v>144.43971245352969</v>
      </c>
      <c r="M16" s="261">
        <v>112.5062684947565</v>
      </c>
      <c r="N16" s="261">
        <v>114.3193344216798</v>
      </c>
      <c r="O16" s="261">
        <v>106.6962259923688</v>
      </c>
      <c r="P16" s="261">
        <v>118.14567727292351</v>
      </c>
      <c r="Q16" s="261">
        <v>105.0491915422666</v>
      </c>
      <c r="R16" s="261">
        <v>105.2923649298893</v>
      </c>
      <c r="S16" s="261">
        <v>106.8396055096535</v>
      </c>
      <c r="T16" s="261">
        <v>104.32700868608271</v>
      </c>
      <c r="U16" s="261">
        <v>113.213518181111</v>
      </c>
      <c r="V16" s="261">
        <v>99.770871285012575</v>
      </c>
      <c r="W16" s="261">
        <v>116.73374440537199</v>
      </c>
      <c r="X16" s="261">
        <v>121.73069192362099</v>
      </c>
      <c r="Y16" s="261">
        <v>103.0218835685933</v>
      </c>
      <c r="DA16" s="70" t="s">
        <v>3058</v>
      </c>
    </row>
    <row r="17" spans="1:105" ht="12" customHeight="1" x14ac:dyDescent="0.25">
      <c r="A17" s="46" t="s">
        <v>28</v>
      </c>
      <c r="B17" s="229">
        <v>2.9145720061979278E-3</v>
      </c>
      <c r="C17" s="229">
        <v>4.4647935990298291E-3</v>
      </c>
      <c r="D17" s="229">
        <v>4.7864704936543016E-3</v>
      </c>
      <c r="E17" s="229">
        <v>2.8330468545043619E-3</v>
      </c>
      <c r="F17" s="229">
        <v>3.1318331452089999E-3</v>
      </c>
      <c r="G17" s="229">
        <v>4.2404675662826548E-3</v>
      </c>
      <c r="H17" s="229">
        <v>1.1333186996240929E-3</v>
      </c>
      <c r="I17" s="229">
        <v>8.5844383757247941E-2</v>
      </c>
      <c r="J17" s="229">
        <v>6.2055117667563171E-2</v>
      </c>
      <c r="K17" s="229">
        <v>6.0156525393086087E-2</v>
      </c>
      <c r="L17" s="229">
        <v>6.4952668776112582E-2</v>
      </c>
      <c r="M17" s="229">
        <v>5.6641327747054437E-2</v>
      </c>
      <c r="N17" s="229">
        <v>5.8819090545498977E-2</v>
      </c>
      <c r="O17" s="229">
        <v>5.9927177441238537E-2</v>
      </c>
      <c r="P17" s="229">
        <v>6.3769648200124485E-2</v>
      </c>
      <c r="Q17" s="229">
        <v>0.14305823109081389</v>
      </c>
      <c r="R17" s="229">
        <v>0.13672841244060269</v>
      </c>
      <c r="S17" s="229">
        <v>6.8763564391815205E-2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0.91691641611639096</v>
      </c>
      <c r="C19" s="229">
        <v>1.105262460454886</v>
      </c>
      <c r="D19" s="229">
        <v>0.84857356559141672</v>
      </c>
      <c r="E19" s="229">
        <v>0.74092154158431334</v>
      </c>
      <c r="F19" s="229">
        <v>1.0814398285484721</v>
      </c>
      <c r="G19" s="229">
        <v>1.0319648220358451</v>
      </c>
      <c r="H19" s="229">
        <v>0.89277047752466032</v>
      </c>
      <c r="I19" s="229">
        <v>7.4967341438180446</v>
      </c>
      <c r="J19" s="229">
        <v>9.1348094889529516</v>
      </c>
      <c r="K19" s="229">
        <v>7.9988024244539568</v>
      </c>
      <c r="L19" s="229">
        <v>16.278209683154831</v>
      </c>
      <c r="M19" s="229">
        <v>9.7702213236340718</v>
      </c>
      <c r="N19" s="229">
        <v>12.79159613830198</v>
      </c>
      <c r="O19" s="229">
        <v>10.320135304194361</v>
      </c>
      <c r="P19" s="229">
        <v>16.917740316375859</v>
      </c>
      <c r="Q19" s="229">
        <v>15.619872116979019</v>
      </c>
      <c r="R19" s="229">
        <v>14.14308069647325</v>
      </c>
      <c r="S19" s="229">
        <v>15.000515281561629</v>
      </c>
      <c r="T19" s="229">
        <v>16.750949422567661</v>
      </c>
      <c r="U19" s="229">
        <v>25.288325691831862</v>
      </c>
      <c r="V19" s="229">
        <v>14.852001097123839</v>
      </c>
      <c r="W19" s="229">
        <v>21.72711924973359</v>
      </c>
      <c r="X19" s="229">
        <v>23.660142578524201</v>
      </c>
      <c r="Y19" s="229">
        <v>6.927933340558984</v>
      </c>
      <c r="DA19" s="73" t="s">
        <v>3061</v>
      </c>
    </row>
    <row r="20" spans="1:105" ht="12" customHeight="1" x14ac:dyDescent="0.25">
      <c r="A20" s="46" t="s">
        <v>159</v>
      </c>
      <c r="B20" s="229">
        <v>32.181015930376667</v>
      </c>
      <c r="C20" s="229">
        <v>32.79748010358518</v>
      </c>
      <c r="D20" s="229">
        <v>33.26541680044275</v>
      </c>
      <c r="E20" s="229">
        <v>35.577659339334581</v>
      </c>
      <c r="F20" s="229">
        <v>33.343301680896147</v>
      </c>
      <c r="G20" s="229">
        <v>33.01942958634686</v>
      </c>
      <c r="H20" s="229">
        <v>33.74483272257266</v>
      </c>
      <c r="I20" s="229">
        <v>44.468422476164108</v>
      </c>
      <c r="J20" s="229">
        <v>43.121784978381079</v>
      </c>
      <c r="K20" s="229">
        <v>43.61909569650436</v>
      </c>
      <c r="L20" s="229">
        <v>43.744459215165513</v>
      </c>
      <c r="M20" s="229">
        <v>41.79404092282445</v>
      </c>
      <c r="N20" s="229">
        <v>40.309314720258477</v>
      </c>
      <c r="O20" s="229">
        <v>44.391872689343018</v>
      </c>
      <c r="P20" s="229">
        <v>41.887652519868077</v>
      </c>
      <c r="Q20" s="229">
        <v>41.226725311018917</v>
      </c>
      <c r="R20" s="229">
        <v>39.480493465255662</v>
      </c>
      <c r="S20" s="229">
        <v>42.903933981770571</v>
      </c>
      <c r="T20" s="229">
        <v>40.731542442109301</v>
      </c>
      <c r="U20" s="229">
        <v>40.989946422437917</v>
      </c>
      <c r="V20" s="229">
        <v>41.588905043327557</v>
      </c>
      <c r="W20" s="229">
        <v>41.586970806458318</v>
      </c>
      <c r="X20" s="229">
        <v>40.990303290551509</v>
      </c>
      <c r="Y20" s="229">
        <v>39.974177367836162</v>
      </c>
      <c r="DA20" s="73" t="s">
        <v>3062</v>
      </c>
    </row>
    <row r="21" spans="1:105" ht="12" customHeight="1" x14ac:dyDescent="0.25">
      <c r="A21" s="46" t="s">
        <v>32</v>
      </c>
      <c r="B21" s="229">
        <v>8.5995961980548294</v>
      </c>
      <c r="C21" s="229">
        <v>9.0775736747783036</v>
      </c>
      <c r="D21" s="229">
        <v>7.2294347579564651</v>
      </c>
      <c r="E21" s="229">
        <v>6.5256658360683737</v>
      </c>
      <c r="F21" s="229">
        <v>7.8732107722695934</v>
      </c>
      <c r="G21" s="229">
        <v>6.4501724340674897</v>
      </c>
      <c r="H21" s="229">
        <v>5.8398205860499877</v>
      </c>
      <c r="I21" s="229">
        <v>30.237333622622149</v>
      </c>
      <c r="J21" s="229">
        <v>9.3968835291870914</v>
      </c>
      <c r="K21" s="229">
        <v>2.9731503756492579</v>
      </c>
      <c r="L21" s="229">
        <v>4.6396087480466726</v>
      </c>
      <c r="M21" s="229">
        <v>1.2534948826835091</v>
      </c>
      <c r="N21" s="229">
        <v>0.97796194410906268</v>
      </c>
      <c r="O21" s="229">
        <v>0.85719629552420662</v>
      </c>
      <c r="P21" s="229">
        <v>0.69208691370905617</v>
      </c>
      <c r="Q21" s="229">
        <v>0.55764318719990524</v>
      </c>
      <c r="R21" s="229">
        <v>3.4585453426946211</v>
      </c>
      <c r="S21" s="229">
        <v>1.779140833987954</v>
      </c>
      <c r="T21" s="229">
        <v>0.53329347793385184</v>
      </c>
      <c r="U21" s="229">
        <v>0.18306651518462011</v>
      </c>
      <c r="V21" s="229">
        <v>0.13353794968868049</v>
      </c>
      <c r="W21" s="229">
        <v>8.7361989130761708E-2</v>
      </c>
      <c r="X21" s="229">
        <v>3.8929084497169752E-2</v>
      </c>
      <c r="Y21" s="229">
        <v>0</v>
      </c>
      <c r="DA21" s="73" t="s">
        <v>3063</v>
      </c>
    </row>
    <row r="22" spans="1:105" ht="12" customHeight="1" x14ac:dyDescent="0.25">
      <c r="A22" s="46" t="s">
        <v>33</v>
      </c>
      <c r="B22" s="229">
        <v>3.081083404977484</v>
      </c>
      <c r="C22" s="229">
        <v>3.0810834049783602</v>
      </c>
      <c r="D22" s="229">
        <v>3.0810834049785472</v>
      </c>
      <c r="E22" s="229">
        <v>3.081083404978413</v>
      </c>
      <c r="F22" s="229">
        <v>3.0851246775500991</v>
      </c>
      <c r="G22" s="229">
        <v>3.081083404979752</v>
      </c>
      <c r="H22" s="229">
        <v>3.081771281163121</v>
      </c>
      <c r="I22" s="229">
        <v>3.0823731728195281</v>
      </c>
      <c r="J22" s="229">
        <v>2.0540842648281088</v>
      </c>
      <c r="K22" s="229">
        <v>2.0540842648278121</v>
      </c>
      <c r="L22" s="229">
        <v>2.0540842648290849</v>
      </c>
      <c r="M22" s="229">
        <v>2.054084264829044</v>
      </c>
      <c r="N22" s="229">
        <v>2.054084264827031</v>
      </c>
      <c r="O22" s="229">
        <v>2.0731728288851721</v>
      </c>
      <c r="P22" s="229">
        <v>2.073172828887234</v>
      </c>
      <c r="Q22" s="229">
        <v>2.073172828886189</v>
      </c>
      <c r="R22" s="229">
        <v>2.0731728288974272</v>
      </c>
      <c r="S22" s="229">
        <v>2.0731728288852742</v>
      </c>
      <c r="T22" s="229">
        <v>2.073172828886638</v>
      </c>
      <c r="U22" s="229">
        <v>2.0731728288865812</v>
      </c>
      <c r="V22" s="229">
        <v>2.0731728288866962</v>
      </c>
      <c r="W22" s="229">
        <v>2.0731728288939961</v>
      </c>
      <c r="X22" s="229">
        <v>2.0731728288942191</v>
      </c>
      <c r="Y22" s="229">
        <v>2.0731728288872531</v>
      </c>
      <c r="DA22" s="73" t="s">
        <v>3064</v>
      </c>
    </row>
    <row r="23" spans="1:105" ht="12" customHeight="1" x14ac:dyDescent="0.25">
      <c r="A23" s="46" t="s">
        <v>35</v>
      </c>
      <c r="B23" s="229">
        <v>0.16835436865699779</v>
      </c>
      <c r="C23" s="229">
        <v>0.1688658462602898</v>
      </c>
      <c r="D23" s="229">
        <v>3.877169896825642E-2</v>
      </c>
      <c r="E23" s="229">
        <v>5.4054430236961271E-2</v>
      </c>
      <c r="F23" s="229">
        <v>2.2363742184257289E-2</v>
      </c>
      <c r="G23" s="229">
        <v>4.3002355892192402E-2</v>
      </c>
      <c r="H23" s="229">
        <v>3.4948016145670661E-2</v>
      </c>
      <c r="I23" s="229">
        <v>2.8019450931447909</v>
      </c>
      <c r="J23" s="229">
        <v>1.701785591421203</v>
      </c>
      <c r="K23" s="229">
        <v>2.662908061916939</v>
      </c>
      <c r="L23" s="229">
        <v>4.9219997973486391</v>
      </c>
      <c r="M23" s="229">
        <v>3.6394859987048158</v>
      </c>
      <c r="N23" s="229">
        <v>3.560600050706666</v>
      </c>
      <c r="O23" s="229">
        <v>3.8190042436839962</v>
      </c>
      <c r="P23" s="229">
        <v>3.0908815740845359</v>
      </c>
      <c r="Q23" s="229">
        <v>2.8763891535785242</v>
      </c>
      <c r="R23" s="229">
        <v>1.4794137486097849</v>
      </c>
      <c r="S23" s="229">
        <v>1.5829870293529451</v>
      </c>
      <c r="T23" s="229">
        <v>0.46908053546582568</v>
      </c>
      <c r="U23" s="229">
        <v>1.2412732902851551</v>
      </c>
      <c r="V23" s="229">
        <v>1.0649076788947629</v>
      </c>
      <c r="W23" s="229">
        <v>0.47209338941861712</v>
      </c>
      <c r="X23" s="229">
        <v>0.57925630333433331</v>
      </c>
      <c r="Y23" s="229">
        <v>1.0611290494034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7.2335701501182754</v>
      </c>
      <c r="C25" s="229">
        <v>7.7317914139167758</v>
      </c>
      <c r="D25" s="229">
        <v>6.3766582716344056</v>
      </c>
      <c r="E25" s="229">
        <v>7.373172537353744</v>
      </c>
      <c r="F25" s="229">
        <v>8.5090022378175192</v>
      </c>
      <c r="G25" s="229">
        <v>7.8911935230826851</v>
      </c>
      <c r="H25" s="229">
        <v>9.2063685308887599</v>
      </c>
      <c r="I25" s="229">
        <v>5.9980961968801738</v>
      </c>
      <c r="J25" s="229">
        <v>9.8839351019772597</v>
      </c>
      <c r="K25" s="229">
        <v>6.3766582716055007</v>
      </c>
      <c r="L25" s="229">
        <v>13.630243358015569</v>
      </c>
      <c r="M25" s="229">
        <v>3.6267925431948509</v>
      </c>
      <c r="N25" s="229">
        <v>5.1204406573385404</v>
      </c>
      <c r="O25" s="229">
        <v>5.6465261176252266</v>
      </c>
      <c r="P25" s="229">
        <v>3.7493965541797381</v>
      </c>
      <c r="Q25" s="229">
        <v>3.099441773688163</v>
      </c>
      <c r="R25" s="229">
        <v>2.9720193089523019</v>
      </c>
      <c r="S25" s="229">
        <v>2.1122572917482829</v>
      </c>
      <c r="T25" s="229">
        <v>3.2624112737943869</v>
      </c>
      <c r="U25" s="229">
        <v>3.7441707458066089</v>
      </c>
      <c r="V25" s="229">
        <v>4.7079306232023281</v>
      </c>
      <c r="W25" s="229">
        <v>4.953844424849871</v>
      </c>
      <c r="X25" s="229">
        <v>5.2245198784053652</v>
      </c>
      <c r="Y25" s="229">
        <v>5.7343817063674827</v>
      </c>
      <c r="DA25" s="73" t="s">
        <v>3067</v>
      </c>
    </row>
    <row r="26" spans="1:105" ht="12" customHeight="1" x14ac:dyDescent="0.25">
      <c r="A26" s="46" t="s">
        <v>39</v>
      </c>
      <c r="B26" s="229">
        <v>1027.668554272371</v>
      </c>
      <c r="C26" s="229">
        <v>1047.2968938273491</v>
      </c>
      <c r="D26" s="229">
        <v>1342.778259273653</v>
      </c>
      <c r="E26" s="229">
        <v>1367.8069012470351</v>
      </c>
      <c r="F26" s="229">
        <v>1357.325172366639</v>
      </c>
      <c r="G26" s="229">
        <v>1284.8297818037349</v>
      </c>
      <c r="H26" s="229">
        <v>1448.2930578475889</v>
      </c>
      <c r="I26" s="229">
        <v>38.053582908276773</v>
      </c>
      <c r="J26" s="229">
        <v>46.898720583187128</v>
      </c>
      <c r="K26" s="229">
        <v>44.484525445694871</v>
      </c>
      <c r="L26" s="229">
        <v>59.106154718193281</v>
      </c>
      <c r="M26" s="229">
        <v>50.311507231138691</v>
      </c>
      <c r="N26" s="229">
        <v>49.446517555592528</v>
      </c>
      <c r="O26" s="229">
        <v>39.528391335671643</v>
      </c>
      <c r="P26" s="229">
        <v>49.670976917618901</v>
      </c>
      <c r="Q26" s="229">
        <v>39.452888939825108</v>
      </c>
      <c r="R26" s="229">
        <v>41.548911126565677</v>
      </c>
      <c r="S26" s="229">
        <v>41.318834697954991</v>
      </c>
      <c r="T26" s="229">
        <v>40.506558705325062</v>
      </c>
      <c r="U26" s="229">
        <v>39.693562686678248</v>
      </c>
      <c r="V26" s="229">
        <v>35.350416063888723</v>
      </c>
      <c r="W26" s="229">
        <v>45.833181716886777</v>
      </c>
      <c r="X26" s="229">
        <v>49.164367959414207</v>
      </c>
      <c r="Y26" s="229">
        <v>47.251089275540032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308.83294097771329</v>
      </c>
      <c r="C27" s="261">
        <f t="shared" si="0"/>
        <v>340.83517949824295</v>
      </c>
      <c r="D27" s="261">
        <f t="shared" si="0"/>
        <v>328.3290203002436</v>
      </c>
      <c r="E27" s="261">
        <f t="shared" si="0"/>
        <v>307.14524158977338</v>
      </c>
      <c r="F27" s="261">
        <f t="shared" si="0"/>
        <v>354.51478819065471</v>
      </c>
      <c r="G27" s="261">
        <f t="shared" si="0"/>
        <v>315.88843240011238</v>
      </c>
      <c r="H27" s="261">
        <f t="shared" si="0"/>
        <v>292.62715991374063</v>
      </c>
      <c r="I27" s="261">
        <f t="shared" si="0"/>
        <v>264.73760424573277</v>
      </c>
      <c r="J27" s="261">
        <f t="shared" si="0"/>
        <v>254.26307353637762</v>
      </c>
      <c r="K27" s="261">
        <f t="shared" si="0"/>
        <v>232.29200625203205</v>
      </c>
      <c r="L27" s="261">
        <f t="shared" si="0"/>
        <v>263.57589534640215</v>
      </c>
      <c r="M27" s="261">
        <f t="shared" si="0"/>
        <v>237.76861226156194</v>
      </c>
      <c r="N27" s="261">
        <f t="shared" si="0"/>
        <v>242.18570063172152</v>
      </c>
      <c r="O27" s="261">
        <f t="shared" si="0"/>
        <v>242.7696026907077</v>
      </c>
      <c r="P27" s="261">
        <f t="shared" si="0"/>
        <v>245.40477680544794</v>
      </c>
      <c r="Q27" s="261">
        <f t="shared" si="0"/>
        <v>222.12102376007954</v>
      </c>
      <c r="R27" s="261">
        <f t="shared" si="0"/>
        <v>221.61437954796401</v>
      </c>
      <c r="S27" s="261">
        <f t="shared" si="0"/>
        <v>237.38590815201601</v>
      </c>
      <c r="T27" s="261">
        <f t="shared" si="0"/>
        <v>234.85680014071244</v>
      </c>
      <c r="U27" s="261">
        <f t="shared" si="0"/>
        <v>245.92133523701131</v>
      </c>
      <c r="V27" s="261">
        <f t="shared" si="0"/>
        <v>232.2573888713633</v>
      </c>
      <c r="W27" s="261">
        <f t="shared" si="0"/>
        <v>244.76915983897413</v>
      </c>
      <c r="X27" s="261">
        <f t="shared" si="0"/>
        <v>246.29320359040688</v>
      </c>
      <c r="Y27" s="261">
        <f t="shared" si="0"/>
        <v>221.25791998380359</v>
      </c>
      <c r="DA27" s="70"/>
    </row>
    <row r="28" spans="1:105" ht="12" customHeight="1" x14ac:dyDescent="0.25">
      <c r="A28" s="60" t="s">
        <v>3070</v>
      </c>
      <c r="B28" s="262">
        <v>300.63202279866681</v>
      </c>
      <c r="C28" s="262">
        <v>331.21013985412702</v>
      </c>
      <c r="D28" s="262">
        <v>318.48945997473089</v>
      </c>
      <c r="E28" s="262">
        <v>297.86468300080941</v>
      </c>
      <c r="F28" s="262">
        <v>344.53750001807452</v>
      </c>
      <c r="G28" s="262">
        <v>305.93979691603249</v>
      </c>
      <c r="H28" s="262">
        <v>282.79146152679709</v>
      </c>
      <c r="I28" s="262">
        <v>257.16609190251222</v>
      </c>
      <c r="J28" s="262">
        <v>245.45696446393069</v>
      </c>
      <c r="K28" s="262">
        <v>229.71286142418509</v>
      </c>
      <c r="L28" s="262">
        <v>255.5360529741651</v>
      </c>
      <c r="M28" s="262">
        <v>234.48122850051749</v>
      </c>
      <c r="N28" s="262">
        <v>237.19288603257539</v>
      </c>
      <c r="O28" s="262">
        <v>238.80602519711979</v>
      </c>
      <c r="P28" s="262">
        <v>241.41061021482901</v>
      </c>
      <c r="Q28" s="262">
        <v>218.2087356478151</v>
      </c>
      <c r="R28" s="262">
        <v>217.55649163480291</v>
      </c>
      <c r="S28" s="262">
        <v>232.19953766297689</v>
      </c>
      <c r="T28" s="262">
        <v>229.9556576869104</v>
      </c>
      <c r="U28" s="262">
        <v>241.014946725584</v>
      </c>
      <c r="V28" s="262">
        <v>227.35327929674531</v>
      </c>
      <c r="W28" s="262">
        <v>240.04178651689949</v>
      </c>
      <c r="X28" s="262">
        <v>241.47908683945269</v>
      </c>
      <c r="Y28" s="262">
        <v>215.60890857426779</v>
      </c>
      <c r="DA28" s="72" t="s">
        <v>3071</v>
      </c>
    </row>
    <row r="29" spans="1:105" ht="12" customHeight="1" x14ac:dyDescent="0.25">
      <c r="A29" s="59" t="s">
        <v>28</v>
      </c>
      <c r="B29" s="230">
        <v>0.21202296891190189</v>
      </c>
      <c r="C29" s="230">
        <v>0.21543160168600561</v>
      </c>
      <c r="D29" s="230">
        <v>0.43234659386320839</v>
      </c>
      <c r="E29" s="230">
        <v>0.43604354716156768</v>
      </c>
      <c r="F29" s="230">
        <v>0.20616336540664859</v>
      </c>
      <c r="G29" s="230">
        <v>0.40438180296971371</v>
      </c>
      <c r="H29" s="230">
        <v>0.21501402428812341</v>
      </c>
      <c r="I29" s="230">
        <v>0.1239352008529306</v>
      </c>
      <c r="J29" s="230">
        <v>0.1381742835356862</v>
      </c>
      <c r="K29" s="230">
        <v>0.14339084793408749</v>
      </c>
      <c r="L29" s="230">
        <v>0.14280087613819559</v>
      </c>
      <c r="M29" s="230">
        <v>0.14969891380212871</v>
      </c>
      <c r="N29" s="230">
        <v>0.13855793899348751</v>
      </c>
      <c r="O29" s="230">
        <v>0.13829913859503401</v>
      </c>
      <c r="P29" s="230">
        <v>0.14156110859229809</v>
      </c>
      <c r="Q29" s="230">
        <v>0.26950530397227862</v>
      </c>
      <c r="R29" s="230">
        <v>0.27200111362539342</v>
      </c>
      <c r="S29" s="230">
        <v>0.13498174241894409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24.545187829969159</v>
      </c>
      <c r="C30" s="230">
        <v>26.275431734582771</v>
      </c>
      <c r="D30" s="230">
        <v>23.652951691378242</v>
      </c>
      <c r="E30" s="230">
        <v>21.838237077043079</v>
      </c>
      <c r="F30" s="230">
        <v>20.6673591710511</v>
      </c>
      <c r="G30" s="230">
        <v>23.610332380058288</v>
      </c>
      <c r="H30" s="230">
        <v>17.009973576922832</v>
      </c>
      <c r="I30" s="230">
        <v>13.93821370052277</v>
      </c>
      <c r="J30" s="230">
        <v>27.855494442118669</v>
      </c>
      <c r="K30" s="230">
        <v>20.977236658404578</v>
      </c>
      <c r="L30" s="230">
        <v>38.476604749100552</v>
      </c>
      <c r="M30" s="230">
        <v>27.946255054134671</v>
      </c>
      <c r="N30" s="230">
        <v>33.596001006107933</v>
      </c>
      <c r="O30" s="230">
        <v>26.636386902309589</v>
      </c>
      <c r="P30" s="230">
        <v>41.124136290901824</v>
      </c>
      <c r="Q30" s="230">
        <v>33.938295696474938</v>
      </c>
      <c r="R30" s="230">
        <v>31.325133279566209</v>
      </c>
      <c r="S30" s="230">
        <v>34.575487697953072</v>
      </c>
      <c r="T30" s="230">
        <v>39.206277772689553</v>
      </c>
      <c r="U30" s="230">
        <v>49.876267433526642</v>
      </c>
      <c r="V30" s="230">
        <v>34.283819624652487</v>
      </c>
      <c r="W30" s="230">
        <v>47.506504688028677</v>
      </c>
      <c r="X30" s="230">
        <v>50.168621496157471</v>
      </c>
      <c r="Y30" s="230">
        <v>27.117738190970979</v>
      </c>
      <c r="DA30" s="71" t="s">
        <v>3073</v>
      </c>
    </row>
    <row r="31" spans="1:105" ht="12" customHeight="1" x14ac:dyDescent="0.25">
      <c r="A31" s="59" t="s">
        <v>159</v>
      </c>
      <c r="B31" s="230">
        <v>153.03432499264571</v>
      </c>
      <c r="C31" s="230">
        <v>155.40928646447449</v>
      </c>
      <c r="D31" s="230">
        <v>172.20960533218451</v>
      </c>
      <c r="E31" s="230">
        <v>165.12133378365971</v>
      </c>
      <c r="F31" s="230">
        <v>197.18170848097901</v>
      </c>
      <c r="G31" s="230">
        <v>178.43355782103311</v>
      </c>
      <c r="H31" s="230">
        <v>167.61280377981021</v>
      </c>
      <c r="I31" s="230">
        <v>183.626984186052</v>
      </c>
      <c r="J31" s="230">
        <v>187.20134593817451</v>
      </c>
      <c r="K31" s="230">
        <v>191.77141704749471</v>
      </c>
      <c r="L31" s="230">
        <v>191.13107718532851</v>
      </c>
      <c r="M31" s="230">
        <v>189.05603321988431</v>
      </c>
      <c r="N31" s="230">
        <v>187.0090639455739</v>
      </c>
      <c r="O31" s="230">
        <v>197.99690945475939</v>
      </c>
      <c r="P31" s="230">
        <v>189.0766370332054</v>
      </c>
      <c r="Q31" s="230">
        <v>175.18678027386849</v>
      </c>
      <c r="R31" s="230">
        <v>173.21524657477261</v>
      </c>
      <c r="S31" s="230">
        <v>186.88568908737761</v>
      </c>
      <c r="T31" s="230">
        <v>186.3553345286337</v>
      </c>
      <c r="U31" s="230">
        <v>187.03581305009811</v>
      </c>
      <c r="V31" s="230">
        <v>188.78451219634789</v>
      </c>
      <c r="W31" s="230">
        <v>189.54933170668031</v>
      </c>
      <c r="X31" s="230">
        <v>189.09365413538379</v>
      </c>
      <c r="Y31" s="230">
        <v>184.7898746748634</v>
      </c>
      <c r="DA31" s="71" t="s">
        <v>3074</v>
      </c>
    </row>
    <row r="32" spans="1:105" ht="12" customHeight="1" x14ac:dyDescent="0.25">
      <c r="A32" s="59" t="s">
        <v>32</v>
      </c>
      <c r="B32" s="230">
        <v>113.04410826473411</v>
      </c>
      <c r="C32" s="230">
        <v>141.16201211822849</v>
      </c>
      <c r="D32" s="230">
        <v>118.6924326088271</v>
      </c>
      <c r="E32" s="230">
        <v>102.1493736811411</v>
      </c>
      <c r="F32" s="230">
        <v>125.01010106000319</v>
      </c>
      <c r="G32" s="230">
        <v>99.390710571142904</v>
      </c>
      <c r="H32" s="230">
        <v>91.323307834751432</v>
      </c>
      <c r="I32" s="230">
        <v>55.431736370716123</v>
      </c>
      <c r="J32" s="230">
        <v>26.472689322252691</v>
      </c>
      <c r="K32" s="230">
        <v>10.473431570524051</v>
      </c>
      <c r="L32" s="230">
        <v>14.96436917744375</v>
      </c>
      <c r="M32" s="230">
        <v>7.549600560262502</v>
      </c>
      <c r="N32" s="230">
        <v>7.8369993629237573</v>
      </c>
      <c r="O32" s="230">
        <v>4.9288742118343754</v>
      </c>
      <c r="P32" s="230">
        <v>4.1298391396463181</v>
      </c>
      <c r="Q32" s="230">
        <v>3.2979887990804539</v>
      </c>
      <c r="R32" s="230">
        <v>9.6632999728450244</v>
      </c>
      <c r="S32" s="230">
        <v>7.3290047766387563</v>
      </c>
      <c r="T32" s="230">
        <v>3.1917551801383892</v>
      </c>
      <c r="U32" s="230">
        <v>1.7467701142447269</v>
      </c>
      <c r="V32" s="230">
        <v>1.79629867977581</v>
      </c>
      <c r="W32" s="230">
        <v>1.842474640330362</v>
      </c>
      <c r="X32" s="230">
        <v>0.92598923023324398</v>
      </c>
      <c r="Y32" s="230">
        <v>0</v>
      </c>
      <c r="DA32" s="71" t="s">
        <v>3075</v>
      </c>
    </row>
    <row r="33" spans="1:105" ht="12" customHeight="1" x14ac:dyDescent="0.25">
      <c r="A33" s="59" t="s">
        <v>35</v>
      </c>
      <c r="B33" s="230">
        <v>9.7963787424059081</v>
      </c>
      <c r="C33" s="230">
        <v>8.1479779351551507</v>
      </c>
      <c r="D33" s="230">
        <v>3.5021237484778731</v>
      </c>
      <c r="E33" s="230">
        <v>8.3196949118039374</v>
      </c>
      <c r="F33" s="230">
        <v>1.472167940634473</v>
      </c>
      <c r="G33" s="230">
        <v>4.1008143408285038</v>
      </c>
      <c r="H33" s="230">
        <v>6.6303623110245704</v>
      </c>
      <c r="I33" s="230">
        <v>4.0452224443682754</v>
      </c>
      <c r="J33" s="230">
        <v>3.7892604778491989</v>
      </c>
      <c r="K33" s="230">
        <v>6.3473852998277174</v>
      </c>
      <c r="L33" s="230">
        <v>10.82120098615405</v>
      </c>
      <c r="M33" s="230">
        <v>9.7796407524338793</v>
      </c>
      <c r="N33" s="230">
        <v>8.6122637789763328</v>
      </c>
      <c r="O33" s="230">
        <v>9.1055554896214428</v>
      </c>
      <c r="P33" s="230">
        <v>6.9384366424831674</v>
      </c>
      <c r="Q33" s="230">
        <v>5.516165574418868</v>
      </c>
      <c r="R33" s="230">
        <v>3.0808106939935902</v>
      </c>
      <c r="S33" s="230">
        <v>3.2743743585885152</v>
      </c>
      <c r="T33" s="230">
        <v>1.202290205448771</v>
      </c>
      <c r="U33" s="230">
        <v>2.356096127714467</v>
      </c>
      <c r="V33" s="230">
        <v>2.4886487959690222</v>
      </c>
      <c r="W33" s="230">
        <v>1.1434754818602271</v>
      </c>
      <c r="X33" s="230">
        <v>1.290821977678259</v>
      </c>
      <c r="Y33" s="230">
        <v>3.701295708433491</v>
      </c>
      <c r="DA33" s="71" t="s">
        <v>3076</v>
      </c>
    </row>
    <row r="34" spans="1:105" ht="12" customHeight="1" x14ac:dyDescent="0.25">
      <c r="A34" s="60" t="s">
        <v>3077</v>
      </c>
      <c r="B34" s="262">
        <v>8.2009181790465036</v>
      </c>
      <c r="C34" s="262">
        <v>9.6250396441159012</v>
      </c>
      <c r="D34" s="262">
        <v>9.8395603255127018</v>
      </c>
      <c r="E34" s="262">
        <v>9.2805585889639435</v>
      </c>
      <c r="F34" s="262">
        <v>9.9772881725801685</v>
      </c>
      <c r="G34" s="262">
        <v>9.9486354840798885</v>
      </c>
      <c r="H34" s="262">
        <v>9.8356983869435233</v>
      </c>
      <c r="I34" s="262">
        <v>7.5715123432205402</v>
      </c>
      <c r="J34" s="262">
        <v>8.806109072446942</v>
      </c>
      <c r="K34" s="262">
        <v>2.57914482784697</v>
      </c>
      <c r="L34" s="262">
        <v>8.0398423722370538</v>
      </c>
      <c r="M34" s="262">
        <v>3.2873837610444649</v>
      </c>
      <c r="N34" s="262">
        <v>4.9928145991461426</v>
      </c>
      <c r="O34" s="262">
        <v>3.9635774935879011</v>
      </c>
      <c r="P34" s="262">
        <v>3.994166590618943</v>
      </c>
      <c r="Q34" s="262">
        <v>3.9122881122644322</v>
      </c>
      <c r="R34" s="262">
        <v>4.0578879131610819</v>
      </c>
      <c r="S34" s="262">
        <v>5.1863704890391196</v>
      </c>
      <c r="T34" s="262">
        <v>4.9011424538020449</v>
      </c>
      <c r="U34" s="262">
        <v>4.9063885114272976</v>
      </c>
      <c r="V34" s="262">
        <v>4.9041095746179773</v>
      </c>
      <c r="W34" s="262">
        <v>4.727373322074639</v>
      </c>
      <c r="X34" s="262">
        <v>4.8141167509541871</v>
      </c>
      <c r="Y34" s="262">
        <v>5.6490114095357962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209.31399967298589</v>
      </c>
      <c r="C35" s="261">
        <f t="shared" si="1"/>
        <v>218.00070326541413</v>
      </c>
      <c r="D35" s="261">
        <f t="shared" si="1"/>
        <v>270.33797956980987</v>
      </c>
      <c r="E35" s="261">
        <f t="shared" si="1"/>
        <v>270.46029105008665</v>
      </c>
      <c r="F35" s="261">
        <f t="shared" si="1"/>
        <v>277.40210307979538</v>
      </c>
      <c r="G35" s="261">
        <f t="shared" si="1"/>
        <v>258.48913729344974</v>
      </c>
      <c r="H35" s="261">
        <f t="shared" si="1"/>
        <v>284.91851526193517</v>
      </c>
      <c r="I35" s="261">
        <f t="shared" si="1"/>
        <v>25.839165840102854</v>
      </c>
      <c r="J35" s="261">
        <f t="shared" si="1"/>
        <v>21.618185640607038</v>
      </c>
      <c r="K35" s="261">
        <f t="shared" si="1"/>
        <v>17.966648109686901</v>
      </c>
      <c r="L35" s="261">
        <f t="shared" si="1"/>
        <v>28.116613934855437</v>
      </c>
      <c r="M35" s="261">
        <f t="shared" si="1"/>
        <v>18.102668616898974</v>
      </c>
      <c r="N35" s="261">
        <f t="shared" si="1"/>
        <v>18.270771614206808</v>
      </c>
      <c r="O35" s="261">
        <f t="shared" si="1"/>
        <v>16.584052773898268</v>
      </c>
      <c r="P35" s="261">
        <f t="shared" si="1"/>
        <v>20.285568045463876</v>
      </c>
      <c r="Q35" s="261">
        <f t="shared" si="1"/>
        <v>18.381116492945385</v>
      </c>
      <c r="R35" s="261">
        <f t="shared" si="1"/>
        <v>18.277641240009157</v>
      </c>
      <c r="S35" s="261">
        <f t="shared" si="1"/>
        <v>17.488387391449752</v>
      </c>
      <c r="T35" s="261">
        <f t="shared" si="1"/>
        <v>16.282246051395418</v>
      </c>
      <c r="U35" s="261">
        <f t="shared" si="1"/>
        <v>19.14213292152197</v>
      </c>
      <c r="V35" s="261">
        <f t="shared" si="1"/>
        <v>14.846677441511948</v>
      </c>
      <c r="W35" s="261">
        <f t="shared" si="1"/>
        <v>18.751843265528617</v>
      </c>
      <c r="X35" s="261">
        <f t="shared" si="1"/>
        <v>20.101783627333582</v>
      </c>
      <c r="Y35" s="261">
        <f t="shared" si="1"/>
        <v>13.870860956072736</v>
      </c>
      <c r="DA35" s="70"/>
    </row>
    <row r="36" spans="1:105" ht="12" customHeight="1" x14ac:dyDescent="0.25">
      <c r="A36" s="60" t="s">
        <v>3080</v>
      </c>
      <c r="B36" s="262">
        <v>17.026760336500161</v>
      </c>
      <c r="C36" s="262">
        <v>21.577249065310721</v>
      </c>
      <c r="D36" s="262">
        <v>19.858659170420051</v>
      </c>
      <c r="E36" s="262">
        <v>15.384905561032991</v>
      </c>
      <c r="F36" s="262">
        <v>23.650380964917641</v>
      </c>
      <c r="G36" s="262">
        <v>18.45503964407521</v>
      </c>
      <c r="H36" s="262">
        <v>14.611007469360329</v>
      </c>
      <c r="I36" s="262">
        <v>9.6096340543436565</v>
      </c>
      <c r="J36" s="262">
        <v>7.1007613559215903</v>
      </c>
      <c r="K36" s="262">
        <v>5.9248936226662581</v>
      </c>
      <c r="L36" s="262">
        <v>9.3754555585876442</v>
      </c>
      <c r="M36" s="262">
        <v>5.7694791190743739</v>
      </c>
      <c r="N36" s="262">
        <v>5.9810057630958076</v>
      </c>
      <c r="O36" s="262">
        <v>5.4745483966793387</v>
      </c>
      <c r="P36" s="262">
        <v>6.8060464170191306</v>
      </c>
      <c r="Q36" s="262">
        <v>6.4384733444225599</v>
      </c>
      <c r="R36" s="262">
        <v>6.3094413342875022</v>
      </c>
      <c r="S36" s="262">
        <v>6.0149291196849486</v>
      </c>
      <c r="T36" s="262">
        <v>5.5028446584160937</v>
      </c>
      <c r="U36" s="262">
        <v>6.8264811237356584</v>
      </c>
      <c r="V36" s="262">
        <v>5.0182610440386703</v>
      </c>
      <c r="W36" s="262">
        <v>6.4905217308191059</v>
      </c>
      <c r="X36" s="262">
        <v>6.9769240499568737</v>
      </c>
      <c r="Y36" s="262">
        <v>4.0190550486265906</v>
      </c>
      <c r="DA36" s="72" t="s">
        <v>3081</v>
      </c>
    </row>
    <row r="37" spans="1:105" ht="12" customHeight="1" x14ac:dyDescent="0.25">
      <c r="A37" s="59" t="s">
        <v>28</v>
      </c>
      <c r="B37" s="230">
        <v>3.0743330492225791E-2</v>
      </c>
      <c r="C37" s="230">
        <v>3.1237582244470811E-2</v>
      </c>
      <c r="D37" s="230">
        <v>6.2690256110165238E-2</v>
      </c>
      <c r="E37" s="230">
        <v>6.322631433842732E-2</v>
      </c>
      <c r="F37" s="230">
        <v>2.9893687983964069E-2</v>
      </c>
      <c r="G37" s="230">
        <v>5.8635361430608483E-2</v>
      </c>
      <c r="H37" s="230">
        <v>3.1177033521777898E-2</v>
      </c>
      <c r="I37" s="230">
        <v>1.7970604123674929E-2</v>
      </c>
      <c r="J37" s="230">
        <v>2.0035271112674499E-2</v>
      </c>
      <c r="K37" s="230">
        <v>2.079167295044269E-2</v>
      </c>
      <c r="L37" s="230">
        <v>2.0706127040038359E-2</v>
      </c>
      <c r="M37" s="230">
        <v>2.1706342501308661E-2</v>
      </c>
      <c r="N37" s="230">
        <v>2.009090115405569E-2</v>
      </c>
      <c r="O37" s="230">
        <v>2.005337509627993E-2</v>
      </c>
      <c r="P37" s="230">
        <v>2.052636074588322E-2</v>
      </c>
      <c r="Q37" s="230">
        <v>3.9078269075980387E-2</v>
      </c>
      <c r="R37" s="230">
        <v>3.9440161475682037E-2</v>
      </c>
      <c r="S37" s="230">
        <v>1.9572352650746899E-2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3.1684415612426</v>
      </c>
      <c r="C38" s="230">
        <v>3.4193269274105451</v>
      </c>
      <c r="D38" s="230">
        <v>3.0390673211454802</v>
      </c>
      <c r="E38" s="230">
        <v>2.7759337020699841</v>
      </c>
      <c r="F38" s="230">
        <v>2.475956229578951</v>
      </c>
      <c r="G38" s="230">
        <v>2.90268734488409</v>
      </c>
      <c r="H38" s="230">
        <v>1.9456353184290609</v>
      </c>
      <c r="I38" s="230">
        <v>1.458099596968355</v>
      </c>
      <c r="J38" s="230">
        <v>2.376331289054602</v>
      </c>
      <c r="K38" s="230">
        <v>2.6216574517206661</v>
      </c>
      <c r="L38" s="230">
        <v>5.0173225188606256</v>
      </c>
      <c r="M38" s="230">
        <v>3.503331923207083</v>
      </c>
      <c r="N38" s="230">
        <v>4.1601584452330256</v>
      </c>
      <c r="O38" s="230">
        <v>3.1793026889196261</v>
      </c>
      <c r="P38" s="230">
        <v>5.1389897397317617</v>
      </c>
      <c r="Q38" s="230">
        <v>3.9609461954392762</v>
      </c>
      <c r="R38" s="230">
        <v>3.8538845339787899</v>
      </c>
      <c r="S38" s="230">
        <v>4.0187877609501124</v>
      </c>
      <c r="T38" s="230">
        <v>4.9567962937250831</v>
      </c>
      <c r="U38" s="230">
        <v>6.2160882789504051</v>
      </c>
      <c r="V38" s="230">
        <v>4.3741446473057612</v>
      </c>
      <c r="W38" s="230">
        <v>6.122986253099695</v>
      </c>
      <c r="X38" s="230">
        <v>6.6589354542964942</v>
      </c>
      <c r="Y38" s="230">
        <v>3.310331159484373</v>
      </c>
      <c r="DA38" s="71" t="s">
        <v>3083</v>
      </c>
    </row>
    <row r="39" spans="1:105" ht="12" customHeight="1" x14ac:dyDescent="0.25">
      <c r="A39" s="59" t="s">
        <v>159</v>
      </c>
      <c r="B39" s="230">
        <v>0.7874568388180434</v>
      </c>
      <c r="C39" s="230">
        <v>0.76246558552472221</v>
      </c>
      <c r="D39" s="230">
        <v>2.9769291949933252</v>
      </c>
      <c r="E39" s="230">
        <v>0.35013505235274911</v>
      </c>
      <c r="F39" s="230">
        <v>6.8586639900315332</v>
      </c>
      <c r="G39" s="230">
        <v>4.0781927851579534</v>
      </c>
      <c r="H39" s="230">
        <v>1.9058260860061851</v>
      </c>
      <c r="I39" s="230">
        <v>1.6378086533850029</v>
      </c>
      <c r="J39" s="230">
        <v>1.544100667452017</v>
      </c>
      <c r="K39" s="230">
        <v>1.587772964890436</v>
      </c>
      <c r="L39" s="230">
        <v>1.5940564477289181</v>
      </c>
      <c r="M39" s="230">
        <v>0.86792636797639611</v>
      </c>
      <c r="N39" s="230">
        <v>0.59812300072398128</v>
      </c>
      <c r="O39" s="230">
        <v>1.0256394232927331</v>
      </c>
      <c r="P39" s="230">
        <v>0.6582460783430244</v>
      </c>
      <c r="Q39" s="230">
        <v>1.659324807603102</v>
      </c>
      <c r="R39" s="230">
        <v>1.1984806103138079</v>
      </c>
      <c r="S39" s="230">
        <v>1.2153762677423889</v>
      </c>
      <c r="T39" s="230">
        <v>0.32972990018694359</v>
      </c>
      <c r="U39" s="230">
        <v>0.30228723360673387</v>
      </c>
      <c r="V39" s="230">
        <v>0.33128948563277999</v>
      </c>
      <c r="W39" s="230">
        <v>0.2361517407850568</v>
      </c>
      <c r="X39" s="230">
        <v>0.15577493763538719</v>
      </c>
      <c r="Y39" s="230">
        <v>0.19389738978026591</v>
      </c>
      <c r="DA39" s="71" t="s">
        <v>3084</v>
      </c>
    </row>
    <row r="40" spans="1:105" ht="12" customHeight="1" x14ac:dyDescent="0.25">
      <c r="A40" s="59" t="s">
        <v>32</v>
      </c>
      <c r="B40" s="230">
        <v>11.64235112264306</v>
      </c>
      <c r="C40" s="230">
        <v>16.182762169533479</v>
      </c>
      <c r="D40" s="230">
        <v>13.272164454641789</v>
      </c>
      <c r="E40" s="230">
        <v>10.989254730060249</v>
      </c>
      <c r="F40" s="230">
        <v>14.0724027059312</v>
      </c>
      <c r="G40" s="230">
        <v>10.82090607318243</v>
      </c>
      <c r="H40" s="230">
        <v>9.7669664963047413</v>
      </c>
      <c r="I40" s="230">
        <v>5.9091979454332222</v>
      </c>
      <c r="J40" s="230">
        <v>2.6108513590141631</v>
      </c>
      <c r="K40" s="230">
        <v>0.77430066462969538</v>
      </c>
      <c r="L40" s="230">
        <v>1.1742963219657241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0.80063955872640435</v>
      </c>
      <c r="S40" s="230">
        <v>0.31878930991994819</v>
      </c>
      <c r="T40" s="230">
        <v>8.1605025546048399E-2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1.3977674833042339</v>
      </c>
      <c r="C41" s="230">
        <v>1.181456800597497</v>
      </c>
      <c r="D41" s="230">
        <v>0.50780794352929171</v>
      </c>
      <c r="E41" s="230">
        <v>1.206355762211571</v>
      </c>
      <c r="F41" s="230">
        <v>0.2134643513919986</v>
      </c>
      <c r="G41" s="230">
        <v>0.59461807942013312</v>
      </c>
      <c r="H41" s="230">
        <v>0.96140253509856244</v>
      </c>
      <c r="I41" s="230">
        <v>0.5865572544333999</v>
      </c>
      <c r="J41" s="230">
        <v>0.54944276928813385</v>
      </c>
      <c r="K41" s="230">
        <v>0.92037086847501903</v>
      </c>
      <c r="L41" s="230">
        <v>1.5690741429923369</v>
      </c>
      <c r="M41" s="230">
        <v>1.3765144853895861</v>
      </c>
      <c r="N41" s="230">
        <v>1.2026334159847449</v>
      </c>
      <c r="O41" s="230">
        <v>1.249552909370699</v>
      </c>
      <c r="P41" s="230">
        <v>0.98828423819846156</v>
      </c>
      <c r="Q41" s="230">
        <v>0.77912407230420089</v>
      </c>
      <c r="R41" s="230">
        <v>0.41699646979281768</v>
      </c>
      <c r="S41" s="230">
        <v>0.44240342842175229</v>
      </c>
      <c r="T41" s="230">
        <v>0.13471343895801891</v>
      </c>
      <c r="U41" s="230">
        <v>0.30810561117851898</v>
      </c>
      <c r="V41" s="230">
        <v>0.31282691110012922</v>
      </c>
      <c r="W41" s="230">
        <v>0.1313837369343536</v>
      </c>
      <c r="X41" s="230">
        <v>0.1622136580249918</v>
      </c>
      <c r="Y41" s="230">
        <v>0.51482649936195113</v>
      </c>
      <c r="DA41" s="71" t="s">
        <v>3086</v>
      </c>
    </row>
    <row r="42" spans="1:105" ht="12" customHeight="1" x14ac:dyDescent="0.25">
      <c r="A42" s="60" t="s">
        <v>3087</v>
      </c>
      <c r="B42" s="262">
        <v>191.43785852508449</v>
      </c>
      <c r="C42" s="262">
        <v>195.42657509410569</v>
      </c>
      <c r="D42" s="262">
        <v>249.46022307996171</v>
      </c>
      <c r="E42" s="262">
        <v>254.11418477805381</v>
      </c>
      <c r="F42" s="262">
        <v>252.7183601255748</v>
      </c>
      <c r="G42" s="262">
        <v>239.003703259952</v>
      </c>
      <c r="H42" s="262">
        <v>269.28881045964141</v>
      </c>
      <c r="I42" s="262">
        <v>15.445339435925639</v>
      </c>
      <c r="J42" s="262">
        <v>13.605362987896299</v>
      </c>
      <c r="K42" s="262">
        <v>11.774628772707921</v>
      </c>
      <c r="L42" s="262">
        <v>17.908460416286101</v>
      </c>
      <c r="M42" s="262">
        <v>11.99271046543071</v>
      </c>
      <c r="N42" s="262">
        <v>11.772652910485149</v>
      </c>
      <c r="O42" s="262">
        <v>10.698990993954469</v>
      </c>
      <c r="P42" s="262">
        <v>13.065840088702069</v>
      </c>
      <c r="Q42" s="262">
        <v>11.53744187975258</v>
      </c>
      <c r="R42" s="262">
        <v>11.547918657572829</v>
      </c>
      <c r="S42" s="262">
        <v>10.93629847111432</v>
      </c>
      <c r="T42" s="262">
        <v>10.27178306740697</v>
      </c>
      <c r="U42" s="262">
        <v>11.80749013053134</v>
      </c>
      <c r="V42" s="262">
        <v>9.3204907629592739</v>
      </c>
      <c r="W42" s="262">
        <v>11.77170072635178</v>
      </c>
      <c r="X42" s="262">
        <v>12.62625462817074</v>
      </c>
      <c r="Y42" s="262">
        <v>9.2667297257442236</v>
      </c>
      <c r="DA42" s="72" t="s">
        <v>3088</v>
      </c>
    </row>
    <row r="43" spans="1:105" ht="12" customHeight="1" x14ac:dyDescent="0.25">
      <c r="A43" s="64" t="s">
        <v>28</v>
      </c>
      <c r="B43" s="229">
        <v>5.3830259410962797E-4</v>
      </c>
      <c r="C43" s="229">
        <v>8.2461849335370419E-4</v>
      </c>
      <c r="D43" s="229">
        <v>8.8403013474504894E-4</v>
      </c>
      <c r="E43" s="229">
        <v>5.2324542600792911E-4</v>
      </c>
      <c r="F43" s="229">
        <v>5.7842932094299125E-4</v>
      </c>
      <c r="G43" s="229">
        <v>7.8318692635267096E-4</v>
      </c>
      <c r="H43" s="229">
        <v>2.093166319662957E-4</v>
      </c>
      <c r="I43" s="229">
        <v>1.585490232116463E-2</v>
      </c>
      <c r="J43" s="229">
        <v>1.146117877588609E-2</v>
      </c>
      <c r="K43" s="229">
        <v>1.1110521065479851E-2</v>
      </c>
      <c r="L43" s="229">
        <v>1.1996337720314471E-2</v>
      </c>
      <c r="M43" s="229">
        <v>1.0461286801360461E-2</v>
      </c>
      <c r="N43" s="229">
        <v>1.0863505501487E-2</v>
      </c>
      <c r="O43" s="229">
        <v>1.106816198250961E-2</v>
      </c>
      <c r="P43" s="229">
        <v>1.1777841473323411E-2</v>
      </c>
      <c r="Q43" s="229">
        <v>2.6421929786314611E-2</v>
      </c>
      <c r="R43" s="229">
        <v>2.525285323153869E-2</v>
      </c>
      <c r="S43" s="229">
        <v>1.270018548645349E-2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5.5478059286157948E-2</v>
      </c>
      <c r="C45" s="229">
        <v>9.0264355195547319E-2</v>
      </c>
      <c r="D45" s="229">
        <v>4.2855576928738627E-2</v>
      </c>
      <c r="E45" s="229">
        <v>2.2972944535952309E-2</v>
      </c>
      <c r="F45" s="229">
        <v>4.7908631458526682E-2</v>
      </c>
      <c r="G45" s="229">
        <v>3.8770917827341052E-2</v>
      </c>
      <c r="H45" s="229">
        <v>1.306262289527212E-2</v>
      </c>
      <c r="I45" s="229">
        <v>1.286435699399026</v>
      </c>
      <c r="J45" s="229">
        <v>1.3593805435134449</v>
      </c>
      <c r="K45" s="229">
        <v>1.400944522994457</v>
      </c>
      <c r="L45" s="229">
        <v>2.9068446876427272</v>
      </c>
      <c r="M45" s="229">
        <v>1.6884171069732921</v>
      </c>
      <c r="N45" s="229">
        <v>2.249471231295336</v>
      </c>
      <c r="O45" s="229">
        <v>1.75476880991064</v>
      </c>
      <c r="P45" s="229">
        <v>2.9487061655454609</v>
      </c>
      <c r="Q45" s="229">
        <v>2.6781084407751741</v>
      </c>
      <c r="R45" s="229">
        <v>2.4675756098988</v>
      </c>
      <c r="S45" s="229">
        <v>2.6077268739998831</v>
      </c>
      <c r="T45" s="229">
        <v>2.9999963087911028</v>
      </c>
      <c r="U45" s="229">
        <v>4.5349657213988861</v>
      </c>
      <c r="V45" s="229">
        <v>2.6865369743362688</v>
      </c>
      <c r="W45" s="229">
        <v>3.9666282007941072</v>
      </c>
      <c r="X45" s="229">
        <v>4.3369150301095294</v>
      </c>
      <c r="Y45" s="229">
        <v>1.254514863303456</v>
      </c>
      <c r="DA45" s="73" t="s">
        <v>3091</v>
      </c>
    </row>
    <row r="46" spans="1:105" ht="12" customHeight="1" x14ac:dyDescent="0.25">
      <c r="A46" s="64" t="s">
        <v>159</v>
      </c>
      <c r="B46" s="229">
        <v>1.3788033121275221E-2</v>
      </c>
      <c r="C46" s="229">
        <v>2.0127781255565549E-2</v>
      </c>
      <c r="D46" s="229">
        <v>4.1979332685318033E-2</v>
      </c>
      <c r="E46" s="229">
        <v>2.897631572322644E-3</v>
      </c>
      <c r="F46" s="229">
        <v>0.13271204129976369</v>
      </c>
      <c r="G46" s="229">
        <v>5.4472031800492801E-2</v>
      </c>
      <c r="H46" s="229">
        <v>1.2795351333142919E-2</v>
      </c>
      <c r="I46" s="229">
        <v>1.444987382809654</v>
      </c>
      <c r="J46" s="229">
        <v>0.88330293601253973</v>
      </c>
      <c r="K46" s="229">
        <v>0.84846395072018443</v>
      </c>
      <c r="L46" s="229">
        <v>0.92353531180524839</v>
      </c>
      <c r="M46" s="229">
        <v>0.41829371564172019</v>
      </c>
      <c r="N46" s="229">
        <v>0.3234156825075617</v>
      </c>
      <c r="O46" s="229">
        <v>0.56608641777999769</v>
      </c>
      <c r="P46" s="229">
        <v>0.37769568883348448</v>
      </c>
      <c r="Q46" s="229">
        <v>1.121916722409978</v>
      </c>
      <c r="R46" s="229">
        <v>0.76736640573239723</v>
      </c>
      <c r="S46" s="229">
        <v>0.78863815258166581</v>
      </c>
      <c r="T46" s="229">
        <v>0.19956206082366651</v>
      </c>
      <c r="U46" s="229">
        <v>0.2205345517799672</v>
      </c>
      <c r="V46" s="229">
        <v>0.2034732557162949</v>
      </c>
      <c r="W46" s="229">
        <v>0.15298518009744319</v>
      </c>
      <c r="X46" s="229">
        <v>0.10145505583920091</v>
      </c>
      <c r="Y46" s="229">
        <v>7.3481215538863512E-2</v>
      </c>
      <c r="DA46" s="73" t="s">
        <v>3092</v>
      </c>
    </row>
    <row r="47" spans="1:105" ht="12" customHeight="1" x14ac:dyDescent="0.25">
      <c r="A47" s="64" t="s">
        <v>32</v>
      </c>
      <c r="B47" s="229">
        <v>0.20385259861284999</v>
      </c>
      <c r="C47" s="229">
        <v>0.42719711321141329</v>
      </c>
      <c r="D47" s="229">
        <v>0.18715816554612719</v>
      </c>
      <c r="E47" s="229">
        <v>9.0944369174549233E-2</v>
      </c>
      <c r="F47" s="229">
        <v>0.27229461769971641</v>
      </c>
      <c r="G47" s="229">
        <v>0.14453380965061699</v>
      </c>
      <c r="H47" s="229">
        <v>6.5573542463753187E-2</v>
      </c>
      <c r="I47" s="229">
        <v>5.2135006467501688</v>
      </c>
      <c r="J47" s="229">
        <v>1.4935377721939911</v>
      </c>
      <c r="K47" s="229">
        <v>0.41376583144071211</v>
      </c>
      <c r="L47" s="229">
        <v>0.68034235638486007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0.51263566150326367</v>
      </c>
      <c r="S47" s="229">
        <v>0.20685726643737701</v>
      </c>
      <c r="T47" s="229">
        <v>4.9389718864756502E-2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2.4474311994760061E-2</v>
      </c>
      <c r="C49" s="229">
        <v>3.1188429349190191E-2</v>
      </c>
      <c r="D49" s="229">
        <v>7.160881971098116E-3</v>
      </c>
      <c r="E49" s="229">
        <v>9.9835035668348997E-3</v>
      </c>
      <c r="F49" s="229">
        <v>4.1304385021829794E-3</v>
      </c>
      <c r="G49" s="229">
        <v>7.9422569352779991E-3</v>
      </c>
      <c r="H49" s="229">
        <v>6.4546724905729146E-3</v>
      </c>
      <c r="I49" s="229">
        <v>0.51750113189351621</v>
      </c>
      <c r="J49" s="229">
        <v>0.3143087892604326</v>
      </c>
      <c r="K49" s="229">
        <v>0.49182189170727408</v>
      </c>
      <c r="L49" s="229">
        <v>0.90906152034862675</v>
      </c>
      <c r="M49" s="229">
        <v>0.66340576801547213</v>
      </c>
      <c r="N49" s="229">
        <v>0.6502851529974808</v>
      </c>
      <c r="O49" s="229">
        <v>0.68967213450251952</v>
      </c>
      <c r="P49" s="229">
        <v>0.56706862128106028</v>
      </c>
      <c r="Q49" s="229">
        <v>0.52678795709256088</v>
      </c>
      <c r="R49" s="229">
        <v>0.2669956271918556</v>
      </c>
      <c r="S49" s="229">
        <v>0.28706848384855732</v>
      </c>
      <c r="T49" s="229">
        <v>8.1532464856427914E-2</v>
      </c>
      <c r="U49" s="229">
        <v>0.22477936647018859</v>
      </c>
      <c r="V49" s="229">
        <v>0.19213380695024709</v>
      </c>
      <c r="W49" s="229">
        <v>8.5113768757147587E-2</v>
      </c>
      <c r="X49" s="229">
        <v>0.1056485464390131</v>
      </c>
      <c r="Y49" s="229">
        <v>0.19510359065485619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1.335993610108875</v>
      </c>
      <c r="C51" s="229">
        <v>1.4280118543563971</v>
      </c>
      <c r="D51" s="229">
        <v>1.17772752983009</v>
      </c>
      <c r="E51" s="229">
        <v>1.3617772678922291</v>
      </c>
      <c r="F51" s="229">
        <v>1.5715576654690291</v>
      </c>
      <c r="G51" s="229">
        <v>1.4574523926886409</v>
      </c>
      <c r="H51" s="229">
        <v>1.7003567082810009</v>
      </c>
      <c r="I51" s="229">
        <v>1.107809563679871</v>
      </c>
      <c r="J51" s="229">
        <v>1.8254988705344239</v>
      </c>
      <c r="K51" s="229">
        <v>1.177727529824752</v>
      </c>
      <c r="L51" s="229">
        <v>2.5174177691827579</v>
      </c>
      <c r="M51" s="229">
        <v>0.6698451196771229</v>
      </c>
      <c r="N51" s="229">
        <v>0.81337768121986098</v>
      </c>
      <c r="O51" s="229">
        <v>0.90171254578306193</v>
      </c>
      <c r="P51" s="229">
        <v>0.55573984689737077</v>
      </c>
      <c r="Q51" s="229">
        <v>0.38276674702035818</v>
      </c>
      <c r="R51" s="229">
        <v>0.36804647785280548</v>
      </c>
      <c r="S51" s="229">
        <v>0.39012025681888801</v>
      </c>
      <c r="T51" s="229">
        <v>0.34227606963688217</v>
      </c>
      <c r="U51" s="229">
        <v>0.36067971848749181</v>
      </c>
      <c r="V51" s="229">
        <v>0.41957404471823062</v>
      </c>
      <c r="W51" s="229">
        <v>0.27971161329019911</v>
      </c>
      <c r="X51" s="229">
        <v>0.27235810349068068</v>
      </c>
      <c r="Y51" s="229">
        <v>0.33123918015443082</v>
      </c>
      <c r="DA51" s="73" t="s">
        <v>3097</v>
      </c>
    </row>
    <row r="52" spans="1:105" ht="12" customHeight="1" x14ac:dyDescent="0.25">
      <c r="A52" s="64" t="s">
        <v>39</v>
      </c>
      <c r="B52" s="229">
        <v>189.8037336093665</v>
      </c>
      <c r="C52" s="229">
        <v>193.42896094224429</v>
      </c>
      <c r="D52" s="229">
        <v>248.0024575628656</v>
      </c>
      <c r="E52" s="229">
        <v>252.62508581588591</v>
      </c>
      <c r="F52" s="229">
        <v>250.68917830182471</v>
      </c>
      <c r="G52" s="229">
        <v>237.29974866412331</v>
      </c>
      <c r="H52" s="229">
        <v>267.49035824554568</v>
      </c>
      <c r="I52" s="229">
        <v>5.8592501090722449</v>
      </c>
      <c r="J52" s="229">
        <v>7.717872897605579</v>
      </c>
      <c r="K52" s="229">
        <v>7.430794524955056</v>
      </c>
      <c r="L52" s="229">
        <v>9.9592624332015607</v>
      </c>
      <c r="M52" s="229">
        <v>8.542287468321744</v>
      </c>
      <c r="N52" s="229">
        <v>7.725239656963419</v>
      </c>
      <c r="O52" s="229">
        <v>6.7756829239957419</v>
      </c>
      <c r="P52" s="229">
        <v>8.6048519246713742</v>
      </c>
      <c r="Q52" s="229">
        <v>6.8014400826681962</v>
      </c>
      <c r="R52" s="229">
        <v>7.1400460221621644</v>
      </c>
      <c r="S52" s="229">
        <v>6.6431872519414972</v>
      </c>
      <c r="T52" s="229">
        <v>6.5990264444341342</v>
      </c>
      <c r="U52" s="229">
        <v>6.4665307723948029</v>
      </c>
      <c r="V52" s="229">
        <v>5.8187726812382321</v>
      </c>
      <c r="W52" s="229">
        <v>7.2872619634128881</v>
      </c>
      <c r="X52" s="229">
        <v>7.8098778922923131</v>
      </c>
      <c r="Y52" s="229">
        <v>7.4123908760926174</v>
      </c>
      <c r="DA52" s="73" t="s">
        <v>3098</v>
      </c>
    </row>
    <row r="53" spans="1:105" ht="12" customHeight="1" x14ac:dyDescent="0.25">
      <c r="A53" s="60" t="s">
        <v>3099</v>
      </c>
      <c r="B53" s="262">
        <v>0.84938081140124533</v>
      </c>
      <c r="C53" s="262">
        <v>0.99687910599771778</v>
      </c>
      <c r="D53" s="262">
        <v>1.019097319428101</v>
      </c>
      <c r="E53" s="262">
        <v>0.96120071099983673</v>
      </c>
      <c r="F53" s="262">
        <v>1.033361989302946</v>
      </c>
      <c r="G53" s="262">
        <v>1.03039438942256</v>
      </c>
      <c r="H53" s="262">
        <v>1.0186973329334359</v>
      </c>
      <c r="I53" s="262">
        <v>0.78419234983355601</v>
      </c>
      <c r="J53" s="262">
        <v>0.91206129678914738</v>
      </c>
      <c r="K53" s="262">
        <v>0.26712571431272192</v>
      </c>
      <c r="L53" s="262">
        <v>0.83269795998169471</v>
      </c>
      <c r="M53" s="262">
        <v>0.34047903239389099</v>
      </c>
      <c r="N53" s="262">
        <v>0.51711294062585056</v>
      </c>
      <c r="O53" s="262">
        <v>0.41051338326446118</v>
      </c>
      <c r="P53" s="262">
        <v>0.4136815397426763</v>
      </c>
      <c r="Q53" s="262">
        <v>0.40520126877024482</v>
      </c>
      <c r="R53" s="262">
        <v>0.42028124814882639</v>
      </c>
      <c r="S53" s="262">
        <v>0.5371598006504803</v>
      </c>
      <c r="T53" s="262">
        <v>0.50761832557235476</v>
      </c>
      <c r="U53" s="262">
        <v>0.50816166725497025</v>
      </c>
      <c r="V53" s="262">
        <v>0.50792563451400496</v>
      </c>
      <c r="W53" s="262">
        <v>0.48962080835773042</v>
      </c>
      <c r="X53" s="262">
        <v>0.49860494920596943</v>
      </c>
      <c r="Y53" s="262">
        <v>0.58507618170192188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25.191540062022185</v>
      </c>
      <c r="C54" s="261">
        <f t="shared" si="2"/>
        <v>27.435577697250242</v>
      </c>
      <c r="D54" s="261">
        <f t="shared" si="2"/>
        <v>30.425083487288926</v>
      </c>
      <c r="E54" s="261">
        <f t="shared" si="2"/>
        <v>30.104311722244255</v>
      </c>
      <c r="F54" s="261">
        <f t="shared" si="2"/>
        <v>30.419800716346941</v>
      </c>
      <c r="G54" s="261">
        <f t="shared" si="2"/>
        <v>29.608024266441266</v>
      </c>
      <c r="H54" s="261">
        <f t="shared" si="2"/>
        <v>31.297572912430969</v>
      </c>
      <c r="I54" s="261">
        <f t="shared" si="2"/>
        <v>9.3455760128436598</v>
      </c>
      <c r="J54" s="261">
        <f t="shared" si="2"/>
        <v>9.2453036531779773</v>
      </c>
      <c r="K54" s="261">
        <f t="shared" si="2"/>
        <v>4.6969024586208299</v>
      </c>
      <c r="L54" s="261">
        <f t="shared" si="2"/>
        <v>10.043988078572394</v>
      </c>
      <c r="M54" s="261">
        <f t="shared" si="2"/>
        <v>5.1836405621933714</v>
      </c>
      <c r="N54" s="261">
        <f t="shared" si="2"/>
        <v>6.3634797724074561</v>
      </c>
      <c r="O54" s="261">
        <f t="shared" si="2"/>
        <v>5.4350929506455516</v>
      </c>
      <c r="P54" s="261">
        <f t="shared" si="2"/>
        <v>6.020502729077049</v>
      </c>
      <c r="Q54" s="261">
        <f t="shared" si="2"/>
        <v>5.7164030880172572</v>
      </c>
      <c r="R54" s="261">
        <f t="shared" si="2"/>
        <v>5.6218785250269132</v>
      </c>
      <c r="S54" s="261">
        <f t="shared" si="2"/>
        <v>6.2655799595236976</v>
      </c>
      <c r="T54" s="261">
        <f t="shared" si="2"/>
        <v>5.5547743446591511</v>
      </c>
      <c r="U54" s="261">
        <f t="shared" si="2"/>
        <v>6.2614112295942022</v>
      </c>
      <c r="V54" s="261">
        <f t="shared" si="2"/>
        <v>5.5848846603671927</v>
      </c>
      <c r="W54" s="261">
        <f t="shared" si="2"/>
        <v>5.7585584818515141</v>
      </c>
      <c r="X54" s="261">
        <f t="shared" si="2"/>
        <v>6.0588675893903048</v>
      </c>
      <c r="Y54" s="261">
        <f t="shared" si="2"/>
        <v>5.8508204602220459</v>
      </c>
      <c r="DA54" s="70"/>
    </row>
    <row r="55" spans="1:105" ht="12" customHeight="1" x14ac:dyDescent="0.25">
      <c r="A55" s="60" t="s">
        <v>3102</v>
      </c>
      <c r="B55" s="262">
        <v>5.3409389813670876</v>
      </c>
      <c r="C55" s="262">
        <v>6.3388615432381137</v>
      </c>
      <c r="D55" s="262">
        <v>5.1206368745335169</v>
      </c>
      <c r="E55" s="262">
        <v>4.8210606583603726</v>
      </c>
      <c r="F55" s="262">
        <v>4.7787371642227328</v>
      </c>
      <c r="G55" s="262">
        <v>5.0178179999917152</v>
      </c>
      <c r="H55" s="262">
        <v>4.503885783235984</v>
      </c>
      <c r="I55" s="262">
        <v>3.1538967206127171</v>
      </c>
      <c r="J55" s="262">
        <v>2.371930220763852</v>
      </c>
      <c r="K55" s="262">
        <v>2.0977479068063509</v>
      </c>
      <c r="L55" s="262">
        <v>3.3558906612889672</v>
      </c>
      <c r="M55" s="262">
        <v>2.0976056046753841</v>
      </c>
      <c r="N55" s="262">
        <v>2.161107526726787</v>
      </c>
      <c r="O55" s="262">
        <v>1.9972052828900819</v>
      </c>
      <c r="P55" s="262">
        <v>2.3842250098219848</v>
      </c>
      <c r="Q55" s="262">
        <v>2.2495052791834569</v>
      </c>
      <c r="R55" s="262">
        <v>2.057472626925827</v>
      </c>
      <c r="S55" s="262">
        <v>1.997554519280355</v>
      </c>
      <c r="T55" s="262">
        <v>1.526216702844716</v>
      </c>
      <c r="U55" s="262">
        <v>2.1138296172543241</v>
      </c>
      <c r="V55" s="262">
        <v>1.625926583481059</v>
      </c>
      <c r="W55" s="262">
        <v>1.7325867221889459</v>
      </c>
      <c r="X55" s="262">
        <v>1.910980952551713</v>
      </c>
      <c r="Y55" s="262">
        <v>1.401079453388212</v>
      </c>
      <c r="DA55" s="72" t="s">
        <v>3103</v>
      </c>
    </row>
    <row r="56" spans="1:105" ht="12" customHeight="1" x14ac:dyDescent="0.25">
      <c r="A56" s="60" t="s">
        <v>3104</v>
      </c>
      <c r="B56" s="262">
        <v>14.402848290288491</v>
      </c>
      <c r="C56" s="262">
        <v>14.702939818992281</v>
      </c>
      <c r="D56" s="262">
        <v>18.768167253664831</v>
      </c>
      <c r="E56" s="262">
        <v>19.118308572643549</v>
      </c>
      <c r="F56" s="262">
        <v>19.013293551767379</v>
      </c>
      <c r="G56" s="262">
        <v>17.98146983773934</v>
      </c>
      <c r="H56" s="262">
        <v>20.259973200725359</v>
      </c>
      <c r="I56" s="262">
        <v>1.1620318070915849</v>
      </c>
      <c r="J56" s="262">
        <v>1.023600977145803</v>
      </c>
      <c r="K56" s="262">
        <v>0.88586548760184947</v>
      </c>
      <c r="L56" s="262">
        <v>1.3473449842973859</v>
      </c>
      <c r="M56" s="262">
        <v>0.90227288768130731</v>
      </c>
      <c r="N56" s="262">
        <v>0.88571683339073171</v>
      </c>
      <c r="O56" s="262">
        <v>0.80493976130064993</v>
      </c>
      <c r="P56" s="262">
        <v>0.98300991262962301</v>
      </c>
      <c r="Q56" s="262">
        <v>0.86802070568671463</v>
      </c>
      <c r="R56" s="262">
        <v>0.86880892721551062</v>
      </c>
      <c r="S56" s="262">
        <v>0.82279361538164175</v>
      </c>
      <c r="T56" s="262">
        <v>0.7727987260745055</v>
      </c>
      <c r="U56" s="262">
        <v>0.88833781546317292</v>
      </c>
      <c r="V56" s="262">
        <v>0.70122814517561971</v>
      </c>
      <c r="W56" s="262">
        <v>0.88564519571298717</v>
      </c>
      <c r="X56" s="262">
        <v>0.94993765227616789</v>
      </c>
      <c r="Y56" s="262">
        <v>0.69718342764219843</v>
      </c>
      <c r="DA56" s="72" t="s">
        <v>3105</v>
      </c>
    </row>
    <row r="57" spans="1:105" ht="12" customHeight="1" x14ac:dyDescent="0.25">
      <c r="A57" s="64" t="s">
        <v>28</v>
      </c>
      <c r="B57" s="229">
        <v>4.0499254729250991E-5</v>
      </c>
      <c r="C57" s="229">
        <v>6.2040262822849241E-5</v>
      </c>
      <c r="D57" s="229">
        <v>6.6510104181445682E-5</v>
      </c>
      <c r="E57" s="229">
        <v>3.9366427035079297E-5</v>
      </c>
      <c r="F57" s="229">
        <v>4.3518193425178027E-5</v>
      </c>
      <c r="G57" s="229">
        <v>5.8923154333743273E-5</v>
      </c>
      <c r="H57" s="229">
        <v>1.5747959771758912E-5</v>
      </c>
      <c r="I57" s="229">
        <v>1.1928453156989059E-3</v>
      </c>
      <c r="J57" s="229">
        <v>8.6228304269989401E-4</v>
      </c>
      <c r="K57" s="229">
        <v>8.3590127138406388E-4</v>
      </c>
      <c r="L57" s="229">
        <v>9.0254578460046146E-4</v>
      </c>
      <c r="M57" s="229">
        <v>7.8705606029044165E-4</v>
      </c>
      <c r="N57" s="229">
        <v>8.1731702832504036E-4</v>
      </c>
      <c r="O57" s="229">
        <v>8.3271438112925004E-4</v>
      </c>
      <c r="P57" s="229">
        <v>8.8610719548514632E-4</v>
      </c>
      <c r="Q57" s="229">
        <v>1.9878567864311928E-3</v>
      </c>
      <c r="R57" s="229">
        <v>1.8999011835640399E-3</v>
      </c>
      <c r="S57" s="229">
        <v>9.55499848510607E-4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4.1738978773284982E-3</v>
      </c>
      <c r="C59" s="229">
        <v>6.7910486667496434E-3</v>
      </c>
      <c r="D59" s="229">
        <v>3.2242440322561971E-3</v>
      </c>
      <c r="E59" s="229">
        <v>1.728372002704876E-3</v>
      </c>
      <c r="F59" s="229">
        <v>3.6044111442151729E-3</v>
      </c>
      <c r="G59" s="229">
        <v>2.9169342566024619E-3</v>
      </c>
      <c r="H59" s="229">
        <v>9.8276786672893651E-4</v>
      </c>
      <c r="I59" s="229">
        <v>9.6785130989268456E-2</v>
      </c>
      <c r="J59" s="229">
        <v>0.1022731443395694</v>
      </c>
      <c r="K59" s="229">
        <v>0.1054002148961347</v>
      </c>
      <c r="L59" s="229">
        <v>0.2186967790076032</v>
      </c>
      <c r="M59" s="229">
        <v>0.12702824629266149</v>
      </c>
      <c r="N59" s="229">
        <v>0.16923921489369301</v>
      </c>
      <c r="O59" s="229">
        <v>0.13202022394312021</v>
      </c>
      <c r="P59" s="229">
        <v>0.2218462318905676</v>
      </c>
      <c r="Q59" s="229">
        <v>0.20148778237806941</v>
      </c>
      <c r="R59" s="229">
        <v>0.1856483217478721</v>
      </c>
      <c r="S59" s="229">
        <v>0.196192617479615</v>
      </c>
      <c r="T59" s="229">
        <v>0.22570505144509859</v>
      </c>
      <c r="U59" s="229">
        <v>0.3411886436162172</v>
      </c>
      <c r="V59" s="229">
        <v>0.20212190402529931</v>
      </c>
      <c r="W59" s="229">
        <v>0.2984297078967354</v>
      </c>
      <c r="X59" s="229">
        <v>0.32628827812736261</v>
      </c>
      <c r="Y59" s="229">
        <v>9.4383563383332078E-2</v>
      </c>
      <c r="DA59" s="73" t="s">
        <v>3108</v>
      </c>
    </row>
    <row r="60" spans="1:105" ht="12" customHeight="1" x14ac:dyDescent="0.25">
      <c r="A60" s="64" t="s">
        <v>159</v>
      </c>
      <c r="B60" s="229">
        <v>1.0373441846727441E-3</v>
      </c>
      <c r="C60" s="229">
        <v>1.514315831139728E-3</v>
      </c>
      <c r="D60" s="229">
        <v>3.1583197004627982E-3</v>
      </c>
      <c r="E60" s="229">
        <v>2.180036292656534E-4</v>
      </c>
      <c r="F60" s="229">
        <v>9.9846049880699932E-3</v>
      </c>
      <c r="G60" s="229">
        <v>4.0982092890652884E-3</v>
      </c>
      <c r="H60" s="229">
        <v>9.6265966142768014E-4</v>
      </c>
      <c r="I60" s="229">
        <v>0.10871378428661969</v>
      </c>
      <c r="J60" s="229">
        <v>6.6455393305018637E-2</v>
      </c>
      <c r="K60" s="229">
        <v>6.3834278424089105E-2</v>
      </c>
      <c r="L60" s="229">
        <v>6.9482280511993566E-2</v>
      </c>
      <c r="M60" s="229">
        <v>3.1470373590599628E-2</v>
      </c>
      <c r="N60" s="229">
        <v>2.4332214357935669E-2</v>
      </c>
      <c r="O60" s="229">
        <v>4.2589573751473188E-2</v>
      </c>
      <c r="P60" s="229">
        <v>2.8415976589353058E-2</v>
      </c>
      <c r="Q60" s="229">
        <v>8.440752770482593E-2</v>
      </c>
      <c r="R60" s="229">
        <v>5.7732895729083203E-2</v>
      </c>
      <c r="S60" s="229">
        <v>5.9333277937178602E-2</v>
      </c>
      <c r="T60" s="229">
        <v>1.5014073541592459E-2</v>
      </c>
      <c r="U60" s="229">
        <v>1.659194119974676E-2</v>
      </c>
      <c r="V60" s="229">
        <v>1.530833271846733E-2</v>
      </c>
      <c r="W60" s="229">
        <v>1.150985680983899E-2</v>
      </c>
      <c r="X60" s="229">
        <v>7.6329822574947321E-3</v>
      </c>
      <c r="Y60" s="229">
        <v>5.5283673132687262E-3</v>
      </c>
      <c r="DA60" s="73" t="s">
        <v>3109</v>
      </c>
    </row>
    <row r="61" spans="1:105" ht="12" customHeight="1" x14ac:dyDescent="0.25">
      <c r="A61" s="64" t="s">
        <v>32</v>
      </c>
      <c r="B61" s="229">
        <v>1.5336872622910339E-2</v>
      </c>
      <c r="C61" s="229">
        <v>3.2140221683617312E-2</v>
      </c>
      <c r="D61" s="229">
        <v>1.4080865119457839E-2</v>
      </c>
      <c r="E61" s="229">
        <v>6.8422095930695329E-3</v>
      </c>
      <c r="F61" s="229">
        <v>2.0486115438223169E-2</v>
      </c>
      <c r="G61" s="229">
        <v>1.087401702700566E-2</v>
      </c>
      <c r="H61" s="229">
        <v>4.9334326618497666E-3</v>
      </c>
      <c r="I61" s="229">
        <v>0.39223829317242648</v>
      </c>
      <c r="J61" s="229">
        <v>0.1123664781587955</v>
      </c>
      <c r="K61" s="229">
        <v>3.1129717725946991E-2</v>
      </c>
      <c r="L61" s="229">
        <v>5.1185631828327992E-2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3.8568200238490058E-2</v>
      </c>
      <c r="S61" s="229">
        <v>1.5562929136354381E-2</v>
      </c>
      <c r="T61" s="229">
        <v>3.715840917724627E-3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1.8413275481951139E-3</v>
      </c>
      <c r="C63" s="229">
        <v>2.3464649040143091E-3</v>
      </c>
      <c r="D63" s="229">
        <v>5.3874974077227202E-4</v>
      </c>
      <c r="E63" s="229">
        <v>7.5110998621955342E-4</v>
      </c>
      <c r="F63" s="229">
        <v>3.107539938946442E-4</v>
      </c>
      <c r="G63" s="229">
        <v>5.975365719331409E-4</v>
      </c>
      <c r="H63" s="229">
        <v>4.8561799302115948E-4</v>
      </c>
      <c r="I63" s="229">
        <v>3.8934254437129751E-2</v>
      </c>
      <c r="J63" s="229">
        <v>2.3647056245298999E-2</v>
      </c>
      <c r="K63" s="229">
        <v>3.7002273984246339E-2</v>
      </c>
      <c r="L63" s="229">
        <v>6.8393343223721106E-2</v>
      </c>
      <c r="M63" s="229">
        <v>4.9911405744110751E-2</v>
      </c>
      <c r="N63" s="229">
        <v>4.8924274833666258E-2</v>
      </c>
      <c r="O63" s="229">
        <v>5.1887558708653511E-2</v>
      </c>
      <c r="P63" s="229">
        <v>4.2663469939640881E-2</v>
      </c>
      <c r="Q63" s="229">
        <v>3.963294974991053E-2</v>
      </c>
      <c r="R63" s="229">
        <v>2.0087445305970331E-2</v>
      </c>
      <c r="S63" s="229">
        <v>2.159762887888831E-2</v>
      </c>
      <c r="T63" s="229">
        <v>6.1341039390415963E-3</v>
      </c>
      <c r="U63" s="229">
        <v>1.6911300298697581E-2</v>
      </c>
      <c r="V63" s="229">
        <v>1.445520804641358E-2</v>
      </c>
      <c r="W63" s="229">
        <v>6.403543730945275E-3</v>
      </c>
      <c r="X63" s="229">
        <v>7.9484799828724566E-3</v>
      </c>
      <c r="Y63" s="229">
        <v>1.467864004926818E-2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0.1005136258389122</v>
      </c>
      <c r="C65" s="229">
        <v>0.1074366285409202</v>
      </c>
      <c r="D65" s="229">
        <v>8.8606459924520903E-2</v>
      </c>
      <c r="E65" s="229">
        <v>0.10245346216117079</v>
      </c>
      <c r="F65" s="229">
        <v>0.1182363133895194</v>
      </c>
      <c r="G65" s="229">
        <v>0.1096515906724996</v>
      </c>
      <c r="H65" s="229">
        <v>0.12792652350703451</v>
      </c>
      <c r="I65" s="229">
        <v>8.3346174069958909E-2</v>
      </c>
      <c r="J65" s="229">
        <v>0.13734160781450211</v>
      </c>
      <c r="K65" s="229">
        <v>8.8606459924119252E-2</v>
      </c>
      <c r="L65" s="229">
        <v>0.1893982020701761</v>
      </c>
      <c r="M65" s="229">
        <v>5.0395871072886983E-2</v>
      </c>
      <c r="N65" s="229">
        <v>6.1194559088641562E-2</v>
      </c>
      <c r="O65" s="229">
        <v>6.7840442315967045E-2</v>
      </c>
      <c r="P65" s="229">
        <v>4.1811148355915033E-2</v>
      </c>
      <c r="Q65" s="229">
        <v>2.879749820842821E-2</v>
      </c>
      <c r="R65" s="229">
        <v>2.7690017142530832E-2</v>
      </c>
      <c r="S65" s="229">
        <v>2.9350740324932009E-2</v>
      </c>
      <c r="T65" s="229">
        <v>2.575117765293158E-2</v>
      </c>
      <c r="U65" s="229">
        <v>2.713577819341632E-2</v>
      </c>
      <c r="V65" s="229">
        <v>3.1566699289145891E-2</v>
      </c>
      <c r="W65" s="229">
        <v>2.1044133915250091E-2</v>
      </c>
      <c r="X65" s="229">
        <v>2.049089179867189E-2</v>
      </c>
      <c r="Y65" s="229">
        <v>2.4920816061775351E-2</v>
      </c>
      <c r="DA65" s="73" t="s">
        <v>3114</v>
      </c>
    </row>
    <row r="66" spans="1:105" ht="12" customHeight="1" x14ac:dyDescent="0.25">
      <c r="A66" s="64" t="s">
        <v>39</v>
      </c>
      <c r="B66" s="229">
        <v>14.27990472296174</v>
      </c>
      <c r="C66" s="229">
        <v>14.55264909910302</v>
      </c>
      <c r="D66" s="229">
        <v>18.65849210504318</v>
      </c>
      <c r="E66" s="229">
        <v>19.006276048844079</v>
      </c>
      <c r="F66" s="229">
        <v>18.860627834620029</v>
      </c>
      <c r="G66" s="229">
        <v>17.8532726267679</v>
      </c>
      <c r="H66" s="229">
        <v>20.12466645107553</v>
      </c>
      <c r="I66" s="229">
        <v>0.44082132482048242</v>
      </c>
      <c r="J66" s="229">
        <v>0.58065501423991805</v>
      </c>
      <c r="K66" s="229">
        <v>0.55905664137592892</v>
      </c>
      <c r="L66" s="229">
        <v>0.74928620187096351</v>
      </c>
      <c r="M66" s="229">
        <v>0.64267993492075814</v>
      </c>
      <c r="N66" s="229">
        <v>0.58120925318847028</v>
      </c>
      <c r="O66" s="229">
        <v>0.50976924820030667</v>
      </c>
      <c r="P66" s="229">
        <v>0.64738697865866124</v>
      </c>
      <c r="Q66" s="229">
        <v>0.51170709085904931</v>
      </c>
      <c r="R66" s="229">
        <v>0.53718214586800006</v>
      </c>
      <c r="S66" s="229">
        <v>0.49980092177616281</v>
      </c>
      <c r="T66" s="229">
        <v>0.49647847857811661</v>
      </c>
      <c r="U66" s="229">
        <v>0.48651015215509508</v>
      </c>
      <c r="V66" s="229">
        <v>0.43777600109629361</v>
      </c>
      <c r="W66" s="229">
        <v>0.54825795336021743</v>
      </c>
      <c r="X66" s="229">
        <v>0.5875770201097662</v>
      </c>
      <c r="Y66" s="229">
        <v>0.55767204083455413</v>
      </c>
      <c r="DA66" s="73" t="s">
        <v>3115</v>
      </c>
    </row>
    <row r="67" spans="1:105" ht="12" customHeight="1" x14ac:dyDescent="0.25">
      <c r="A67" s="60" t="s">
        <v>3116</v>
      </c>
      <c r="B67" s="262">
        <v>5.4477527903666063</v>
      </c>
      <c r="C67" s="262">
        <v>6.3937763350198464</v>
      </c>
      <c r="D67" s="262">
        <v>6.536279359090579</v>
      </c>
      <c r="E67" s="262">
        <v>6.1649424912403328</v>
      </c>
      <c r="F67" s="262">
        <v>6.6277700003568274</v>
      </c>
      <c r="G67" s="262">
        <v>6.6087364287102126</v>
      </c>
      <c r="H67" s="262">
        <v>6.5337139284696271</v>
      </c>
      <c r="I67" s="262">
        <v>5.0296474851393578</v>
      </c>
      <c r="J67" s="262">
        <v>5.8497724552683232</v>
      </c>
      <c r="K67" s="262">
        <v>1.7132890642126299</v>
      </c>
      <c r="L67" s="262">
        <v>5.340752432986041</v>
      </c>
      <c r="M67" s="262">
        <v>2.1837620698366802</v>
      </c>
      <c r="N67" s="262">
        <v>3.3166554122899372</v>
      </c>
      <c r="O67" s="262">
        <v>2.6329479064548198</v>
      </c>
      <c r="P67" s="262">
        <v>2.6532678066254411</v>
      </c>
      <c r="Q67" s="262">
        <v>2.5988771031470859</v>
      </c>
      <c r="R67" s="262">
        <v>2.695596970885576</v>
      </c>
      <c r="S67" s="262">
        <v>3.4452318248617009</v>
      </c>
      <c r="T67" s="262">
        <v>3.2557589157399298</v>
      </c>
      <c r="U67" s="262">
        <v>3.2592437968767052</v>
      </c>
      <c r="V67" s="262">
        <v>3.2577299317105139</v>
      </c>
      <c r="W67" s="262">
        <v>3.1403265639495812</v>
      </c>
      <c r="X67" s="262">
        <v>3.1979489845624238</v>
      </c>
      <c r="Y67" s="262">
        <v>3.752557579191635</v>
      </c>
      <c r="DA67" s="72" t="s">
        <v>3117</v>
      </c>
    </row>
    <row r="68" spans="1:105" ht="12" customHeight="1" x14ac:dyDescent="0.25">
      <c r="A68" s="57" t="s">
        <v>3118</v>
      </c>
      <c r="B68" s="261">
        <v>130.2753561470912</v>
      </c>
      <c r="C68" s="261">
        <v>129.1279228893448</v>
      </c>
      <c r="D68" s="261">
        <v>132.37147268041551</v>
      </c>
      <c r="E68" s="261">
        <v>146.46171605833399</v>
      </c>
      <c r="F68" s="261">
        <v>131.1095911012942</v>
      </c>
      <c r="G68" s="261">
        <v>129.55030303305</v>
      </c>
      <c r="H68" s="261">
        <v>133.35105825754169</v>
      </c>
      <c r="I68" s="261">
        <v>149.1473348051918</v>
      </c>
      <c r="J68" s="261">
        <v>153.29632100076361</v>
      </c>
      <c r="K68" s="261">
        <v>150.70768341641619</v>
      </c>
      <c r="L68" s="261">
        <v>151.66310205738799</v>
      </c>
      <c r="M68" s="261">
        <v>154.66512351184551</v>
      </c>
      <c r="N68" s="261">
        <v>155.28971778956361</v>
      </c>
      <c r="O68" s="261">
        <v>160.2141290834239</v>
      </c>
      <c r="P68" s="261">
        <v>154.91506673565701</v>
      </c>
      <c r="Q68" s="261">
        <v>138.19727585198581</v>
      </c>
      <c r="R68" s="261">
        <v>138.6203239453497</v>
      </c>
      <c r="S68" s="261">
        <v>150.90434583404121</v>
      </c>
      <c r="T68" s="261">
        <v>153.14688326562211</v>
      </c>
      <c r="U68" s="261">
        <v>154.44244885372831</v>
      </c>
      <c r="V68" s="261">
        <v>154.05221491699609</v>
      </c>
      <c r="W68" s="261">
        <v>155.6976343617919</v>
      </c>
      <c r="X68" s="261">
        <v>154.82133941023409</v>
      </c>
      <c r="Y68" s="261">
        <v>150.60868875778539</v>
      </c>
      <c r="DA68" s="70" t="s">
        <v>3119</v>
      </c>
    </row>
    <row r="69" spans="1:105" ht="12" customHeight="1" x14ac:dyDescent="0.25">
      <c r="A69" s="41" t="s">
        <v>3120</v>
      </c>
      <c r="B69" s="350">
        <v>148.99826003213269</v>
      </c>
      <c r="C69" s="350">
        <v>168.23818300634289</v>
      </c>
      <c r="D69" s="350">
        <v>172.87250139973719</v>
      </c>
      <c r="E69" s="350">
        <v>166.49330627698731</v>
      </c>
      <c r="F69" s="350">
        <v>176.88978070851749</v>
      </c>
      <c r="G69" s="350">
        <v>178.23025566393221</v>
      </c>
      <c r="H69" s="350">
        <v>180.79801815097389</v>
      </c>
      <c r="I69" s="350">
        <v>160.3069163407294</v>
      </c>
      <c r="J69" s="350">
        <v>177.2855405866905</v>
      </c>
      <c r="K69" s="350">
        <v>95.640565336669638</v>
      </c>
      <c r="L69" s="350">
        <v>176.7799304359221</v>
      </c>
      <c r="M69" s="350">
        <v>124.6762256533834</v>
      </c>
      <c r="N69" s="350">
        <v>161.14708218370379</v>
      </c>
      <c r="O69" s="350">
        <v>153.25467682067259</v>
      </c>
      <c r="P69" s="350">
        <v>159.53863179462479</v>
      </c>
      <c r="Q69" s="350">
        <v>159.04627929090259</v>
      </c>
      <c r="R69" s="350">
        <v>181.2762124039171</v>
      </c>
      <c r="S69" s="350">
        <v>174.49690990545571</v>
      </c>
      <c r="T69" s="350">
        <v>168.093939957576</v>
      </c>
      <c r="U69" s="350">
        <v>172.15973589933159</v>
      </c>
      <c r="V69" s="350">
        <v>175.44734795033989</v>
      </c>
      <c r="W69" s="350">
        <v>182.98270062424299</v>
      </c>
      <c r="X69" s="350">
        <v>181.33040389649409</v>
      </c>
      <c r="Y69" s="350">
        <v>183.06219447613421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1.0000000000000002</v>
      </c>
      <c r="D73" s="232">
        <f t="shared" si="3"/>
        <v>1</v>
      </c>
      <c r="E73" s="232">
        <f t="shared" si="3"/>
        <v>0.99999999999999967</v>
      </c>
      <c r="F73" s="232">
        <f t="shared" si="3"/>
        <v>0.99999999999999978</v>
      </c>
      <c r="G73" s="232">
        <f t="shared" si="3"/>
        <v>0.99999999999999989</v>
      </c>
      <c r="H73" s="232">
        <f t="shared" si="3"/>
        <v>1</v>
      </c>
      <c r="I73" s="232">
        <f t="shared" si="3"/>
        <v>1</v>
      </c>
      <c r="J73" s="232">
        <f t="shared" si="3"/>
        <v>1</v>
      </c>
      <c r="K73" s="232">
        <f t="shared" si="3"/>
        <v>0.99999999999999967</v>
      </c>
      <c r="L73" s="232">
        <f t="shared" si="3"/>
        <v>1</v>
      </c>
      <c r="M73" s="232">
        <f t="shared" si="3"/>
        <v>1</v>
      </c>
      <c r="N73" s="232">
        <f t="shared" si="3"/>
        <v>1</v>
      </c>
      <c r="O73" s="232">
        <f t="shared" si="3"/>
        <v>0.99999999999999967</v>
      </c>
      <c r="P73" s="232">
        <f t="shared" si="3"/>
        <v>0.99999999999999978</v>
      </c>
      <c r="Q73" s="232">
        <f t="shared" si="3"/>
        <v>1</v>
      </c>
      <c r="R73" s="232">
        <f t="shared" si="3"/>
        <v>1</v>
      </c>
      <c r="S73" s="232">
        <f t="shared" si="3"/>
        <v>1.0000000000000002</v>
      </c>
      <c r="T73" s="232">
        <f t="shared" si="3"/>
        <v>1</v>
      </c>
      <c r="U73" s="232">
        <f t="shared" si="3"/>
        <v>1</v>
      </c>
      <c r="V73" s="232">
        <f t="shared" si="3"/>
        <v>0.99999999999999989</v>
      </c>
      <c r="W73" s="232">
        <f t="shared" si="3"/>
        <v>1</v>
      </c>
      <c r="X73" s="232">
        <f t="shared" si="3"/>
        <v>1</v>
      </c>
      <c r="Y73" s="232">
        <f t="shared" si="3"/>
        <v>0.99999999999999989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5.8711155284792843E-3</v>
      </c>
      <c r="C74" s="299">
        <f t="shared" si="4"/>
        <v>6.0726027247575915E-3</v>
      </c>
      <c r="D74" s="299">
        <f t="shared" si="4"/>
        <v>5.3684400874278422E-3</v>
      </c>
      <c r="E74" s="299">
        <f t="shared" si="4"/>
        <v>5.2718947661973339E-3</v>
      </c>
      <c r="F74" s="299">
        <f t="shared" si="4"/>
        <v>5.4218556142191319E-3</v>
      </c>
      <c r="G74" s="299">
        <f t="shared" si="4"/>
        <v>5.8514649280030449E-3</v>
      </c>
      <c r="H74" s="299">
        <f t="shared" si="4"/>
        <v>5.6711311347700001E-3</v>
      </c>
      <c r="I74" s="299">
        <f t="shared" si="4"/>
        <v>1.7902066065302671E-2</v>
      </c>
      <c r="J74" s="299">
        <f t="shared" si="4"/>
        <v>1.8970945376856584E-2</v>
      </c>
      <c r="K74" s="299">
        <f t="shared" si="4"/>
        <v>1.7518454107014622E-2</v>
      </c>
      <c r="L74" s="299">
        <f t="shared" si="4"/>
        <v>1.9367261791775066E-2</v>
      </c>
      <c r="M74" s="299">
        <f t="shared" si="4"/>
        <v>2.1294763725977741E-2</v>
      </c>
      <c r="N74" s="299">
        <f t="shared" si="4"/>
        <v>2.4010902233436757E-2</v>
      </c>
      <c r="O74" s="299">
        <f t="shared" si="4"/>
        <v>2.4796554275064244E-2</v>
      </c>
      <c r="P74" s="299">
        <f t="shared" si="4"/>
        <v>2.5327384426912011E-2</v>
      </c>
      <c r="Q74" s="299">
        <f t="shared" si="4"/>
        <v>2.734820761018316E-2</v>
      </c>
      <c r="R74" s="299">
        <f t="shared" si="4"/>
        <v>3.0608752579038587E-2</v>
      </c>
      <c r="S74" s="299">
        <f t="shared" si="4"/>
        <v>2.6357717126633942E-2</v>
      </c>
      <c r="T74" s="299">
        <f t="shared" si="4"/>
        <v>2.6017855968922424E-2</v>
      </c>
      <c r="U74" s="299">
        <f t="shared" si="4"/>
        <v>2.5832155023242057E-2</v>
      </c>
      <c r="V74" s="299">
        <f t="shared" si="4"/>
        <v>2.7447312385786276E-2</v>
      </c>
      <c r="W74" s="299">
        <f t="shared" si="4"/>
        <v>2.76915325989384E-2</v>
      </c>
      <c r="X74" s="299">
        <f t="shared" si="4"/>
        <v>2.7035442881838265E-2</v>
      </c>
      <c r="Y74" s="299">
        <f t="shared" si="4"/>
        <v>2.7659720229449982E-2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2.9989907606083892E-3</v>
      </c>
      <c r="C75" s="233">
        <f t="shared" si="5"/>
        <v>3.1502109989200808E-3</v>
      </c>
      <c r="D75" s="233">
        <f t="shared" si="5"/>
        <v>2.7789368814227526E-3</v>
      </c>
      <c r="E75" s="233">
        <f t="shared" si="5"/>
        <v>2.7060453925090845E-3</v>
      </c>
      <c r="F75" s="233">
        <f t="shared" si="5"/>
        <v>2.7961516272835192E-3</v>
      </c>
      <c r="G75" s="233">
        <f t="shared" si="5"/>
        <v>3.0051782667829207E-3</v>
      </c>
      <c r="H75" s="233">
        <f t="shared" si="5"/>
        <v>2.884298009524409E-3</v>
      </c>
      <c r="I75" s="233">
        <f t="shared" si="5"/>
        <v>8.7204820439218955E-3</v>
      </c>
      <c r="J75" s="233">
        <f t="shared" si="5"/>
        <v>9.3679733194758988E-3</v>
      </c>
      <c r="K75" s="233">
        <f t="shared" si="5"/>
        <v>7.8437739872548075E-3</v>
      </c>
      <c r="L75" s="233">
        <f t="shared" si="5"/>
        <v>9.3478060318004947E-3</v>
      </c>
      <c r="M75" s="233">
        <f t="shared" si="5"/>
        <v>9.5163516717077703E-3</v>
      </c>
      <c r="N75" s="233">
        <f t="shared" si="5"/>
        <v>1.0897030020258809E-2</v>
      </c>
      <c r="O75" s="233">
        <f t="shared" si="5"/>
        <v>1.106363040412206E-2</v>
      </c>
      <c r="P75" s="233">
        <f t="shared" si="5"/>
        <v>1.1271465596710101E-2</v>
      </c>
      <c r="Q75" s="233">
        <f t="shared" si="5"/>
        <v>1.215449000973925E-2</v>
      </c>
      <c r="R75" s="233">
        <f t="shared" si="5"/>
        <v>1.3514191125851246E-2</v>
      </c>
      <c r="S75" s="233">
        <f t="shared" si="5"/>
        <v>1.1909823219369167E-2</v>
      </c>
      <c r="T75" s="233">
        <f t="shared" si="5"/>
        <v>1.1733705011290702E-2</v>
      </c>
      <c r="U75" s="233">
        <f t="shared" si="5"/>
        <v>1.162427842617463E-2</v>
      </c>
      <c r="V75" s="233">
        <f t="shared" si="5"/>
        <v>1.2328763811631753E-2</v>
      </c>
      <c r="W75" s="233">
        <f t="shared" si="5"/>
        <v>1.2354231300737904E-2</v>
      </c>
      <c r="X75" s="233">
        <f t="shared" si="5"/>
        <v>1.2088757664300951E-2</v>
      </c>
      <c r="Y75" s="233">
        <f t="shared" si="5"/>
        <v>1.2547497243223203E-2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5.1931797743162726E-3</v>
      </c>
      <c r="C76" s="233">
        <f t="shared" si="6"/>
        <v>5.5104794843072527E-3</v>
      </c>
      <c r="D76" s="233">
        <f t="shared" si="6"/>
        <v>4.8542679066705891E-3</v>
      </c>
      <c r="E76" s="233">
        <f t="shared" si="6"/>
        <v>4.700984759220107E-3</v>
      </c>
      <c r="F76" s="233">
        <f t="shared" si="6"/>
        <v>4.8725187975530316E-3</v>
      </c>
      <c r="G76" s="233">
        <f t="shared" si="6"/>
        <v>5.2225181501698347E-3</v>
      </c>
      <c r="H76" s="233">
        <f t="shared" si="6"/>
        <v>4.9801791754368269E-3</v>
      </c>
      <c r="I76" s="233">
        <f t="shared" si="6"/>
        <v>1.4614108344052551E-2</v>
      </c>
      <c r="J76" s="233">
        <f t="shared" si="6"/>
        <v>1.5851841084415459E-2</v>
      </c>
      <c r="K76" s="233">
        <f t="shared" si="6"/>
        <v>1.2314563249422209E-2</v>
      </c>
      <c r="L76" s="233">
        <f t="shared" si="6"/>
        <v>1.5561401019055116E-2</v>
      </c>
      <c r="M76" s="233">
        <f t="shared" si="6"/>
        <v>1.4916589829154284E-2</v>
      </c>
      <c r="N76" s="233">
        <f t="shared" si="6"/>
        <v>1.7299698398905123E-2</v>
      </c>
      <c r="O76" s="233">
        <f t="shared" si="6"/>
        <v>1.7318776709752758E-2</v>
      </c>
      <c r="P76" s="233">
        <f t="shared" si="6"/>
        <v>1.760599738664034E-2</v>
      </c>
      <c r="Q76" s="233">
        <f t="shared" si="6"/>
        <v>1.8963798620226093E-2</v>
      </c>
      <c r="R76" s="233">
        <f t="shared" si="6"/>
        <v>2.0967306565602386E-2</v>
      </c>
      <c r="S76" s="233">
        <f t="shared" si="6"/>
        <v>1.8840030636103875E-2</v>
      </c>
      <c r="T76" s="233">
        <f t="shared" si="6"/>
        <v>1.853216926516876E-2</v>
      </c>
      <c r="U76" s="233">
        <f t="shared" si="6"/>
        <v>1.8325957806788085E-2</v>
      </c>
      <c r="V76" s="233">
        <f t="shared" si="6"/>
        <v>1.9407509634436916E-2</v>
      </c>
      <c r="W76" s="233">
        <f t="shared" si="6"/>
        <v>1.9337651311782719E-2</v>
      </c>
      <c r="X76" s="233">
        <f t="shared" si="6"/>
        <v>1.895790412451448E-2</v>
      </c>
      <c r="Y76" s="233">
        <f t="shared" si="6"/>
        <v>1.9912809351107421E-2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2.0852451280769925E-3</v>
      </c>
      <c r="C77" s="233">
        <f t="shared" si="7"/>
        <v>2.1500404195679045E-3</v>
      </c>
      <c r="D77" s="233">
        <f t="shared" si="7"/>
        <v>1.9015659285376175E-3</v>
      </c>
      <c r="E77" s="233">
        <f t="shared" si="7"/>
        <v>1.8705789476606732E-3</v>
      </c>
      <c r="F77" s="233">
        <f t="shared" si="7"/>
        <v>1.9219483894288712E-3</v>
      </c>
      <c r="G77" s="233">
        <f t="shared" si="7"/>
        <v>2.0759926282735222E-3</v>
      </c>
      <c r="H77" s="233">
        <f t="shared" si="7"/>
        <v>2.0159735137970261E-3</v>
      </c>
      <c r="I77" s="233">
        <f t="shared" si="7"/>
        <v>6.4176794473779246E-3</v>
      </c>
      <c r="J77" s="233">
        <f t="shared" si="7"/>
        <v>6.7830925670324567E-3</v>
      </c>
      <c r="K77" s="233">
        <f t="shared" si="7"/>
        <v>6.3768082951410603E-3</v>
      </c>
      <c r="L77" s="233">
        <f t="shared" si="7"/>
        <v>6.9550403716277182E-3</v>
      </c>
      <c r="M77" s="233">
        <f t="shared" si="7"/>
        <v>7.7539601542505054E-3</v>
      </c>
      <c r="N77" s="233">
        <f t="shared" si="7"/>
        <v>8.7195953825477731E-3</v>
      </c>
      <c r="O77" s="233">
        <f t="shared" si="7"/>
        <v>9.0315197674501416E-3</v>
      </c>
      <c r="P77" s="233">
        <f t="shared" si="7"/>
        <v>9.2289254613051267E-3</v>
      </c>
      <c r="Q77" s="233">
        <f t="shared" si="7"/>
        <v>9.9675678930467287E-3</v>
      </c>
      <c r="R77" s="233">
        <f t="shared" si="7"/>
        <v>1.1168459688361457E-2</v>
      </c>
      <c r="S77" s="233">
        <f t="shared" si="7"/>
        <v>9.5791690266595619E-3</v>
      </c>
      <c r="T77" s="233">
        <f t="shared" si="7"/>
        <v>9.4588129356341678E-3</v>
      </c>
      <c r="U77" s="233">
        <f t="shared" si="7"/>
        <v>9.3948987690013266E-3</v>
      </c>
      <c r="V77" s="233">
        <f t="shared" si="7"/>
        <v>9.9854430859154415E-3</v>
      </c>
      <c r="W77" s="233">
        <f t="shared" si="7"/>
        <v>1.0086092451660551E-2</v>
      </c>
      <c r="X77" s="233">
        <f t="shared" si="7"/>
        <v>9.8433093862168083E-3</v>
      </c>
      <c r="Y77" s="233">
        <f t="shared" si="7"/>
        <v>1.0045439783599132E-2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7.4551749601495486E-3</v>
      </c>
      <c r="C78" s="300">
        <f t="shared" si="8"/>
        <v>7.6663536758712486E-3</v>
      </c>
      <c r="D78" s="300">
        <f t="shared" si="8"/>
        <v>6.8078625274022152E-3</v>
      </c>
      <c r="E78" s="300">
        <f t="shared" si="8"/>
        <v>5.9200304175191908E-3</v>
      </c>
      <c r="F78" s="300">
        <f t="shared" si="8"/>
        <v>7.5882497247596152E-3</v>
      </c>
      <c r="G78" s="300">
        <f t="shared" si="8"/>
        <v>7.3295292863563349E-3</v>
      </c>
      <c r="H78" s="300">
        <f t="shared" si="8"/>
        <v>6.5608075880448759E-3</v>
      </c>
      <c r="I78" s="300">
        <f t="shared" si="8"/>
        <v>1.9202143493380994E-2</v>
      </c>
      <c r="J78" s="300">
        <f t="shared" si="8"/>
        <v>2.0087647289892856E-2</v>
      </c>
      <c r="K78" s="300">
        <f t="shared" si="8"/>
        <v>2.1119418294731265E-2</v>
      </c>
      <c r="L78" s="300">
        <f t="shared" si="8"/>
        <v>2.0657101614151831E-2</v>
      </c>
      <c r="M78" s="300">
        <f t="shared" si="8"/>
        <v>2.2937417501027409E-2</v>
      </c>
      <c r="N78" s="300">
        <f t="shared" si="8"/>
        <v>2.4647855106157478E-2</v>
      </c>
      <c r="O78" s="300">
        <f t="shared" si="8"/>
        <v>2.5775131681715413E-2</v>
      </c>
      <c r="P78" s="300">
        <f t="shared" si="8"/>
        <v>2.5934188995821207E-2</v>
      </c>
      <c r="Q78" s="300">
        <f t="shared" si="8"/>
        <v>2.8307495003661004E-2</v>
      </c>
      <c r="R78" s="300">
        <f t="shared" si="8"/>
        <v>3.0957480486910251E-2</v>
      </c>
      <c r="S78" s="300">
        <f t="shared" si="8"/>
        <v>2.7297270099919793E-2</v>
      </c>
      <c r="T78" s="300">
        <f t="shared" si="8"/>
        <v>2.7536636501609698E-2</v>
      </c>
      <c r="U78" s="300">
        <f t="shared" si="8"/>
        <v>2.649854008646689E-2</v>
      </c>
      <c r="V78" s="300">
        <f t="shared" si="8"/>
        <v>2.9097919020500428E-2</v>
      </c>
      <c r="W78" s="300">
        <f t="shared" si="8"/>
        <v>2.8330133094903343E-2</v>
      </c>
      <c r="X78" s="300">
        <f t="shared" si="8"/>
        <v>2.816427776970145E-2</v>
      </c>
      <c r="Y78" s="300">
        <f t="shared" si="8"/>
        <v>3.0522705558003974E-2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0.55420940383064565</v>
      </c>
      <c r="C79" s="301">
        <f t="shared" si="9"/>
        <v>0.54119966327832048</v>
      </c>
      <c r="D79" s="301">
        <f t="shared" si="9"/>
        <v>0.5856485913307965</v>
      </c>
      <c r="E79" s="301">
        <f t="shared" si="9"/>
        <v>0.59443830273064102</v>
      </c>
      <c r="F79" s="301">
        <f t="shared" si="9"/>
        <v>0.5791736274962006</v>
      </c>
      <c r="G79" s="301">
        <f t="shared" si="9"/>
        <v>0.58047115844418795</v>
      </c>
      <c r="H79" s="301">
        <f t="shared" si="9"/>
        <v>0.60554835516893168</v>
      </c>
      <c r="I79" s="301">
        <f t="shared" si="9"/>
        <v>0.16637557182675292</v>
      </c>
      <c r="J79" s="301">
        <f t="shared" si="9"/>
        <v>0.15389197217424858</v>
      </c>
      <c r="K79" s="301">
        <f t="shared" si="9"/>
        <v>0.16850336480229813</v>
      </c>
      <c r="L79" s="301">
        <f t="shared" si="9"/>
        <v>0.17306069208608418</v>
      </c>
      <c r="M79" s="301">
        <f t="shared" si="9"/>
        <v>0.15914878012425868</v>
      </c>
      <c r="N79" s="301">
        <f t="shared" si="9"/>
        <v>0.14985669683721248</v>
      </c>
      <c r="O79" s="301">
        <f t="shared" si="9"/>
        <v>0.14206578014159293</v>
      </c>
      <c r="P79" s="301">
        <f t="shared" si="9"/>
        <v>0.15275546956396374</v>
      </c>
      <c r="Q79" s="301">
        <f t="shared" si="9"/>
        <v>0.14631444421355938</v>
      </c>
      <c r="R79" s="301">
        <f t="shared" si="9"/>
        <v>0.14015644275838257</v>
      </c>
      <c r="S79" s="301">
        <f t="shared" si="9"/>
        <v>0.13960351912693578</v>
      </c>
      <c r="T79" s="301">
        <f t="shared" si="9"/>
        <v>0.13864984285421669</v>
      </c>
      <c r="U79" s="301">
        <f t="shared" si="9"/>
        <v>0.1446051279849315</v>
      </c>
      <c r="V79" s="301">
        <f t="shared" si="9"/>
        <v>0.13192382747855852</v>
      </c>
      <c r="W79" s="301">
        <f t="shared" si="9"/>
        <v>0.14532654929342706</v>
      </c>
      <c r="X79" s="301">
        <f t="shared" si="9"/>
        <v>0.15066159076553362</v>
      </c>
      <c r="Y79" s="301">
        <f t="shared" si="9"/>
        <v>0.13671621090995464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0.15850146062650827</v>
      </c>
      <c r="C80" s="301">
        <f t="shared" si="10"/>
        <v>0.16749842206456245</v>
      </c>
      <c r="D80" s="301">
        <f t="shared" si="10"/>
        <v>0.13797521309983718</v>
      </c>
      <c r="E80" s="301">
        <f t="shared" si="10"/>
        <v>0.12847153151290291</v>
      </c>
      <c r="F80" s="301">
        <f t="shared" si="10"/>
        <v>0.145492769612936</v>
      </c>
      <c r="G80" s="301">
        <f t="shared" si="10"/>
        <v>0.13721256043651667</v>
      </c>
      <c r="H80" s="301">
        <f t="shared" si="10"/>
        <v>0.11804711257409402</v>
      </c>
      <c r="I80" s="301">
        <f t="shared" si="10"/>
        <v>0.33311471213382204</v>
      </c>
      <c r="J80" s="301">
        <f t="shared" si="10"/>
        <v>0.32006336859398832</v>
      </c>
      <c r="K80" s="301">
        <f t="shared" si="10"/>
        <v>0.35509574935099464</v>
      </c>
      <c r="L80" s="301">
        <f t="shared" si="10"/>
        <v>0.31580391632621918</v>
      </c>
      <c r="M80" s="301">
        <f t="shared" si="10"/>
        <v>0.33634201097896199</v>
      </c>
      <c r="N80" s="301">
        <f t="shared" si="10"/>
        <v>0.31747166217749662</v>
      </c>
      <c r="O80" s="301">
        <f t="shared" si="10"/>
        <v>0.32324716905532075</v>
      </c>
      <c r="P80" s="301">
        <f t="shared" si="10"/>
        <v>0.31729406254584253</v>
      </c>
      <c r="Q80" s="301">
        <f t="shared" si="10"/>
        <v>0.30937424327084573</v>
      </c>
      <c r="R80" s="301">
        <f t="shared" si="10"/>
        <v>0.29499463823640931</v>
      </c>
      <c r="S80" s="301">
        <f t="shared" si="10"/>
        <v>0.31018373767928814</v>
      </c>
      <c r="T80" s="301">
        <f t="shared" si="10"/>
        <v>0.31212299521339448</v>
      </c>
      <c r="U80" s="301">
        <f t="shared" si="10"/>
        <v>0.31410989365496539</v>
      </c>
      <c r="V80" s="301">
        <f t="shared" si="10"/>
        <v>0.30710650619214297</v>
      </c>
      <c r="W80" s="301">
        <f t="shared" si="10"/>
        <v>0.30472300493782872</v>
      </c>
      <c r="X80" s="301">
        <f t="shared" si="10"/>
        <v>0.30482802045479701</v>
      </c>
      <c r="Y80" s="301">
        <f t="shared" si="10"/>
        <v>0.29362251403472955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0.15429252648320665</v>
      </c>
      <c r="C81" s="302">
        <f t="shared" si="11"/>
        <v>0.16276833828896267</v>
      </c>
      <c r="D81" s="302">
        <f t="shared" si="11"/>
        <v>0.1338402894446579</v>
      </c>
      <c r="E81" s="302">
        <f t="shared" si="11"/>
        <v>0.12458969512485346</v>
      </c>
      <c r="F81" s="302">
        <f t="shared" si="11"/>
        <v>0.14139809334607625</v>
      </c>
      <c r="G81" s="302">
        <f t="shared" si="11"/>
        <v>0.13289116842716592</v>
      </c>
      <c r="H81" s="302">
        <f t="shared" si="11"/>
        <v>0.11407934760289101</v>
      </c>
      <c r="I81" s="302">
        <f t="shared" si="11"/>
        <v>0.32358761014989507</v>
      </c>
      <c r="J81" s="302">
        <f t="shared" si="11"/>
        <v>0.30897834199247437</v>
      </c>
      <c r="K81" s="302">
        <f t="shared" si="11"/>
        <v>0.3511531110307789</v>
      </c>
      <c r="L81" s="302">
        <f t="shared" si="11"/>
        <v>0.30617096523840798</v>
      </c>
      <c r="M81" s="302">
        <f t="shared" si="11"/>
        <v>0.33169175351002012</v>
      </c>
      <c r="N81" s="302">
        <f t="shared" si="11"/>
        <v>0.31092677886852976</v>
      </c>
      <c r="O81" s="302">
        <f t="shared" si="11"/>
        <v>0.31796967471528198</v>
      </c>
      <c r="P81" s="302">
        <f t="shared" si="11"/>
        <v>0.31212983811419237</v>
      </c>
      <c r="Q81" s="302">
        <f t="shared" si="11"/>
        <v>0.30392513650148073</v>
      </c>
      <c r="R81" s="302">
        <f t="shared" si="11"/>
        <v>0.28959311519720704</v>
      </c>
      <c r="S81" s="302">
        <f t="shared" si="11"/>
        <v>0.30340689150588546</v>
      </c>
      <c r="T81" s="302">
        <f t="shared" si="11"/>
        <v>0.30560941220565668</v>
      </c>
      <c r="U81" s="302">
        <f t="shared" si="11"/>
        <v>0.3078430719004841</v>
      </c>
      <c r="V81" s="302">
        <f t="shared" si="11"/>
        <v>0.30062195917831891</v>
      </c>
      <c r="W81" s="302">
        <f t="shared" si="11"/>
        <v>0.29883770711226443</v>
      </c>
      <c r="X81" s="302">
        <f t="shared" si="11"/>
        <v>0.29886976558605083</v>
      </c>
      <c r="Y81" s="302">
        <f t="shared" si="11"/>
        <v>0.28612593749636117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4.2089341433016328E-3</v>
      </c>
      <c r="C82" s="302">
        <f t="shared" si="12"/>
        <v>4.7300837755997601E-3</v>
      </c>
      <c r="D82" s="302">
        <f t="shared" si="12"/>
        <v>4.1349236551792897E-3</v>
      </c>
      <c r="E82" s="302">
        <f t="shared" si="12"/>
        <v>3.881836388049455E-3</v>
      </c>
      <c r="F82" s="302">
        <f t="shared" si="12"/>
        <v>4.0946762668597298E-3</v>
      </c>
      <c r="G82" s="302">
        <f t="shared" si="12"/>
        <v>4.3213920093507687E-3</v>
      </c>
      <c r="H82" s="302">
        <f t="shared" si="12"/>
        <v>3.9677649712029943E-3</v>
      </c>
      <c r="I82" s="302">
        <f t="shared" si="12"/>
        <v>9.5271019839269586E-3</v>
      </c>
      <c r="J82" s="302">
        <f t="shared" si="12"/>
        <v>1.1085026601513977E-2</v>
      </c>
      <c r="K82" s="302">
        <f t="shared" si="12"/>
        <v>3.9426383202157663E-3</v>
      </c>
      <c r="L82" s="302">
        <f t="shared" si="12"/>
        <v>9.632951087811226E-3</v>
      </c>
      <c r="M82" s="302">
        <f t="shared" si="12"/>
        <v>4.6502574689418989E-3</v>
      </c>
      <c r="N82" s="302">
        <f t="shared" si="12"/>
        <v>6.5448833089668534E-3</v>
      </c>
      <c r="O82" s="302">
        <f t="shared" si="12"/>
        <v>5.2774943400387781E-3</v>
      </c>
      <c r="P82" s="302">
        <f t="shared" si="12"/>
        <v>5.1642244316502123E-3</v>
      </c>
      <c r="Q82" s="302">
        <f t="shared" si="12"/>
        <v>5.4491067693650044E-3</v>
      </c>
      <c r="R82" s="302">
        <f t="shared" si="12"/>
        <v>5.4015230392023038E-3</v>
      </c>
      <c r="S82" s="302">
        <f t="shared" si="12"/>
        <v>6.7768461734026876E-3</v>
      </c>
      <c r="T82" s="302">
        <f t="shared" si="12"/>
        <v>6.5135830077378137E-3</v>
      </c>
      <c r="U82" s="302">
        <f t="shared" si="12"/>
        <v>6.2668217544812228E-3</v>
      </c>
      <c r="V82" s="302">
        <f t="shared" si="12"/>
        <v>6.4845470138240211E-3</v>
      </c>
      <c r="W82" s="302">
        <f t="shared" si="12"/>
        <v>5.8852978255642787E-3</v>
      </c>
      <c r="X82" s="302">
        <f t="shared" si="12"/>
        <v>5.9582548687462126E-3</v>
      </c>
      <c r="Y82" s="302">
        <f t="shared" si="12"/>
        <v>7.4965765383683868E-3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0.10742563462535204</v>
      </c>
      <c r="C83" s="301">
        <f t="shared" si="13"/>
        <v>0.10713323037744116</v>
      </c>
      <c r="D83" s="301">
        <f t="shared" si="13"/>
        <v>0.11360537154472261</v>
      </c>
      <c r="E83" s="301">
        <f t="shared" si="13"/>
        <v>0.11312709135516366</v>
      </c>
      <c r="F83" s="301">
        <f t="shared" si="13"/>
        <v>0.11384574527770437</v>
      </c>
      <c r="G83" s="301">
        <f t="shared" si="13"/>
        <v>0.11228001007689926</v>
      </c>
      <c r="H83" s="301">
        <f t="shared" si="13"/>
        <v>0.11493741064733641</v>
      </c>
      <c r="I83" s="301">
        <f t="shared" si="13"/>
        <v>3.2512971910913145E-2</v>
      </c>
      <c r="J83" s="301">
        <f t="shared" si="13"/>
        <v>2.7212718004185309E-2</v>
      </c>
      <c r="K83" s="301">
        <f t="shared" si="13"/>
        <v>2.7464915718678939E-2</v>
      </c>
      <c r="L83" s="301">
        <f t="shared" si="13"/>
        <v>3.3687969769732207E-2</v>
      </c>
      <c r="M83" s="301">
        <f t="shared" si="13"/>
        <v>2.5607618721328815E-2</v>
      </c>
      <c r="N83" s="301">
        <f t="shared" si="13"/>
        <v>2.3950432327332516E-2</v>
      </c>
      <c r="O83" s="301">
        <f t="shared" si="13"/>
        <v>2.2081628223679768E-2</v>
      </c>
      <c r="P83" s="301">
        <f t="shared" si="13"/>
        <v>2.6228056274952147E-2</v>
      </c>
      <c r="Q83" s="301">
        <f t="shared" si="13"/>
        <v>2.5601556796445248E-2</v>
      </c>
      <c r="R83" s="301">
        <f t="shared" si="13"/>
        <v>2.4329676514715636E-2</v>
      </c>
      <c r="S83" s="301">
        <f t="shared" si="13"/>
        <v>2.2851454870646461E-2</v>
      </c>
      <c r="T83" s="301">
        <f t="shared" si="13"/>
        <v>2.1638987686616394E-2</v>
      </c>
      <c r="U83" s="301">
        <f t="shared" si="13"/>
        <v>2.444982388581126E-2</v>
      </c>
      <c r="V83" s="301">
        <f t="shared" si="13"/>
        <v>1.9631286047694877E-2</v>
      </c>
      <c r="W83" s="301">
        <f t="shared" si="13"/>
        <v>2.3344926426818655E-2</v>
      </c>
      <c r="X83" s="301">
        <f t="shared" si="13"/>
        <v>2.4879236704075314E-2</v>
      </c>
      <c r="Y83" s="301">
        <f t="shared" si="13"/>
        <v>1.8407463407621224E-2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8.7385962602594507E-3</v>
      </c>
      <c r="C84" s="302">
        <f t="shared" si="14"/>
        <v>1.0603820815251942E-2</v>
      </c>
      <c r="D84" s="302">
        <f t="shared" si="14"/>
        <v>8.3452956074675354E-3</v>
      </c>
      <c r="E84" s="302">
        <f t="shared" si="14"/>
        <v>6.4351391848913968E-3</v>
      </c>
      <c r="F84" s="302">
        <f t="shared" si="14"/>
        <v>9.706109712795433E-3</v>
      </c>
      <c r="G84" s="302">
        <f t="shared" si="14"/>
        <v>8.0163215325135782E-3</v>
      </c>
      <c r="H84" s="302">
        <f t="shared" si="14"/>
        <v>5.8941461348458995E-3</v>
      </c>
      <c r="I84" s="302">
        <f t="shared" si="14"/>
        <v>1.2091635001549495E-2</v>
      </c>
      <c r="J84" s="302">
        <f t="shared" si="14"/>
        <v>8.9383549390357076E-3</v>
      </c>
      <c r="K84" s="302">
        <f t="shared" si="14"/>
        <v>9.0571542891704632E-3</v>
      </c>
      <c r="L84" s="302">
        <f t="shared" si="14"/>
        <v>1.1233218344390667E-2</v>
      </c>
      <c r="M84" s="302">
        <f t="shared" si="14"/>
        <v>8.1613724820663071E-3</v>
      </c>
      <c r="N84" s="302">
        <f t="shared" si="14"/>
        <v>7.8402640459380932E-3</v>
      </c>
      <c r="O84" s="302">
        <f t="shared" si="14"/>
        <v>7.2893486312513387E-3</v>
      </c>
      <c r="P84" s="302">
        <f t="shared" si="14"/>
        <v>8.7998210370762216E-3</v>
      </c>
      <c r="Q84" s="302">
        <f t="shared" si="14"/>
        <v>8.9676239782766239E-3</v>
      </c>
      <c r="R84" s="302">
        <f t="shared" si="14"/>
        <v>8.3986037714631184E-3</v>
      </c>
      <c r="S84" s="302">
        <f t="shared" si="14"/>
        <v>7.8594943176875463E-3</v>
      </c>
      <c r="T84" s="302">
        <f t="shared" si="14"/>
        <v>7.313240902327699E-3</v>
      </c>
      <c r="U84" s="302">
        <f t="shared" si="14"/>
        <v>8.7193136689326291E-3</v>
      </c>
      <c r="V84" s="302">
        <f t="shared" si="14"/>
        <v>6.6354858456125097E-3</v>
      </c>
      <c r="W84" s="302">
        <f t="shared" si="14"/>
        <v>8.0803124328678259E-3</v>
      </c>
      <c r="X84" s="302">
        <f t="shared" si="14"/>
        <v>8.6350817481293113E-3</v>
      </c>
      <c r="Y84" s="302">
        <f t="shared" si="14"/>
        <v>5.3335268066702236E-3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9.8251113043107782E-2</v>
      </c>
      <c r="C85" s="302">
        <f t="shared" si="15"/>
        <v>9.6039508028287812E-2</v>
      </c>
      <c r="D85" s="302">
        <f t="shared" si="15"/>
        <v>0.10483181598725436</v>
      </c>
      <c r="E85" s="302">
        <f t="shared" si="15"/>
        <v>0.10628990483008141</v>
      </c>
      <c r="F85" s="302">
        <f t="shared" si="15"/>
        <v>0.10371554409441276</v>
      </c>
      <c r="G85" s="302">
        <f t="shared" si="15"/>
        <v>0.10381611580056008</v>
      </c>
      <c r="H85" s="302">
        <f t="shared" si="15"/>
        <v>0.10863231742618734</v>
      </c>
      <c r="I85" s="302">
        <f t="shared" si="15"/>
        <v>1.9434601346742641E-2</v>
      </c>
      <c r="J85" s="302">
        <f t="shared" si="15"/>
        <v>1.7126271024278508E-2</v>
      </c>
      <c r="K85" s="302">
        <f t="shared" si="15"/>
        <v>1.7999416746343273E-2</v>
      </c>
      <c r="L85" s="302">
        <f t="shared" si="15"/>
        <v>2.1457052919818236E-2</v>
      </c>
      <c r="M85" s="302">
        <f t="shared" si="15"/>
        <v>1.696461242997924E-2</v>
      </c>
      <c r="N85" s="302">
        <f t="shared" si="15"/>
        <v>1.5432305367251429E-2</v>
      </c>
      <c r="O85" s="302">
        <f t="shared" si="15"/>
        <v>1.4245681964352986E-2</v>
      </c>
      <c r="P85" s="302">
        <f t="shared" si="15"/>
        <v>1.6893369136026438E-2</v>
      </c>
      <c r="Q85" s="302">
        <f t="shared" si="15"/>
        <v>1.6069561045627248E-2</v>
      </c>
      <c r="R85" s="302">
        <f t="shared" si="15"/>
        <v>1.5371629285620853E-2</v>
      </c>
      <c r="S85" s="302">
        <f t="shared" si="15"/>
        <v>1.4290072913570775E-2</v>
      </c>
      <c r="T85" s="302">
        <f t="shared" si="15"/>
        <v>1.3651125687058707E-2</v>
      </c>
      <c r="U85" s="302">
        <f t="shared" si="15"/>
        <v>1.5081446535164503E-2</v>
      </c>
      <c r="V85" s="302">
        <f t="shared" si="15"/>
        <v>1.2324186404222025E-2</v>
      </c>
      <c r="W85" s="302">
        <f t="shared" si="15"/>
        <v>1.4655065290588814E-2</v>
      </c>
      <c r="X85" s="302">
        <f t="shared" si="15"/>
        <v>1.5627049987397289E-2</v>
      </c>
      <c r="Y85" s="302">
        <f t="shared" si="15"/>
        <v>1.2297505459477132E-2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4.3592532198481212E-4</v>
      </c>
      <c r="C86" s="302">
        <f t="shared" si="16"/>
        <v>4.899015339014035E-4</v>
      </c>
      <c r="D86" s="302">
        <f t="shared" si="16"/>
        <v>4.28259950000712E-4</v>
      </c>
      <c r="E86" s="302">
        <f t="shared" si="16"/>
        <v>4.0204734019083632E-4</v>
      </c>
      <c r="F86" s="302">
        <f t="shared" si="16"/>
        <v>4.2409147049618626E-4</v>
      </c>
      <c r="G86" s="302">
        <f t="shared" si="16"/>
        <v>4.4757274382561534E-4</v>
      </c>
      <c r="H86" s="302">
        <f t="shared" si="16"/>
        <v>4.1094708630316708E-4</v>
      </c>
      <c r="I86" s="302">
        <f t="shared" si="16"/>
        <v>9.8673556262100651E-4</v>
      </c>
      <c r="J86" s="302">
        <f t="shared" si="16"/>
        <v>1.1480920408710902E-3</v>
      </c>
      <c r="K86" s="302">
        <f t="shared" si="16"/>
        <v>4.0834468316520441E-4</v>
      </c>
      <c r="L86" s="302">
        <f t="shared" si="16"/>
        <v>9.9769850552330528E-4</v>
      </c>
      <c r="M86" s="302">
        <f t="shared" si="16"/>
        <v>4.8163380928326809E-4</v>
      </c>
      <c r="N86" s="302">
        <f t="shared" si="16"/>
        <v>6.7786291414299567E-4</v>
      </c>
      <c r="O86" s="302">
        <f t="shared" si="16"/>
        <v>5.4659762807544485E-4</v>
      </c>
      <c r="P86" s="302">
        <f t="shared" si="16"/>
        <v>5.3486610184948636E-4</v>
      </c>
      <c r="Q86" s="302">
        <f t="shared" si="16"/>
        <v>5.6437177254137552E-4</v>
      </c>
      <c r="R86" s="302">
        <f t="shared" si="16"/>
        <v>5.5944345763166722E-4</v>
      </c>
      <c r="S86" s="302">
        <f t="shared" si="16"/>
        <v>7.0188763938813553E-4</v>
      </c>
      <c r="T86" s="302">
        <f t="shared" si="16"/>
        <v>6.7462109722998798E-4</v>
      </c>
      <c r="U86" s="302">
        <f t="shared" si="16"/>
        <v>6.4906368171412684E-4</v>
      </c>
      <c r="V86" s="302">
        <f t="shared" si="16"/>
        <v>6.7161379786034533E-4</v>
      </c>
      <c r="W86" s="302">
        <f t="shared" si="16"/>
        <v>6.0954870336201459E-4</v>
      </c>
      <c r="X86" s="302">
        <f t="shared" si="16"/>
        <v>6.1710496854871491E-4</v>
      </c>
      <c r="Y86" s="302">
        <f t="shared" si="16"/>
        <v>7.7643114147386881E-4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1.2928983166824358E-2</v>
      </c>
      <c r="C87" s="301">
        <f t="shared" si="17"/>
        <v>1.348281001827397E-2</v>
      </c>
      <c r="D87" s="301">
        <f t="shared" si="17"/>
        <v>1.2785672658177491E-2</v>
      </c>
      <c r="E87" s="301">
        <f t="shared" si="17"/>
        <v>1.25919158378631E-2</v>
      </c>
      <c r="F87" s="301">
        <f t="shared" si="17"/>
        <v>1.2484277679594863E-2</v>
      </c>
      <c r="G87" s="301">
        <f t="shared" si="17"/>
        <v>1.2860847066153851E-2</v>
      </c>
      <c r="H87" s="301">
        <f t="shared" si="17"/>
        <v>1.2625581692344377E-2</v>
      </c>
      <c r="I87" s="301">
        <f t="shared" si="17"/>
        <v>1.1759375371371512E-2</v>
      </c>
      <c r="J87" s="301">
        <f t="shared" si="17"/>
        <v>1.1637879577850268E-2</v>
      </c>
      <c r="K87" s="301">
        <f t="shared" si="17"/>
        <v>7.1799719890615161E-3</v>
      </c>
      <c r="L87" s="301">
        <f t="shared" si="17"/>
        <v>1.2034221743146653E-2</v>
      </c>
      <c r="M87" s="301">
        <f t="shared" si="17"/>
        <v>7.332658731936793E-3</v>
      </c>
      <c r="N87" s="301">
        <f t="shared" si="17"/>
        <v>8.3416341068423255E-3</v>
      </c>
      <c r="O87" s="301">
        <f t="shared" si="17"/>
        <v>7.2368137953704014E-3</v>
      </c>
      <c r="P87" s="301">
        <f t="shared" si="17"/>
        <v>7.7841588674193293E-3</v>
      </c>
      <c r="Q87" s="301">
        <f t="shared" si="17"/>
        <v>7.9619112574264485E-3</v>
      </c>
      <c r="R87" s="301">
        <f t="shared" si="17"/>
        <v>7.4833773200191642E-3</v>
      </c>
      <c r="S87" s="301">
        <f t="shared" si="17"/>
        <v>8.1870108706239911E-3</v>
      </c>
      <c r="T87" s="301">
        <f t="shared" si="17"/>
        <v>7.3822550811846188E-3</v>
      </c>
      <c r="U87" s="301">
        <f t="shared" si="17"/>
        <v>7.9975623650641297E-3</v>
      </c>
      <c r="V87" s="301">
        <f t="shared" si="17"/>
        <v>7.3847141047530106E-3</v>
      </c>
      <c r="W87" s="301">
        <f t="shared" si="17"/>
        <v>7.1690618452684915E-3</v>
      </c>
      <c r="X87" s="301">
        <f t="shared" si="17"/>
        <v>7.4988371036946947E-3</v>
      </c>
      <c r="Y87" s="301">
        <f t="shared" si="17"/>
        <v>7.7643892377817969E-3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2.7411150733588005E-3</v>
      </c>
      <c r="C88" s="302">
        <f t="shared" si="18"/>
        <v>3.1151400150100836E-3</v>
      </c>
      <c r="D88" s="302">
        <f t="shared" si="18"/>
        <v>2.151868766655355E-3</v>
      </c>
      <c r="E88" s="302">
        <f t="shared" si="18"/>
        <v>2.0165347282944312E-3</v>
      </c>
      <c r="F88" s="302">
        <f t="shared" si="18"/>
        <v>1.9611923915036308E-3</v>
      </c>
      <c r="G88" s="302">
        <f t="shared" si="18"/>
        <v>2.1795912257756341E-3</v>
      </c>
      <c r="H88" s="302">
        <f t="shared" si="18"/>
        <v>1.8168877838654601E-3</v>
      </c>
      <c r="I88" s="302">
        <f t="shared" si="18"/>
        <v>3.9684932602605328E-3</v>
      </c>
      <c r="J88" s="302">
        <f t="shared" si="18"/>
        <v>2.985757884417873E-3</v>
      </c>
      <c r="K88" s="302">
        <f t="shared" si="18"/>
        <v>3.2067455825779858E-3</v>
      </c>
      <c r="L88" s="302">
        <f t="shared" si="18"/>
        <v>4.020866218455996E-3</v>
      </c>
      <c r="M88" s="302">
        <f t="shared" si="18"/>
        <v>2.9672246500776446E-3</v>
      </c>
      <c r="N88" s="302">
        <f t="shared" si="18"/>
        <v>2.8329104355238202E-3</v>
      </c>
      <c r="O88" s="302">
        <f t="shared" si="18"/>
        <v>2.6592742524649722E-3</v>
      </c>
      <c r="P88" s="302">
        <f t="shared" si="18"/>
        <v>3.0826638716554304E-3</v>
      </c>
      <c r="Q88" s="302">
        <f t="shared" si="18"/>
        <v>3.1331522865339478E-3</v>
      </c>
      <c r="R88" s="302">
        <f t="shared" si="18"/>
        <v>2.7387365138458373E-3</v>
      </c>
      <c r="S88" s="302">
        <f t="shared" si="18"/>
        <v>2.6101335661919411E-3</v>
      </c>
      <c r="T88" s="302">
        <f t="shared" si="18"/>
        <v>2.0283310014919415E-3</v>
      </c>
      <c r="U88" s="302">
        <f t="shared" si="18"/>
        <v>2.6999479148100496E-3</v>
      </c>
      <c r="V88" s="302">
        <f t="shared" si="18"/>
        <v>2.1499106435505185E-3</v>
      </c>
      <c r="W88" s="302">
        <f t="shared" si="18"/>
        <v>2.1569671303693903E-3</v>
      </c>
      <c r="X88" s="302">
        <f t="shared" si="18"/>
        <v>2.3651506919448355E-3</v>
      </c>
      <c r="Y88" s="302">
        <f t="shared" si="18"/>
        <v>1.8593163647943802E-3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7.3919332697009003E-3</v>
      </c>
      <c r="C89" s="302">
        <f t="shared" si="19"/>
        <v>7.2255429237583326E-3</v>
      </c>
      <c r="D89" s="302">
        <f t="shared" si="19"/>
        <v>7.887033177724467E-3</v>
      </c>
      <c r="E89" s="302">
        <f t="shared" si="19"/>
        <v>7.9967326517929611E-3</v>
      </c>
      <c r="F89" s="302">
        <f t="shared" si="19"/>
        <v>7.8030503393915537E-3</v>
      </c>
      <c r="G89" s="302">
        <f t="shared" si="19"/>
        <v>7.8106168627380644E-3</v>
      </c>
      <c r="H89" s="302">
        <f t="shared" si="19"/>
        <v>8.1729643204654992E-3</v>
      </c>
      <c r="I89" s="302">
        <f t="shared" si="19"/>
        <v>1.4621643646452155E-3</v>
      </c>
      <c r="J89" s="302">
        <f t="shared" si="19"/>
        <v>1.2884968795695429E-3</v>
      </c>
      <c r="K89" s="302">
        <f t="shared" si="19"/>
        <v>1.3541880937687721E-3</v>
      </c>
      <c r="L89" s="302">
        <f t="shared" si="19"/>
        <v>1.6143237306446311E-3</v>
      </c>
      <c r="M89" s="302">
        <f t="shared" si="19"/>
        <v>1.2763344774906012E-3</v>
      </c>
      <c r="N89" s="302">
        <f t="shared" si="19"/>
        <v>1.161051187504809E-3</v>
      </c>
      <c r="O89" s="302">
        <f t="shared" si="19"/>
        <v>1.0717754455939553E-3</v>
      </c>
      <c r="P89" s="302">
        <f t="shared" si="19"/>
        <v>1.2709744804534002E-3</v>
      </c>
      <c r="Q89" s="302">
        <f t="shared" si="19"/>
        <v>1.2089951883857493E-3</v>
      </c>
      <c r="R89" s="302">
        <f t="shared" si="19"/>
        <v>1.1564862158460829E-3</v>
      </c>
      <c r="S89" s="302">
        <f t="shared" si="19"/>
        <v>1.0751152035288359E-3</v>
      </c>
      <c r="T89" s="302">
        <f t="shared" si="19"/>
        <v>1.0270439388382726E-3</v>
      </c>
      <c r="U89" s="302">
        <f t="shared" si="19"/>
        <v>1.1346542847772666E-3</v>
      </c>
      <c r="V89" s="302">
        <f t="shared" si="19"/>
        <v>9.2721151630510582E-4</v>
      </c>
      <c r="W89" s="302">
        <f t="shared" si="19"/>
        <v>1.1025754450599741E-3</v>
      </c>
      <c r="X89" s="302">
        <f t="shared" si="19"/>
        <v>1.1757028203684473E-3</v>
      </c>
      <c r="Y89" s="302">
        <f t="shared" si="19"/>
        <v>9.2520417249984666E-4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2.7959348237646562E-3</v>
      </c>
      <c r="C90" s="302">
        <f t="shared" si="20"/>
        <v>3.1421270795055538E-3</v>
      </c>
      <c r="D90" s="302">
        <f t="shared" si="20"/>
        <v>2.7467707137976702E-3</v>
      </c>
      <c r="E90" s="302">
        <f t="shared" si="20"/>
        <v>2.5786484577757091E-3</v>
      </c>
      <c r="F90" s="302">
        <f t="shared" si="20"/>
        <v>2.7200349486996779E-3</v>
      </c>
      <c r="G90" s="302">
        <f t="shared" si="20"/>
        <v>2.8706389776401537E-3</v>
      </c>
      <c r="H90" s="302">
        <f t="shared" si="20"/>
        <v>2.6357295880134178E-3</v>
      </c>
      <c r="I90" s="302">
        <f t="shared" si="20"/>
        <v>6.3287177464657635E-3</v>
      </c>
      <c r="J90" s="302">
        <f t="shared" si="20"/>
        <v>7.363624813862853E-3</v>
      </c>
      <c r="K90" s="302">
        <f t="shared" si="20"/>
        <v>2.6190383127147588E-3</v>
      </c>
      <c r="L90" s="302">
        <f t="shared" si="20"/>
        <v>6.3990317940460263E-3</v>
      </c>
      <c r="M90" s="302">
        <f t="shared" si="20"/>
        <v>3.0890996043685471E-3</v>
      </c>
      <c r="N90" s="302">
        <f t="shared" si="20"/>
        <v>4.3476724838136952E-3</v>
      </c>
      <c r="O90" s="302">
        <f t="shared" si="20"/>
        <v>3.5057640973114737E-3</v>
      </c>
      <c r="P90" s="302">
        <f t="shared" si="20"/>
        <v>3.430520515310499E-3</v>
      </c>
      <c r="Q90" s="302">
        <f t="shared" si="20"/>
        <v>3.619763782506751E-3</v>
      </c>
      <c r="R90" s="302">
        <f t="shared" si="20"/>
        <v>3.5881545903272446E-3</v>
      </c>
      <c r="S90" s="302">
        <f t="shared" si="20"/>
        <v>4.501762100903214E-3</v>
      </c>
      <c r="T90" s="302">
        <f t="shared" si="20"/>
        <v>4.3268801408544045E-3</v>
      </c>
      <c r="U90" s="302">
        <f t="shared" si="20"/>
        <v>4.1629601654768131E-3</v>
      </c>
      <c r="V90" s="302">
        <f t="shared" si="20"/>
        <v>4.3075919448973864E-3</v>
      </c>
      <c r="W90" s="302">
        <f t="shared" si="20"/>
        <v>3.9095192698391278E-3</v>
      </c>
      <c r="X90" s="302">
        <f t="shared" si="20"/>
        <v>3.9579835913814117E-3</v>
      </c>
      <c r="Y90" s="302">
        <f t="shared" si="20"/>
        <v>4.97986870048757E-3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6.6860854180845392E-2</v>
      </c>
      <c r="C91" s="301">
        <f t="shared" si="21"/>
        <v>6.3458013225865514E-2</v>
      </c>
      <c r="D91" s="301">
        <f t="shared" si="21"/>
        <v>5.562707230301462E-2</v>
      </c>
      <c r="E91" s="301">
        <f t="shared" si="21"/>
        <v>6.1261443845362161E-2</v>
      </c>
      <c r="F91" s="301">
        <f t="shared" si="21"/>
        <v>5.3807339404663194E-2</v>
      </c>
      <c r="G91" s="301">
        <f t="shared" si="21"/>
        <v>5.6272806982612063E-2</v>
      </c>
      <c r="H91" s="301">
        <f t="shared" si="21"/>
        <v>5.3794416726878208E-2</v>
      </c>
      <c r="I91" s="301">
        <f t="shared" si="21"/>
        <v>0.18766949123344676</v>
      </c>
      <c r="J91" s="301">
        <f t="shared" si="21"/>
        <v>0.19296760717222297</v>
      </c>
      <c r="K91" s="301">
        <f t="shared" si="21"/>
        <v>0.23038097022435369</v>
      </c>
      <c r="L91" s="301">
        <f t="shared" si="21"/>
        <v>0.18171540887287738</v>
      </c>
      <c r="M91" s="301">
        <f t="shared" si="21"/>
        <v>0.2187857269110762</v>
      </c>
      <c r="N91" s="301">
        <f t="shared" si="21"/>
        <v>0.20356315297365576</v>
      </c>
      <c r="O91" s="301">
        <f t="shared" si="21"/>
        <v>0.21332474533420154</v>
      </c>
      <c r="P91" s="301">
        <f t="shared" si="21"/>
        <v>0.20029614547024469</v>
      </c>
      <c r="Q91" s="301">
        <f t="shared" si="21"/>
        <v>0.19248370512185831</v>
      </c>
      <c r="R91" s="301">
        <f t="shared" si="21"/>
        <v>0.18451985109396746</v>
      </c>
      <c r="S91" s="301">
        <f t="shared" si="21"/>
        <v>0.19718135076862309</v>
      </c>
      <c r="T91" s="301">
        <f t="shared" si="21"/>
        <v>0.20353110441691574</v>
      </c>
      <c r="U91" s="301">
        <f t="shared" si="21"/>
        <v>0.19726593115031182</v>
      </c>
      <c r="V91" s="301">
        <f t="shared" si="21"/>
        <v>0.20369830955312632</v>
      </c>
      <c r="W91" s="301">
        <f t="shared" si="21"/>
        <v>0.19383426831896997</v>
      </c>
      <c r="X91" s="301">
        <f t="shared" si="21"/>
        <v>0.19161666553766046</v>
      </c>
      <c r="Y91" s="301">
        <f t="shared" si="21"/>
        <v>0.19986675203207271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7.6469957418193887E-2</v>
      </c>
      <c r="C92" s="235">
        <f t="shared" si="22"/>
        <v>8.2678173732112614E-2</v>
      </c>
      <c r="D92" s="235">
        <f t="shared" si="22"/>
        <v>7.2647005731990552E-2</v>
      </c>
      <c r="E92" s="235">
        <f t="shared" si="22"/>
        <v>6.9640180434960564E-2</v>
      </c>
      <c r="F92" s="235">
        <f t="shared" si="22"/>
        <v>7.2595516375656602E-2</v>
      </c>
      <c r="G92" s="235">
        <f t="shared" si="22"/>
        <v>7.7417933734044569E-2</v>
      </c>
      <c r="H92" s="235">
        <f t="shared" si="22"/>
        <v>7.2934733768842283E-2</v>
      </c>
      <c r="I92" s="235">
        <f t="shared" si="22"/>
        <v>0.20171139812965772</v>
      </c>
      <c r="J92" s="235">
        <f t="shared" si="22"/>
        <v>0.22316495483983123</v>
      </c>
      <c r="K92" s="235">
        <f t="shared" si="22"/>
        <v>0.14620200998104893</v>
      </c>
      <c r="L92" s="235">
        <f t="shared" si="22"/>
        <v>0.21180918037353014</v>
      </c>
      <c r="M92" s="235">
        <f t="shared" si="22"/>
        <v>0.17636412165031976</v>
      </c>
      <c r="N92" s="235">
        <f t="shared" si="22"/>
        <v>0.21124134043615456</v>
      </c>
      <c r="O92" s="235">
        <f t="shared" si="22"/>
        <v>0.20405825061172977</v>
      </c>
      <c r="P92" s="235">
        <f t="shared" si="22"/>
        <v>0.20627414541018851</v>
      </c>
      <c r="Q92" s="235">
        <f t="shared" si="22"/>
        <v>0.2215225802030085</v>
      </c>
      <c r="R92" s="235">
        <f t="shared" si="22"/>
        <v>0.24129982363074196</v>
      </c>
      <c r="S92" s="235">
        <f t="shared" si="22"/>
        <v>0.22800891657519637</v>
      </c>
      <c r="T92" s="235">
        <f t="shared" si="22"/>
        <v>0.22339563506504631</v>
      </c>
      <c r="U92" s="235">
        <f t="shared" si="22"/>
        <v>0.21989583084724296</v>
      </c>
      <c r="V92" s="235">
        <f t="shared" si="22"/>
        <v>0.23198840868545345</v>
      </c>
      <c r="W92" s="235">
        <f t="shared" si="22"/>
        <v>0.22780254841966419</v>
      </c>
      <c r="X92" s="235">
        <f t="shared" si="22"/>
        <v>0.22442595760766682</v>
      </c>
      <c r="Y92" s="235">
        <f t="shared" si="22"/>
        <v>0.24293449821245619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38.800588260812106</v>
      </c>
      <c r="C96" s="320">
        <f t="shared" si="23"/>
        <v>39.417715324172356</v>
      </c>
      <c r="D96" s="320">
        <f t="shared" si="23"/>
        <v>44.345757962281766</v>
      </c>
      <c r="E96" s="320">
        <f t="shared" si="23"/>
        <v>34.830505961180819</v>
      </c>
      <c r="F96" s="320">
        <f t="shared" si="23"/>
        <v>34.373131625220211</v>
      </c>
      <c r="G96" s="320">
        <f t="shared" si="23"/>
        <v>37.71351534619442</v>
      </c>
      <c r="H96" s="320">
        <f t="shared" si="23"/>
        <v>35.223623725321303</v>
      </c>
      <c r="I96" s="320">
        <f t="shared" si="23"/>
        <v>16.88355297582488</v>
      </c>
      <c r="J96" s="320">
        <f t="shared" si="23"/>
        <v>16.703519627123107</v>
      </c>
      <c r="K96" s="320">
        <f t="shared" si="23"/>
        <v>14.29862114923791</v>
      </c>
      <c r="L96" s="320">
        <f t="shared" si="23"/>
        <v>17.848169765356189</v>
      </c>
      <c r="M96" s="320">
        <f t="shared" si="23"/>
        <v>16.992231590549011</v>
      </c>
      <c r="N96" s="320">
        <f t="shared" si="23"/>
        <v>19.259539002490804</v>
      </c>
      <c r="O96" s="320">
        <f t="shared" si="23"/>
        <v>19.485746516759001</v>
      </c>
      <c r="P96" s="320">
        <f t="shared" si="23"/>
        <v>19.748515563592534</v>
      </c>
      <c r="Q96" s="320">
        <f t="shared" si="23"/>
        <v>19.68694054129292</v>
      </c>
      <c r="R96" s="320">
        <f t="shared" si="23"/>
        <v>20.573394027112101</v>
      </c>
      <c r="S96" s="320">
        <f t="shared" si="23"/>
        <v>18.869753350897639</v>
      </c>
      <c r="T96" s="320">
        <f t="shared" si="23"/>
        <v>18.313348058779766</v>
      </c>
      <c r="U96" s="320">
        <f t="shared" si="23"/>
        <v>18.552496311524642</v>
      </c>
      <c r="V96" s="320">
        <f t="shared" si="23"/>
        <v>17.662708432431273</v>
      </c>
      <c r="W96" s="320">
        <f t="shared" si="23"/>
        <v>18.427548797487304</v>
      </c>
      <c r="X96" s="320">
        <f t="shared" si="23"/>
        <v>17.259180253411724</v>
      </c>
      <c r="Y96" s="320">
        <f t="shared" si="23"/>
        <v>16.496414825261084</v>
      </c>
      <c r="DA96" s="95"/>
    </row>
    <row r="97" spans="1:105" ht="12" customHeight="1" x14ac:dyDescent="0.25">
      <c r="A97" s="55" t="s">
        <v>91</v>
      </c>
      <c r="B97" s="330">
        <f>IF(B$6=0,0,B$6/OIS!B$5*1000)</f>
        <v>0.22780273625218497</v>
      </c>
      <c r="C97" s="330">
        <f>IF(C$6=0,0,C$6/OIS!C$5*1000)</f>
        <v>0.23936812548128805</v>
      </c>
      <c r="D97" s="330">
        <f>IF(D$6=0,0,D$6/OIS!D$5*1000)</f>
        <v>0.23806754475208583</v>
      </c>
      <c r="E97" s="330">
        <f>IF(E$6=0,0,E$6/OIS!E$5*1000)</f>
        <v>0.18362276208075426</v>
      </c>
      <c r="F97" s="330">
        <f>IF(F$6=0,0,F$6/OIS!F$5*1000)</f>
        <v>0.18636615668049344</v>
      </c>
      <c r="G97" s="330">
        <f>IF(G$6=0,0,G$6/OIS!G$5*1000)</f>
        <v>0.22067931235996127</v>
      </c>
      <c r="H97" s="330">
        <f>IF(H$6=0,0,H$6/OIS!H$5*1000)</f>
        <v>0.19975778918809287</v>
      </c>
      <c r="I97" s="330">
        <f>IF(I$6=0,0,I$6/OIS!I$5*1000)</f>
        <v>0.30225048079025446</v>
      </c>
      <c r="J97" s="330">
        <f>IF(J$6=0,0,J$6/OIS!J$5*1000)</f>
        <v>0.31688155844740429</v>
      </c>
      <c r="K97" s="330">
        <f>IF(K$6=0,0,K$6/OIS!K$5*1000)</f>
        <v>0.25048973839651312</v>
      </c>
      <c r="L97" s="330">
        <f>IF(L$6=0,0,L$6/OIS!L$5*1000)</f>
        <v>0.34567017634969793</v>
      </c>
      <c r="M97" s="330">
        <f>IF(M$6=0,0,M$6/OIS!M$5*1000)</f>
        <v>0.36184555689783621</v>
      </c>
      <c r="N97" s="330">
        <f>IF(N$6=0,0,N$6/OIS!N$5*1000)</f>
        <v>0.46243890804986876</v>
      </c>
      <c r="O97" s="330">
        <f>IF(O$6=0,0,O$6/OIS!O$5*1000)</f>
        <v>0.48317937109295872</v>
      </c>
      <c r="P97" s="330">
        <f>IF(P$6=0,0,P$6/OIS!P$5*1000)</f>
        <v>0.50017824553996326</v>
      </c>
      <c r="Q97" s="330">
        <f>IF(Q$6=0,0,Q$6/OIS!Q$5*1000)</f>
        <v>0.53840253713261055</v>
      </c>
      <c r="R97" s="330">
        <f>IF(R$6=0,0,R$6/OIS!R$5*1000)</f>
        <v>0.62972592748694456</v>
      </c>
      <c r="S97" s="330">
        <f>IF(S$6=0,0,S$6/OIS!S$5*1000)</f>
        <v>0.49736362107231286</v>
      </c>
      <c r="T97" s="330">
        <f>IF(T$6=0,0,T$6/OIS!T$5*1000)</f>
        <v>0.47647405210207699</v>
      </c>
      <c r="U97" s="330">
        <f>IF(U$6=0,0,U$6/OIS!U$5*1000)</f>
        <v>0.47925096078743101</v>
      </c>
      <c r="V97" s="330">
        <f>IF(V$6=0,0,V$6/OIS!V$5*1000)</f>
        <v>0.48479387592400264</v>
      </c>
      <c r="W97" s="330">
        <f>IF(W$6=0,0,W$6/OIS!W$5*1000)</f>
        <v>0.51028706824414771</v>
      </c>
      <c r="X97" s="330">
        <f>IF(X$6=0,0,X$6/OIS!X$5*1000)</f>
        <v>0.46660958192846358</v>
      </c>
      <c r="Y97" s="330">
        <f>IF(Y$6=0,0,Y$6/OIS!Y$5*1000)</f>
        <v>0.45628621885567272</v>
      </c>
      <c r="DA97" s="67"/>
    </row>
    <row r="98" spans="1:105" ht="12" customHeight="1" x14ac:dyDescent="0.25">
      <c r="A98" s="173" t="s">
        <v>92</v>
      </c>
      <c r="B98" s="331">
        <f>IF(B$7=0,0,B$7/OIS!B$5*1000)</f>
        <v>0.11636260570034582</v>
      </c>
      <c r="C98" s="331">
        <f>IF(C$7=0,0,C$7/OIS!C$5*1000)</f>
        <v>0.12417412036650832</v>
      </c>
      <c r="D98" s="331">
        <f>IF(D$7=0,0,D$7/OIS!D$5*1000)</f>
        <v>0.1232340623360315</v>
      </c>
      <c r="E98" s="331">
        <f>IF(E$7=0,0,E$7/OIS!E$5*1000)</f>
        <v>9.4252930175013586E-2</v>
      </c>
      <c r="F98" s="331">
        <f>IF(F$7=0,0,F$7/OIS!F$5*1000)</f>
        <v>9.6112487928690121E-2</v>
      </c>
      <c r="G98" s="331">
        <f>IF(G$7=0,0,G$7/OIS!G$5*1000)</f>
        <v>0.11333583668236764</v>
      </c>
      <c r="H98" s="331">
        <f>IF(H$7=0,0,H$7/OIS!H$5*1000)</f>
        <v>0.10159542779918097</v>
      </c>
      <c r="I98" s="331">
        <f>IF(I$7=0,0,I$7/OIS!I$5*1000)</f>
        <v>0.14723272056328496</v>
      </c>
      <c r="J98" s="331">
        <f>IF(J$7=0,0,J$7/OIS!J$5*1000)</f>
        <v>0.15647812620823129</v>
      </c>
      <c r="K98" s="331">
        <f>IF(K$7=0,0,K$7/OIS!K$5*1000)</f>
        <v>0.1121551526240038</v>
      </c>
      <c r="L98" s="331">
        <f>IF(L$7=0,0,L$7/OIS!L$5*1000)</f>
        <v>0.16684122898919584</v>
      </c>
      <c r="M98" s="331">
        <f>IF(M$7=0,0,M$7/OIS!M$5*1000)</f>
        <v>0.1617040515027667</v>
      </c>
      <c r="N98" s="331">
        <f>IF(N$7=0,0,N$7/OIS!N$5*1000)</f>
        <v>0.20987177468648768</v>
      </c>
      <c r="O98" s="331">
        <f>IF(O$7=0,0,O$7/OIS!O$5*1000)</f>
        <v>0.21558309760983049</v>
      </c>
      <c r="P98" s="331">
        <f>IF(P$7=0,0,P$7/OIS!P$5*1000)</f>
        <v>0.22259471376112733</v>
      </c>
      <c r="Q98" s="331">
        <f>IF(Q$7=0,0,Q$7/OIS!Q$5*1000)</f>
        <v>0.23928472213147542</v>
      </c>
      <c r="R98" s="331">
        <f>IF(R$7=0,0,R$7/OIS!R$5*1000)</f>
        <v>0.27803277898983941</v>
      </c>
      <c r="S98" s="331">
        <f>IF(S$7=0,0,S$7/OIS!S$5*1000)</f>
        <v>0.22473542660228982</v>
      </c>
      <c r="T98" s="331">
        <f>IF(T$7=0,0,T$7/OIS!T$5*1000)</f>
        <v>0.21488342389081497</v>
      </c>
      <c r="U98" s="331">
        <f>IF(U$7=0,0,U$7/OIS!U$5*1000)</f>
        <v>0.21565938262574033</v>
      </c>
      <c r="V98" s="331">
        <f>IF(V$7=0,0,V$7/OIS!V$5*1000)</f>
        <v>0.21775936053716169</v>
      </c>
      <c r="W98" s="331">
        <f>IF(W$7=0,0,W$7/OIS!W$5*1000)</f>
        <v>0.22765820014979279</v>
      </c>
      <c r="X98" s="331">
        <f>IF(X$7=0,0,X$7/OIS!X$5*1000)</f>
        <v>0.20864204756798263</v>
      </c>
      <c r="Y98" s="331">
        <f>IF(Y$7=0,0,Y$7/OIS!Y$5*1000)</f>
        <v>0.20698871954302986</v>
      </c>
      <c r="DA98" s="177"/>
    </row>
    <row r="99" spans="1:105" ht="12" customHeight="1" x14ac:dyDescent="0.25">
      <c r="A99" s="173" t="s">
        <v>93</v>
      </c>
      <c r="B99" s="331">
        <f>IF(B$8=0,0,B$8/OIS!B$5*1000)</f>
        <v>0.20149843018762278</v>
      </c>
      <c r="C99" s="331">
        <f>IF(C$8=0,0,C$8/OIS!C$5*1000)</f>
        <v>0.2172105116121153</v>
      </c>
      <c r="D99" s="331">
        <f>IF(D$8=0,0,D$8/OIS!D$5*1000)</f>
        <v>0.21526618967328609</v>
      </c>
      <c r="E99" s="331">
        <f>IF(E$8=0,0,E$8/OIS!E$5*1000)</f>
        <v>0.16373767767943617</v>
      </c>
      <c r="F99" s="331">
        <f>IF(F$8=0,0,F$8/OIS!F$5*1000)</f>
        <v>0.16748372997465011</v>
      </c>
      <c r="G99" s="331">
        <f>IF(G$8=0,0,G$8/OIS!G$5*1000)</f>
        <v>0.19695951840220899</v>
      </c>
      <c r="H99" s="331">
        <f>IF(H$8=0,0,H$8/OIS!H$5*1000)</f>
        <v>0.17541995736026766</v>
      </c>
      <c r="I99" s="331">
        <f>IF(I$8=0,0,I$8/OIS!I$5*1000)</f>
        <v>0.24673807242125562</v>
      </c>
      <c r="J99" s="331">
        <f>IF(J$8=0,0,J$8/OIS!J$5*1000)</f>
        <v>0.26478153867957011</v>
      </c>
      <c r="K99" s="331">
        <f>IF(K$8=0,0,K$8/OIS!K$5*1000)</f>
        <v>0.17608127452181638</v>
      </c>
      <c r="L99" s="331">
        <f>IF(L$8=0,0,L$8/OIS!L$5*1000)</f>
        <v>0.27774252717488257</v>
      </c>
      <c r="M99" s="331">
        <f>IF(M$8=0,0,M$8/OIS!M$5*1000)</f>
        <v>0.25346614891821756</v>
      </c>
      <c r="N99" s="331">
        <f>IF(N$8=0,0,N$8/OIS!N$5*1000)</f>
        <v>0.33318421604504095</v>
      </c>
      <c r="O99" s="331">
        <f>IF(O$8=0,0,O$8/OIS!O$5*1000)</f>
        <v>0.33746929294659184</v>
      </c>
      <c r="P99" s="331">
        <f>IF(P$8=0,0,P$8/OIS!P$5*1000)</f>
        <v>0.3476923134026364</v>
      </c>
      <c r="Q99" s="331">
        <f>IF(Q$8=0,0,Q$8/OIS!Q$5*1000)</f>
        <v>0.37333917587344384</v>
      </c>
      <c r="R99" s="331">
        <f>IF(R$8=0,0,R$8/OIS!R$5*1000)</f>
        <v>0.43136865966139254</v>
      </c>
      <c r="S99" s="331">
        <f>IF(S$8=0,0,S$8/OIS!S$5*1000)</f>
        <v>0.35550673122663518</v>
      </c>
      <c r="T99" s="331">
        <f>IF(T$8=0,0,T$8/OIS!T$5*1000)</f>
        <v>0.3393860660372563</v>
      </c>
      <c r="U99" s="331">
        <f>IF(U$8=0,0,U$8/OIS!U$5*1000)</f>
        <v>0.33999226461559212</v>
      </c>
      <c r="V99" s="331">
        <f>IF(V$8=0,0,V$8/OIS!V$5*1000)</f>
        <v>0.34278918407266012</v>
      </c>
      <c r="W99" s="331">
        <f>IF(W$8=0,0,W$8/OIS!W$5*1000)</f>
        <v>0.3563455131766704</v>
      </c>
      <c r="X99" s="331">
        <f>IF(X$8=0,0,X$8/OIS!X$5*1000)</f>
        <v>0.32719788451189297</v>
      </c>
      <c r="Y99" s="331">
        <f>IF(Y$8=0,0,Y$8/OIS!Y$5*1000)</f>
        <v>0.3284899633922061</v>
      </c>
      <c r="DA99" s="177"/>
    </row>
    <row r="100" spans="1:105" ht="12" customHeight="1" x14ac:dyDescent="0.25">
      <c r="A100" s="173" t="s">
        <v>94</v>
      </c>
      <c r="B100" s="331">
        <f>IF(B$9=0,0,B$9/OIS!B$5*1000)</f>
        <v>8.0908737637379768E-2</v>
      </c>
      <c r="C100" s="331">
        <f>IF(C$9=0,0,C$9/OIS!C$5*1000)</f>
        <v>8.4749681193991733E-2</v>
      </c>
      <c r="D100" s="331">
        <f>IF(D$9=0,0,D$9/OIS!D$5*1000)</f>
        <v>8.4326382416250775E-2</v>
      </c>
      <c r="E100" s="331">
        <f>IF(E$9=0,0,E$9/OIS!E$5*1000)</f>
        <v>6.515321118735444E-2</v>
      </c>
      <c r="F100" s="331">
        <f>IF(F$9=0,0,F$9/OIS!F$5*1000)</f>
        <v>6.6063384966718597E-2</v>
      </c>
      <c r="G100" s="331">
        <f>IF(G$9=0,0,G$9/OIS!G$5*1000)</f>
        <v>7.8292979844979974E-2</v>
      </c>
      <c r="H100" s="331">
        <f>IF(H$9=0,0,H$9/OIS!H$5*1000)</f>
        <v>7.100989249020026E-2</v>
      </c>
      <c r="I100" s="331">
        <f>IF(I$9=0,0,I$9/OIS!I$5*1000)</f>
        <v>0.10835323093166772</v>
      </c>
      <c r="J100" s="331">
        <f>IF(J$9=0,0,J$9/OIS!J$5*1000)</f>
        <v>0.11330151982601951</v>
      </c>
      <c r="K100" s="331">
        <f>IF(K$9=0,0,K$9/OIS!K$5*1000)</f>
        <v>9.1179565953539737E-2</v>
      </c>
      <c r="L100" s="331">
        <f>IF(L$9=0,0,L$9/OIS!L$5*1000)</f>
        <v>0.12413474127771754</v>
      </c>
      <c r="M100" s="331">
        <f>IF(M$9=0,0,M$9/OIS!M$5*1000)</f>
        <v>0.13175708668491376</v>
      </c>
      <c r="N100" s="331">
        <f>IF(N$9=0,0,N$9/OIS!N$5*1000)</f>
        <v>0.16793538735611754</v>
      </c>
      <c r="O100" s="331">
        <f>IF(O$9=0,0,O$9/OIS!O$5*1000)</f>
        <v>0.17598590484963172</v>
      </c>
      <c r="P100" s="331">
        <f>IF(P$9=0,0,P$9/OIS!P$5*1000)</f>
        <v>0.18225757810781978</v>
      </c>
      <c r="Q100" s="331">
        <f>IF(Q$9=0,0,Q$9/OIS!Q$5*1000)</f>
        <v>0.19623091645171131</v>
      </c>
      <c r="R100" s="331">
        <f>IF(R$9=0,0,R$9/OIS!R$5*1000)</f>
        <v>0.22977312184457788</v>
      </c>
      <c r="S100" s="331">
        <f>IF(S$9=0,0,S$9/OIS!S$5*1000)</f>
        <v>0.18075655683962411</v>
      </c>
      <c r="T100" s="331">
        <f>IF(T$9=0,0,T$9/OIS!T$5*1000)</f>
        <v>0.17322253351315692</v>
      </c>
      <c r="U100" s="331">
        <f>IF(U$9=0,0,U$9/OIS!U$5*1000)</f>
        <v>0.17429882475904454</v>
      </c>
      <c r="V100" s="331">
        <f>IF(V$9=0,0,V$9/OIS!V$5*1000)</f>
        <v>0.17636996979516123</v>
      </c>
      <c r="W100" s="331">
        <f>IF(W$9=0,0,W$9/OIS!W$5*1000)</f>
        <v>0.18586196082894316</v>
      </c>
      <c r="X100" s="331">
        <f>IF(X$9=0,0,X$9/OIS!X$5*1000)</f>
        <v>0.16988745098681543</v>
      </c>
      <c r="Y100" s="331">
        <f>IF(Y$9=0,0,Y$9/OIS!Y$5*1000)</f>
        <v>0.16571374177243223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0.28926517404107888</v>
      </c>
      <c r="C101" s="332">
        <f>IF(C$10=0,0,C$10/OIS!C$5*1000)</f>
        <v>0.30219014676991512</v>
      </c>
      <c r="D101" s="332">
        <f>IF(D$10=0,0,D$10/OIS!D$5*1000)</f>
        <v>0.30189982388066644</v>
      </c>
      <c r="E101" s="332">
        <f>IF(E$10=0,0,E$10/OIS!E$5*1000)</f>
        <v>0.20619765474777399</v>
      </c>
      <c r="F101" s="332">
        <f>IF(F$10=0,0,F$10/OIS!F$5*1000)</f>
        <v>0.26083190659420336</v>
      </c>
      <c r="G101" s="332">
        <f>IF(G$10=0,0,G$10/OIS!G$5*1000)</f>
        <v>0.27642231522138105</v>
      </c>
      <c r="H101" s="332">
        <f>IF(H$10=0,0,H$10/OIS!H$5*1000)</f>
        <v>0.23109541781552551</v>
      </c>
      <c r="I101" s="332">
        <f>IF(I$10=0,0,I$10/OIS!I$5*1000)</f>
        <v>0.32420040691988899</v>
      </c>
      <c r="J101" s="332">
        <f>IF(J$10=0,0,J$10/OIS!J$5*1000)</f>
        <v>0.33553441076945162</v>
      </c>
      <c r="K101" s="332">
        <f>IF(K$10=0,0,K$10/OIS!K$5*1000)</f>
        <v>0.30197856108864662</v>
      </c>
      <c r="L101" s="332">
        <f>IF(L$10=0,0,L$10/OIS!L$5*1000)</f>
        <v>0.36869145646959534</v>
      </c>
      <c r="M101" s="332">
        <f>IF(M$10=0,0,M$10/OIS!M$5*1000)</f>
        <v>0.38975791026656981</v>
      </c>
      <c r="N101" s="332">
        <f>IF(N$10=0,0,N$10/OIS!N$5*1000)</f>
        <v>0.47470632674478208</v>
      </c>
      <c r="O101" s="332">
        <f>IF(O$10=0,0,O$10/OIS!O$5*1000)</f>
        <v>0.50224768238599082</v>
      </c>
      <c r="P101" s="332">
        <f>IF(P$10=0,0,P$10/OIS!P$5*1000)</f>
        <v>0.51216173501312556</v>
      </c>
      <c r="Q101" s="332">
        <f>IF(Q$10=0,0,Q$10/OIS!Q$5*1000)</f>
        <v>0.55728797101002059</v>
      </c>
      <c r="R101" s="332">
        <f>IF(R$10=0,0,R$10/OIS!R$5*1000)</f>
        <v>0.63690044414383884</v>
      </c>
      <c r="S101" s="332">
        <f>IF(S$10=0,0,S$10/OIS!S$5*1000)</f>
        <v>0.51509275393831933</v>
      </c>
      <c r="T101" s="332">
        <f>IF(T$10=0,0,T$10/OIS!T$5*1000)</f>
        <v>0.50428800862207801</v>
      </c>
      <c r="U101" s="332">
        <f>IF(U$10=0,0,U$10/OIS!U$5*1000)</f>
        <v>0.49161406721496487</v>
      </c>
      <c r="V101" s="332">
        <f>IF(V$10=0,0,V$10/OIS!V$5*1000)</f>
        <v>0.51394805964959522</v>
      </c>
      <c r="W101" s="332">
        <f>IF(W$10=0,0,W$10/OIS!W$5*1000)</f>
        <v>0.52205491004564142</v>
      </c>
      <c r="X101" s="332">
        <f>IF(X$10=0,0,X$10/OIS!X$5*1000)</f>
        <v>0.48609234673443408</v>
      </c>
      <c r="Y101" s="332">
        <f>IF(Y$10=0,0,Y$10/OIS!Y$5*1000)</f>
        <v>0.50351521247413566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21.503650888303024</v>
      </c>
      <c r="C102" s="348">
        <f>IF(C$16=0,0,C$16/OIS!C$5*1000)</f>
        <v>21.332854260642765</v>
      </c>
      <c r="D102" s="348">
        <f>IF(D$16=0,0,D$16/OIS!D$5*1000)</f>
        <v>25.971030682106768</v>
      </c>
      <c r="E102" s="348">
        <f>IF(E$16=0,0,E$16/OIS!E$5*1000)</f>
        <v>20.704586846813807</v>
      </c>
      <c r="F102" s="348">
        <f>IF(F$16=0,0,F$16/OIS!F$5*1000)</f>
        <v>19.908011331783168</v>
      </c>
      <c r="G102" s="348">
        <f>IF(G$16=0,0,G$16/OIS!G$5*1000)</f>
        <v>21.891607942008136</v>
      </c>
      <c r="H102" s="348">
        <f>IF(H$16=0,0,H$16/OIS!H$5*1000)</f>
        <v>21.329607409957671</v>
      </c>
      <c r="I102" s="348">
        <f>IF(I$16=0,0,I$16/OIS!I$5*1000)</f>
        <v>2.8090107808201403</v>
      </c>
      <c r="J102" s="348">
        <f>IF(J$16=0,0,J$16/OIS!J$5*1000)</f>
        <v>2.5705375776692443</v>
      </c>
      <c r="K102" s="348">
        <f>IF(K$16=0,0,K$16/OIS!K$5*1000)</f>
        <v>2.4093657756798921</v>
      </c>
      <c r="L102" s="348">
        <f>IF(L$16=0,0,L$16/OIS!L$5*1000)</f>
        <v>3.0888166120624656</v>
      </c>
      <c r="M102" s="348">
        <f>IF(M$16=0,0,M$16/OIS!M$5*1000)</f>
        <v>2.7042929292247675</v>
      </c>
      <c r="N102" s="348">
        <f>IF(N$16=0,0,N$16/OIS!N$5*1000)</f>
        <v>2.8861708975207341</v>
      </c>
      <c r="O102" s="348">
        <f>IF(O$16=0,0,O$16/OIS!O$5*1000)</f>
        <v>2.7682577805446953</v>
      </c>
      <c r="P102" s="348">
        <f>IF(P$16=0,0,P$16/OIS!P$5*1000)</f>
        <v>3.016693768107825</v>
      </c>
      <c r="Q102" s="348">
        <f>IF(Q$16=0,0,Q$16/OIS!Q$5*1000)</f>
        <v>2.8804837635646643</v>
      </c>
      <c r="R102" s="348">
        <f>IF(R$16=0,0,R$16/OIS!R$5*1000)</f>
        <v>2.8834937223065875</v>
      </c>
      <c r="S102" s="348">
        <f>IF(S$16=0,0,S$16/OIS!S$5*1000)</f>
        <v>2.6342839728425984</v>
      </c>
      <c r="T102" s="348">
        <f>IF(T$16=0,0,T$16/OIS!T$5*1000)</f>
        <v>2.5391428304843888</v>
      </c>
      <c r="U102" s="348">
        <f>IF(U$16=0,0,U$16/OIS!U$5*1000)</f>
        <v>2.6827861035679903</v>
      </c>
      <c r="V102" s="348">
        <f>IF(V$16=0,0,V$16/OIS!V$5*1000)</f>
        <v>2.3301321000441444</v>
      </c>
      <c r="W102" s="348">
        <f>IF(W$16=0,0,W$16/OIS!W$5*1000)</f>
        <v>2.6780120786750716</v>
      </c>
      <c r="X102" s="348">
        <f>IF(X$16=0,0,X$16/OIS!X$5*1000)</f>
        <v>2.6002955522880957</v>
      </c>
      <c r="Y102" s="348">
        <f>IF(Y$16=0,0,Y$16/OIS!Y$5*1000)</f>
        <v>2.2553273285084976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6.1499499125064689</v>
      </c>
      <c r="C103" s="348">
        <f>IF(C$27=0,0,C$27/OIS!C$5*1000)</f>
        <v>6.6024051181889902</v>
      </c>
      <c r="D103" s="348">
        <f>IF(D$27=0,0,D$27/OIS!D$5*1000)</f>
        <v>6.1186154049196286</v>
      </c>
      <c r="E103" s="348">
        <f>IF(E$27=0,0,E$27/OIS!E$5*1000)</f>
        <v>4.4747284442021957</v>
      </c>
      <c r="F103" s="348">
        <f>IF(F$27=0,0,F$27/OIS!F$5*1000)</f>
        <v>5.00104212042329</v>
      </c>
      <c r="G103" s="348">
        <f>IF(G$27=0,0,G$27/OIS!G$5*1000)</f>
        <v>5.1747680037132016</v>
      </c>
      <c r="H103" s="348">
        <f>IF(H$27=0,0,H$27/OIS!H$5*1000)</f>
        <v>4.1580470751705318</v>
      </c>
      <c r="I103" s="348">
        <f>IF(I$27=0,0,I$27/OIS!I$5*1000)</f>
        <v>5.6241598893380393</v>
      </c>
      <c r="J103" s="348">
        <f>IF(J$27=0,0,J$27/OIS!J$5*1000)</f>
        <v>5.3461847592328215</v>
      </c>
      <c r="K103" s="348">
        <f>IF(K$27=0,0,K$27/OIS!K$5*1000)</f>
        <v>5.0773795916746183</v>
      </c>
      <c r="L103" s="348">
        <f>IF(L$27=0,0,L$27/OIS!L$5*1000)</f>
        <v>5.636521911154702</v>
      </c>
      <c r="M103" s="348">
        <f>IF(M$27=0,0,M$27/OIS!M$5*1000)</f>
        <v>5.7152013441855019</v>
      </c>
      <c r="N103" s="348">
        <f>IF(N$27=0,0,N$27/OIS!N$5*1000)</f>
        <v>6.1143578598930812</v>
      </c>
      <c r="O103" s="348">
        <f>IF(O$27=0,0,O$27/OIS!O$5*1000)</f>
        <v>6.2987123984719267</v>
      </c>
      <c r="P103" s="348">
        <f>IF(P$27=0,0,P$27/OIS!P$5*1000)</f>
        <v>6.2660867324220773</v>
      </c>
      <c r="Q103" s="348">
        <f>IF(Q$27=0,0,Q$27/OIS!Q$5*1000)</f>
        <v>6.0906323322806326</v>
      </c>
      <c r="R103" s="348">
        <f>IF(R$27=0,0,R$27/OIS!R$5*1000)</f>
        <v>6.0690409283230391</v>
      </c>
      <c r="S103" s="348">
        <f>IF(S$27=0,0,S$27/OIS!S$5*1000)</f>
        <v>5.8530906234677005</v>
      </c>
      <c r="T103" s="348">
        <f>IF(T$27=0,0,T$27/OIS!T$5*1000)</f>
        <v>5.7160170484917439</v>
      </c>
      <c r="U103" s="348">
        <f>IF(U$27=0,0,U$27/OIS!U$5*1000)</f>
        <v>5.8275226434471428</v>
      </c>
      <c r="V103" s="348">
        <f>IF(V$27=0,0,V$27/OIS!V$5*1000)</f>
        <v>5.4243326765744708</v>
      </c>
      <c r="W103" s="348">
        <f>IF(W$27=0,0,W$27/OIS!W$5*1000)</f>
        <v>5.6152980432088029</v>
      </c>
      <c r="X103" s="348">
        <f>IF(X$27=0,0,X$27/OIS!X$5*1000)</f>
        <v>5.2610817513200185</v>
      </c>
      <c r="Y103" s="348">
        <f>IF(Y$27=0,0,Y$27/OIS!Y$5*1000)</f>
        <v>4.8437187935529442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4.1681778177547244</v>
      </c>
      <c r="C104" s="348">
        <f>IF(C$35=0,0,C$35/OIS!C$5*1000)</f>
        <v>4.2229471767769482</v>
      </c>
      <c r="D104" s="348">
        <f>IF(D$35=0,0,D$35/OIS!D$5*1000)</f>
        <v>5.0379163097373603</v>
      </c>
      <c r="E104" s="348">
        <f>IF(E$35=0,0,E$35/OIS!E$5*1000)</f>
        <v>3.9402738298170754</v>
      </c>
      <c r="F104" s="348">
        <f>IF(F$35=0,0,F$35/OIS!F$5*1000)</f>
        <v>3.9132347874018256</v>
      </c>
      <c r="G104" s="348">
        <f>IF(G$35=0,0,G$35/OIS!G$5*1000)</f>
        <v>4.2344738831060047</v>
      </c>
      <c r="H104" s="348">
        <f>IF(H$35=0,0,H$35/OIS!H$5*1000)</f>
        <v>4.0485121046045149</v>
      </c>
      <c r="I104" s="348">
        <f>IF(I$35=0,0,I$35/OIS!I$5*1000)</f>
        <v>0.54893448365940833</v>
      </c>
      <c r="J104" s="348">
        <f>IF(J$35=0,0,J$35/OIS!J$5*1000)</f>
        <v>0.45454816929027569</v>
      </c>
      <c r="K104" s="348">
        <f>IF(K$35=0,0,K$35/OIS!K$5*1000)</f>
        <v>0.39271042475713958</v>
      </c>
      <c r="L104" s="348">
        <f>IF(L$35=0,0,L$35/OIS!L$5*1000)</f>
        <v>0.60126860350036782</v>
      </c>
      <c r="M104" s="348">
        <f>IF(M$35=0,0,M$35/OIS!M$5*1000)</f>
        <v>0.4351305877952979</v>
      </c>
      <c r="N104" s="348">
        <f>IF(N$35=0,0,N$35/OIS!N$5*1000)</f>
        <v>0.46127428553477723</v>
      </c>
      <c r="O104" s="348">
        <f>IF(O$35=0,0,O$35/OIS!O$5*1000)</f>
        <v>0.43027701024393544</v>
      </c>
      <c r="P104" s="348">
        <f>IF(P$35=0,0,P$35/OIS!P$5*1000)</f>
        <v>0.51796517754867355</v>
      </c>
      <c r="Q104" s="348">
        <f>IF(Q$35=0,0,Q$35/OIS!Q$5*1000)</f>
        <v>0.50401632641615135</v>
      </c>
      <c r="R104" s="348">
        <f>IF(R$35=0,0,R$35/OIS!R$5*1000)</f>
        <v>0.50054402148942023</v>
      </c>
      <c r="S104" s="348">
        <f>IF(S$35=0,0,S$35/OIS!S$5*1000)</f>
        <v>0.43120131711826709</v>
      </c>
      <c r="T104" s="348">
        <f>IF(T$35=0,0,T$35/OIS!T$5*1000)</f>
        <v>0.39628231314465556</v>
      </c>
      <c r="U104" s="348">
        <f>IF(U$35=0,0,U$35/OIS!U$5*1000)</f>
        <v>0.45360526745894053</v>
      </c>
      <c r="V104" s="348">
        <f>IF(V$35=0,0,V$35/OIS!V$5*1000)</f>
        <v>0.34674168161409075</v>
      </c>
      <c r="W104" s="348">
        <f>IF(W$35=0,0,W$35/OIS!W$5*1000)</f>
        <v>0.43018977090395172</v>
      </c>
      <c r="X104" s="348">
        <f>IF(X$35=0,0,X$35/OIS!X$5*1000)</f>
        <v>0.42939523084293291</v>
      </c>
      <c r="Y104" s="348">
        <f>IF(Y$35=0,0,Y$35/OIS!Y$5*1000)</f>
        <v>0.30365715225293372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0.50165215248692241</v>
      </c>
      <c r="C105" s="348">
        <f>IF(C$54=0,0,C$54/OIS!C$5*1000)</f>
        <v>0.5314615670702223</v>
      </c>
      <c r="D105" s="348">
        <f>IF(D$54=0,0,D$54/OIS!D$5*1000)</f>
        <v>0.56699034508450274</v>
      </c>
      <c r="E105" s="348">
        <f>IF(E$54=0,0,E$54/OIS!E$5*1000)</f>
        <v>0.43858279965337799</v>
      </c>
      <c r="F105" s="348">
        <f>IF(F$54=0,0,F$54/OIS!F$5*1000)</f>
        <v>0.4291237199265131</v>
      </c>
      <c r="G105" s="348">
        <f>IF(G$54=0,0,G$54/OIS!G$5*1000)</f>
        <v>0.48502775319445279</v>
      </c>
      <c r="H105" s="348">
        <f>IF(H$54=0,0,H$54/OIS!H$5*1000)</f>
        <v>0.44471873884444363</v>
      </c>
      <c r="I105" s="348">
        <f>IF(I$54=0,0,I$54/OIS!I$5*1000)</f>
        <v>0.19854003704516127</v>
      </c>
      <c r="J105" s="348">
        <f>IF(J$54=0,0,J$54/OIS!J$5*1000)</f>
        <v>0.19439354994671712</v>
      </c>
      <c r="K105" s="348">
        <f>IF(K$54=0,0,K$54/OIS!K$5*1000)</f>
        <v>0.10266369933373082</v>
      </c>
      <c r="L105" s="348">
        <f>IF(L$54=0,0,L$54/OIS!L$5*1000)</f>
        <v>0.21478883266562218</v>
      </c>
      <c r="M105" s="348">
        <f>IF(M$54=0,0,M$54/OIS!M$5*1000)</f>
        <v>0.12459823534753144</v>
      </c>
      <c r="N105" s="348">
        <f>IF(N$54=0,0,N$54/OIS!N$5*1000)</f>
        <v>0.1606560274252373</v>
      </c>
      <c r="O105" s="348">
        <f>IF(O$54=0,0,O$54/OIS!O$5*1000)</f>
        <v>0.14101471920557235</v>
      </c>
      <c r="P105" s="348">
        <f>IF(P$54=0,0,P$54/OIS!P$5*1000)</f>
        <v>0.15372558254270752</v>
      </c>
      <c r="Q105" s="348">
        <f>IF(Q$54=0,0,Q$54/OIS!Q$5*1000)</f>
        <v>0.15674567352000524</v>
      </c>
      <c r="R105" s="348">
        <f>IF(R$54=0,0,R$54/OIS!R$5*1000)</f>
        <v>0.15395847025830844</v>
      </c>
      <c r="S105" s="348">
        <f>IF(S$54=0,0,S$54/OIS!S$5*1000)</f>
        <v>0.1544868758097924</v>
      </c>
      <c r="T105" s="348">
        <f>IF(T$54=0,0,T$54/OIS!T$5*1000)</f>
        <v>0.13519380676042939</v>
      </c>
      <c r="U105" s="348">
        <f>IF(U$54=0,0,U$54/OIS!U$5*1000)</f>
        <v>0.14837474627904057</v>
      </c>
      <c r="V105" s="348">
        <f>IF(V$54=0,0,V$54/OIS!V$5*1000)</f>
        <v>0.13043405208911515</v>
      </c>
      <c r="W105" s="348">
        <f>IF(W$54=0,0,W$54/OIS!W$5*1000)</f>
        <v>0.13210823698588953</v>
      </c>
      <c r="X105" s="348">
        <f>IF(X$54=0,0,X$54/OIS!X$5*1000)</f>
        <v>0.12942378126363865</v>
      </c>
      <c r="Y105" s="348">
        <f>IF(Y$54=0,0,Y$54/OIS!Y$5*1000)</f>
        <v>0.12808458573124126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2.5942404738371794</v>
      </c>
      <c r="C106" s="348">
        <f>IF(C$68=0,0,C$68/OIS!C$5*1000)</f>
        <v>2.5013699003747303</v>
      </c>
      <c r="D106" s="348">
        <f>IF(D$68=0,0,D$68/OIS!D$5*1000)</f>
        <v>2.4668246844998336</v>
      </c>
      <c r="E106" s="348">
        <f>IF(E$68=0,0,E$68/OIS!E$5*1000)</f>
        <v>2.1337670850464314</v>
      </c>
      <c r="F106" s="348">
        <f>IF(F$68=0,0,F$68/OIS!F$5*1000)</f>
        <v>1.8495267597593865</v>
      </c>
      <c r="G106" s="348">
        <f>IF(G$68=0,0,G$68/OIS!G$5*1000)</f>
        <v>2.1222453697121768</v>
      </c>
      <c r="H106" s="348">
        <f>IF(H$68=0,0,H$68/OIS!H$5*1000)</f>
        <v>1.8948342933106883</v>
      </c>
      <c r="I106" s="348">
        <f>IF(I$68=0,0,I$68/OIS!I$5*1000)</f>
        <v>3.1685277971860009</v>
      </c>
      <c r="J106" s="348">
        <f>IF(J$68=0,0,J$68/OIS!J$5*1000)</f>
        <v>3.223238213800208</v>
      </c>
      <c r="K106" s="348">
        <f>IF(K$68=0,0,K$68/OIS!K$5*1000)</f>
        <v>3.2941302132318939</v>
      </c>
      <c r="L106" s="348">
        <f>IF(L$68=0,0,L$68/OIS!L$5*1000)</f>
        <v>3.2432874665442282</v>
      </c>
      <c r="M106" s="348">
        <f>IF(M$68=0,0,M$68/OIS!M$5*1000)</f>
        <v>3.7176577403796189</v>
      </c>
      <c r="N106" s="348">
        <f>IF(N$68=0,0,N$68/OIS!N$5*1000)</f>
        <v>3.9205324841661247</v>
      </c>
      <c r="O106" s="348">
        <f>IF(O$68=0,0,O$68/OIS!O$5*1000)</f>
        <v>4.1567919133344198</v>
      </c>
      <c r="P106" s="348">
        <f>IF(P$68=0,0,P$68/OIS!P$5*1000)</f>
        <v>3.9555515461467232</v>
      </c>
      <c r="Q106" s="348">
        <f>IF(Q$68=0,0,Q$68/OIS!Q$5*1000)</f>
        <v>3.7894152579017844</v>
      </c>
      <c r="R106" s="348">
        <f>IF(R$68=0,0,R$68/OIS!R$5*1000)</f>
        <v>3.7961996023802449</v>
      </c>
      <c r="S106" s="348">
        <f>IF(S$68=0,0,S$68/OIS!S$5*1000)</f>
        <v>3.7207634544007471</v>
      </c>
      <c r="T106" s="348">
        <f>IF(T$68=0,0,T$68/OIS!T$5*1000)</f>
        <v>3.7273359559748256</v>
      </c>
      <c r="U106" s="348">
        <f>IF(U$68=0,0,U$68/OIS!U$5*1000)</f>
        <v>3.6597754600556343</v>
      </c>
      <c r="V106" s="348">
        <f>IF(V$68=0,0,V$68/OIS!V$5*1000)</f>
        <v>3.5978638498160005</v>
      </c>
      <c r="W106" s="348">
        <f>IF(W$68=0,0,W$68/OIS!W$5*1000)</f>
        <v>3.5718904380730665</v>
      </c>
      <c r="X106" s="348">
        <f>IF(X$68=0,0,X$68/OIS!X$5*1000)</f>
        <v>3.307146570072188</v>
      </c>
      <c r="Y106" s="348">
        <f>IF(Y$68=0,0,Y$68/OIS!Y$5*1000)</f>
        <v>3.2970848512986657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2.9670793321051754</v>
      </c>
      <c r="C107" s="333">
        <f>IF(C$69=0,0,C$69/OIS!C$5*1000)</f>
        <v>3.2589847156948788</v>
      </c>
      <c r="D107" s="333">
        <f>IF(D$69=0,0,D$69/OIS!D$5*1000)</f>
        <v>3.221586532875349</v>
      </c>
      <c r="E107" s="333">
        <f>IF(E$69=0,0,E$69/OIS!E$5*1000)</f>
        <v>2.4256027197776029</v>
      </c>
      <c r="F107" s="333">
        <f>IF(F$69=0,0,F$69/OIS!F$5*1000)</f>
        <v>2.4953352397812743</v>
      </c>
      <c r="G107" s="333">
        <f>IF(G$69=0,0,G$69/OIS!G$5*1000)</f>
        <v>2.9197024319495526</v>
      </c>
      <c r="H107" s="333">
        <f>IF(H$69=0,0,H$69/OIS!H$5*1000)</f>
        <v>2.5690256187801856</v>
      </c>
      <c r="I107" s="333">
        <f>IF(I$69=0,0,I$69/OIS!I$5*1000)</f>
        <v>3.4056050761497794</v>
      </c>
      <c r="J107" s="333">
        <f>IF(J$69=0,0,J$69/OIS!J$5*1000)</f>
        <v>3.7276402032531628</v>
      </c>
      <c r="K107" s="333">
        <f>IF(K$69=0,0,K$69/OIS!K$5*1000)</f>
        <v>2.0904871519761188</v>
      </c>
      <c r="L107" s="333">
        <f>IF(L$69=0,0,L$69/OIS!L$5*1000)</f>
        <v>3.7804062091677171</v>
      </c>
      <c r="M107" s="333">
        <f>IF(M$69=0,0,M$69/OIS!M$5*1000)</f>
        <v>2.996819999345993</v>
      </c>
      <c r="N107" s="333">
        <f>IF(N$69=0,0,N$69/OIS!N$5*1000)</f>
        <v>4.0684108350685566</v>
      </c>
      <c r="O107" s="333">
        <f>IF(O$69=0,0,O$69/OIS!O$5*1000)</f>
        <v>3.9762273460734501</v>
      </c>
      <c r="P107" s="333">
        <f>IF(P$69=0,0,P$69/OIS!P$5*1000)</f>
        <v>4.0736081709998597</v>
      </c>
      <c r="Q107" s="333">
        <f>IF(Q$69=0,0,Q$69/OIS!Q$5*1000)</f>
        <v>4.3611018650104212</v>
      </c>
      <c r="R107" s="333">
        <f>IF(R$69=0,0,R$69/OIS!R$5*1000)</f>
        <v>4.9643563502279102</v>
      </c>
      <c r="S107" s="333">
        <f>IF(S$69=0,0,S$69/OIS!S$5*1000)</f>
        <v>4.3024720175793512</v>
      </c>
      <c r="T107" s="333">
        <f>IF(T$69=0,0,T$69/OIS!T$5*1000)</f>
        <v>4.0911220197583393</v>
      </c>
      <c r="U107" s="333">
        <f>IF(U$69=0,0,U$69/OIS!U$5*1000)</f>
        <v>4.0796165907131217</v>
      </c>
      <c r="V107" s="333">
        <f>IF(V$69=0,0,V$69/OIS!V$5*1000)</f>
        <v>4.0975436223148707</v>
      </c>
      <c r="W107" s="333">
        <f>IF(W$69=0,0,W$69/OIS!W$5*1000)</f>
        <v>4.1978425771953267</v>
      </c>
      <c r="X107" s="333">
        <f>IF(X$69=0,0,X$69/OIS!X$5*1000)</f>
        <v>3.8734080558952599</v>
      </c>
      <c r="Y107" s="333">
        <f>IF(Y$69=0,0,Y$69/OIS!Y$5*1000)</f>
        <v>4.0075482578793249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FI: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798.63699754425386</v>
      </c>
      <c r="C5" s="223">
        <v>832.71258226550583</v>
      </c>
      <c r="D5" s="223">
        <v>986.98540612569332</v>
      </c>
      <c r="E5" s="223">
        <v>992.92323374518878</v>
      </c>
      <c r="F5" s="223">
        <v>1006.343617532285</v>
      </c>
      <c r="G5" s="223">
        <v>956.80906751882196</v>
      </c>
      <c r="H5" s="223">
        <v>1039.207693656007</v>
      </c>
      <c r="I5" s="223">
        <v>298.0010613019914</v>
      </c>
      <c r="J5" s="223">
        <v>304.37426028919168</v>
      </c>
      <c r="K5" s="223">
        <v>238.7904072141904</v>
      </c>
      <c r="L5" s="223">
        <v>319.93979221685322</v>
      </c>
      <c r="M5" s="223">
        <v>261.99046327073069</v>
      </c>
      <c r="N5" s="223">
        <v>288.38605952085442</v>
      </c>
      <c r="O5" s="223">
        <v>281.42375252400541</v>
      </c>
      <c r="P5" s="223">
        <v>291.97860272000781</v>
      </c>
      <c r="Q5" s="223">
        <v>272.06870121681231</v>
      </c>
      <c r="R5" s="223">
        <v>287.55889199539519</v>
      </c>
      <c r="S5" s="223">
        <v>293.57266504821689</v>
      </c>
      <c r="T5" s="223">
        <v>288.37686360484918</v>
      </c>
      <c r="U5" s="223">
        <v>299.59316398331077</v>
      </c>
      <c r="V5" s="223">
        <v>291.9595521057492</v>
      </c>
      <c r="W5" s="223">
        <v>310.41702272655999</v>
      </c>
      <c r="X5" s="223">
        <v>311.63882028800072</v>
      </c>
      <c r="Y5" s="223">
        <v>294.01073402216508</v>
      </c>
      <c r="DA5" s="89" t="s">
        <v>3123</v>
      </c>
    </row>
    <row r="6" spans="1:105" ht="12" customHeight="1" x14ac:dyDescent="0.25">
      <c r="A6" s="55" t="s">
        <v>91</v>
      </c>
      <c r="B6" s="259">
        <v>5.2783826794165147</v>
      </c>
      <c r="C6" s="259">
        <v>5.748198007202614</v>
      </c>
      <c r="D6" s="259">
        <v>5.9337081263819407</v>
      </c>
      <c r="E6" s="259">
        <v>5.8342195156189112</v>
      </c>
      <c r="F6" s="259">
        <v>6.1297497866330586</v>
      </c>
      <c r="G6" s="259">
        <v>6.2497625794150684</v>
      </c>
      <c r="H6" s="259">
        <v>6.5165930618244268</v>
      </c>
      <c r="I6" s="259">
        <v>6.532626520294464</v>
      </c>
      <c r="J6" s="259">
        <v>6.8999970891351197</v>
      </c>
      <c r="K6" s="259">
        <v>5.13216820511213</v>
      </c>
      <c r="L6" s="259">
        <v>7.34654633994219</v>
      </c>
      <c r="M6" s="259">
        <v>6.6633280837231172</v>
      </c>
      <c r="N6" s="259">
        <v>8.0898579108223121</v>
      </c>
      <c r="O6" s="259">
        <v>8.1764082795816595</v>
      </c>
      <c r="P6" s="259">
        <v>8.6311181005164332</v>
      </c>
      <c r="Q6" s="259">
        <v>8.5765535074056398</v>
      </c>
      <c r="R6" s="259">
        <v>9.9954677631154354</v>
      </c>
      <c r="S6" s="259">
        <v>8.943698191745824</v>
      </c>
      <c r="T6" s="259">
        <v>8.6500350266675987</v>
      </c>
      <c r="U6" s="259">
        <v>8.9955322371308064</v>
      </c>
      <c r="V6" s="259">
        <v>9.189904145069093</v>
      </c>
      <c r="W6" s="259">
        <v>9.9085934987640059</v>
      </c>
      <c r="X6" s="259">
        <v>9.6808557229049015</v>
      </c>
      <c r="Y6" s="259">
        <v>9.1487192458406881</v>
      </c>
      <c r="DA6" s="67" t="s">
        <v>3124</v>
      </c>
    </row>
    <row r="7" spans="1:105" ht="12" customHeight="1" x14ac:dyDescent="0.25">
      <c r="A7" s="173" t="s">
        <v>92</v>
      </c>
      <c r="B7" s="224">
        <v>0.70441450188427956</v>
      </c>
      <c r="C7" s="224">
        <v>0.77852959434748048</v>
      </c>
      <c r="D7" s="224">
        <v>0.80207425603734805</v>
      </c>
      <c r="E7" s="224">
        <v>0.78214571362230445</v>
      </c>
      <c r="F7" s="224">
        <v>0.82549227866216679</v>
      </c>
      <c r="G7" s="224">
        <v>0.83797038975223714</v>
      </c>
      <c r="H7" s="224">
        <v>0.86490389520580857</v>
      </c>
      <c r="I7" s="224">
        <v>0.82939547474672715</v>
      </c>
      <c r="J7" s="224">
        <v>0.8893397407261896</v>
      </c>
      <c r="K7" s="224">
        <v>0.59617827721207717</v>
      </c>
      <c r="L7" s="224">
        <v>0.92491973438458452</v>
      </c>
      <c r="M7" s="224">
        <v>0.77303829413729064</v>
      </c>
      <c r="N7" s="224">
        <v>0.95500928473354985</v>
      </c>
      <c r="O7" s="224">
        <v>0.94742047895352854</v>
      </c>
      <c r="P7" s="224">
        <v>0.99698665810008102</v>
      </c>
      <c r="Q7" s="224">
        <v>0.98975251843267564</v>
      </c>
      <c r="R7" s="224">
        <v>1.145247690941307</v>
      </c>
      <c r="S7" s="224">
        <v>1.050321820795008</v>
      </c>
      <c r="T7" s="224">
        <v>1.0139445655793311</v>
      </c>
      <c r="U7" s="224">
        <v>1.0513099184584409</v>
      </c>
      <c r="V7" s="224">
        <v>1.072245123227493</v>
      </c>
      <c r="W7" s="224">
        <v>1.146884814117086</v>
      </c>
      <c r="X7" s="224">
        <v>1.1237386031893939</v>
      </c>
      <c r="Y7" s="224">
        <v>1.0800524713911781</v>
      </c>
      <c r="DA7" s="177" t="s">
        <v>3125</v>
      </c>
    </row>
    <row r="8" spans="1:105" ht="12" customHeight="1" x14ac:dyDescent="0.25">
      <c r="A8" s="173" t="s">
        <v>93</v>
      </c>
      <c r="B8" s="224">
        <v>6.726932638613663</v>
      </c>
      <c r="C8" s="224">
        <v>7.5053045078439897</v>
      </c>
      <c r="D8" s="224">
        <v>7.7226530701541742</v>
      </c>
      <c r="E8" s="224">
        <v>7.491212386585544</v>
      </c>
      <c r="F8" s="224">
        <v>7.9293185559801262</v>
      </c>
      <c r="G8" s="224">
        <v>8.0266038621770051</v>
      </c>
      <c r="H8" s="224">
        <v>8.2301639349148594</v>
      </c>
      <c r="I8" s="224">
        <v>7.6582736221351588</v>
      </c>
      <c r="J8" s="224">
        <v>8.2982312622745251</v>
      </c>
      <c r="K8" s="224">
        <v>5.1446917732682937</v>
      </c>
      <c r="L8" s="224">
        <v>8.48952365889145</v>
      </c>
      <c r="M8" s="224">
        <v>6.6637422347950439</v>
      </c>
      <c r="N8" s="224">
        <v>8.3495453216253193</v>
      </c>
      <c r="O8" s="224">
        <v>8.158727963076581</v>
      </c>
      <c r="P8" s="224">
        <v>8.5633330661770515</v>
      </c>
      <c r="Q8" s="224">
        <v>8.4945440157661931</v>
      </c>
      <c r="R8" s="224">
        <v>9.7700833386655184</v>
      </c>
      <c r="S8" s="224">
        <v>9.1445218503493404</v>
      </c>
      <c r="T8" s="224">
        <v>8.8145241727762347</v>
      </c>
      <c r="U8" s="224">
        <v>9.1172942070872427</v>
      </c>
      <c r="V8" s="224">
        <v>9.2862750174090056</v>
      </c>
      <c r="W8" s="224">
        <v>9.8675292323832604</v>
      </c>
      <c r="X8" s="224">
        <v>9.6912958871543253</v>
      </c>
      <c r="Y8" s="224">
        <v>9.4430950794151407</v>
      </c>
      <c r="DA8" s="177" t="s">
        <v>3126</v>
      </c>
    </row>
    <row r="9" spans="1:105" ht="12" customHeight="1" x14ac:dyDescent="0.25">
      <c r="A9" s="173" t="s">
        <v>94</v>
      </c>
      <c r="B9" s="224">
        <v>1.85345524058577</v>
      </c>
      <c r="C9" s="224">
        <v>2.0122695267866129</v>
      </c>
      <c r="D9" s="224">
        <v>2.078063394946406</v>
      </c>
      <c r="E9" s="224">
        <v>2.046715966806901</v>
      </c>
      <c r="F9" s="224">
        <v>2.1483815589752742</v>
      </c>
      <c r="G9" s="224">
        <v>2.1924308962642001</v>
      </c>
      <c r="H9" s="224">
        <v>2.290804669322386</v>
      </c>
      <c r="I9" s="224">
        <v>2.3167378181767231</v>
      </c>
      <c r="J9" s="224">
        <v>2.4398488385675141</v>
      </c>
      <c r="K9" s="224">
        <v>1.849960818159589</v>
      </c>
      <c r="L9" s="224">
        <v>2.609600492917417</v>
      </c>
      <c r="M9" s="224">
        <v>2.402431663004668</v>
      </c>
      <c r="N9" s="224">
        <v>2.9078761977225809</v>
      </c>
      <c r="O9" s="224">
        <v>2.9485890748024031</v>
      </c>
      <c r="P9" s="224">
        <v>3.114250979891684</v>
      </c>
      <c r="Q9" s="224">
        <v>3.0950654289806359</v>
      </c>
      <c r="R9" s="224">
        <v>3.6115658044718111</v>
      </c>
      <c r="S9" s="224">
        <v>3.217743801340998</v>
      </c>
      <c r="T9" s="224">
        <v>3.1131097419909919</v>
      </c>
      <c r="U9" s="224">
        <v>3.2391424395534121</v>
      </c>
      <c r="V9" s="224">
        <v>3.3100930660722252</v>
      </c>
      <c r="W9" s="224">
        <v>3.573925549231078</v>
      </c>
      <c r="X9" s="224">
        <v>3.4900498550364012</v>
      </c>
      <c r="Y9" s="224">
        <v>3.2884569188264829</v>
      </c>
      <c r="DA9" s="177" t="s">
        <v>3127</v>
      </c>
    </row>
    <row r="10" spans="1:105" ht="12" customHeight="1" x14ac:dyDescent="0.25">
      <c r="A10" s="56" t="s">
        <v>95</v>
      </c>
      <c r="B10" s="260">
        <v>10.45291990904505</v>
      </c>
      <c r="C10" s="260">
        <v>11.30499835425106</v>
      </c>
      <c r="D10" s="260">
        <v>11.54385624907691</v>
      </c>
      <c r="E10" s="260">
        <v>10.39721622133855</v>
      </c>
      <c r="F10" s="260">
        <v>12.7395019353823</v>
      </c>
      <c r="G10" s="260">
        <v>11.98585099441719</v>
      </c>
      <c r="H10" s="260">
        <v>11.844257696332329</v>
      </c>
      <c r="I10" s="260">
        <v>10.9609509373982</v>
      </c>
      <c r="J10" s="260">
        <v>11.675179013022589</v>
      </c>
      <c r="K10" s="260">
        <v>9.5144313856962714</v>
      </c>
      <c r="L10" s="260">
        <v>12.40349370621354</v>
      </c>
      <c r="M10" s="260">
        <v>11.348232923753971</v>
      </c>
      <c r="N10" s="260">
        <v>13.39274976528203</v>
      </c>
      <c r="O10" s="260">
        <v>13.644693371500111</v>
      </c>
      <c r="P10" s="260">
        <v>14.185813125502429</v>
      </c>
      <c r="Q10" s="260">
        <v>14.30252277283056</v>
      </c>
      <c r="R10" s="260">
        <v>16.478921154976859</v>
      </c>
      <c r="S10" s="260">
        <v>14.906236652658</v>
      </c>
      <c r="T10" s="260">
        <v>14.841523691769559</v>
      </c>
      <c r="U10" s="260">
        <v>14.871202856047841</v>
      </c>
      <c r="V10" s="260">
        <v>15.76438144058883</v>
      </c>
      <c r="W10" s="260">
        <v>16.36137638570986</v>
      </c>
      <c r="X10" s="260">
        <v>16.32765605429854</v>
      </c>
      <c r="Y10" s="260">
        <v>16.506157038854631</v>
      </c>
      <c r="DA10" s="68" t="s">
        <v>3128</v>
      </c>
    </row>
    <row r="11" spans="1:105" ht="12" customHeight="1" x14ac:dyDescent="0.25">
      <c r="A11" s="37" t="s">
        <v>159</v>
      </c>
      <c r="B11" s="226">
        <v>3.3731350075889099</v>
      </c>
      <c r="C11" s="226">
        <v>3.519719355269717</v>
      </c>
      <c r="D11" s="226">
        <v>4.71299721027495</v>
      </c>
      <c r="E11" s="226">
        <v>3.1086933056915669</v>
      </c>
      <c r="F11" s="226">
        <v>6.8010037977338076</v>
      </c>
      <c r="G11" s="226">
        <v>4.8644798934654991</v>
      </c>
      <c r="H11" s="226">
        <v>3.6558965580696809</v>
      </c>
      <c r="I11" s="226">
        <v>3.7516449628998951</v>
      </c>
      <c r="J11" s="226">
        <v>3.4033940234370221</v>
      </c>
      <c r="K11" s="226">
        <v>4.024820652589125</v>
      </c>
      <c r="L11" s="226">
        <v>3.6195627572441742</v>
      </c>
      <c r="M11" s="226">
        <v>3.4761798076910742</v>
      </c>
      <c r="N11" s="226">
        <v>3.2270405538061859</v>
      </c>
      <c r="O11" s="226">
        <v>3.526532456444833</v>
      </c>
      <c r="P11" s="226">
        <v>3.36468164104833</v>
      </c>
      <c r="Q11" s="226">
        <v>3.4154459016503278</v>
      </c>
      <c r="R11" s="226">
        <v>3.2146763106531568</v>
      </c>
      <c r="S11" s="226">
        <v>3.4656341982492389</v>
      </c>
      <c r="T11" s="226">
        <v>3.3308052571957441</v>
      </c>
      <c r="U11" s="226">
        <v>3.294912898367115</v>
      </c>
      <c r="V11" s="226">
        <v>3.372647033687977</v>
      </c>
      <c r="W11" s="226">
        <v>3.3001382877888918</v>
      </c>
      <c r="X11" s="226">
        <v>3.3194700323148201</v>
      </c>
      <c r="Y11" s="226">
        <v>3.3467306869264202</v>
      </c>
      <c r="DA11" s="69" t="s">
        <v>3129</v>
      </c>
    </row>
    <row r="12" spans="1:105" ht="12" customHeight="1" x14ac:dyDescent="0.25">
      <c r="A12" s="37" t="s">
        <v>35</v>
      </c>
      <c r="B12" s="226">
        <v>1.091563100844835</v>
      </c>
      <c r="C12" s="226">
        <v>1.1211199434048269</v>
      </c>
      <c r="D12" s="226">
        <v>0.34763530241728291</v>
      </c>
      <c r="E12" s="226">
        <v>0.71442652705844056</v>
      </c>
      <c r="F12" s="226">
        <v>0.1370178010330137</v>
      </c>
      <c r="G12" s="226">
        <v>0.32751920933923478</v>
      </c>
      <c r="H12" s="226">
        <v>0.42672939341853522</v>
      </c>
      <c r="I12" s="226">
        <v>0.29671569741468662</v>
      </c>
      <c r="J12" s="226">
        <v>0.11546666835942911</v>
      </c>
      <c r="K12" s="226">
        <v>0.55375266677260415</v>
      </c>
      <c r="L12" s="226">
        <v>0.57348082787346844</v>
      </c>
      <c r="M12" s="226">
        <v>0.71851516454996966</v>
      </c>
      <c r="N12" s="226">
        <v>0.46349591941568741</v>
      </c>
      <c r="O12" s="226">
        <v>0.5175999479690564</v>
      </c>
      <c r="P12" s="226">
        <v>0.63390320625993057</v>
      </c>
      <c r="Q12" s="226">
        <v>0.41129446977055079</v>
      </c>
      <c r="R12" s="226">
        <v>0.24239874336224029</v>
      </c>
      <c r="S12" s="226">
        <v>0.17361750025221839</v>
      </c>
      <c r="T12" s="226">
        <v>5.8724548962829387E-2</v>
      </c>
      <c r="U12" s="226">
        <v>0.20462651329467799</v>
      </c>
      <c r="V12" s="226">
        <v>0.11190389797506051</v>
      </c>
      <c r="W12" s="226">
        <v>8.6536434186809716E-2</v>
      </c>
      <c r="X12" s="226">
        <v>0.1200476769591267</v>
      </c>
      <c r="Y12" s="226">
        <v>8.1841034873437177E-2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5.9882218006113002</v>
      </c>
      <c r="C15" s="226">
        <v>6.6641590555765138</v>
      </c>
      <c r="D15" s="226">
        <v>6.4832237363846739</v>
      </c>
      <c r="E15" s="226">
        <v>6.57409638858854</v>
      </c>
      <c r="F15" s="226">
        <v>5.801480336615481</v>
      </c>
      <c r="G15" s="226">
        <v>6.7938518916124586</v>
      </c>
      <c r="H15" s="226">
        <v>7.7616317448441174</v>
      </c>
      <c r="I15" s="226">
        <v>6.9125902770836154</v>
      </c>
      <c r="J15" s="226">
        <v>8.1563183212261361</v>
      </c>
      <c r="K15" s="226">
        <v>4.9358580663345419</v>
      </c>
      <c r="L15" s="226">
        <v>8.2104501210958958</v>
      </c>
      <c r="M15" s="226">
        <v>7.1535379515129298</v>
      </c>
      <c r="N15" s="226">
        <v>9.7022132920601525</v>
      </c>
      <c r="O15" s="226">
        <v>9.6005609670862224</v>
      </c>
      <c r="P15" s="226">
        <v>10.187228278194169</v>
      </c>
      <c r="Q15" s="226">
        <v>10.475782401409679</v>
      </c>
      <c r="R15" s="226">
        <v>13.02184610096146</v>
      </c>
      <c r="S15" s="226">
        <v>11.266984954156539</v>
      </c>
      <c r="T15" s="226">
        <v>11.45199388561098</v>
      </c>
      <c r="U15" s="226">
        <v>11.37166344438605</v>
      </c>
      <c r="V15" s="226">
        <v>12.279830508925791</v>
      </c>
      <c r="W15" s="226">
        <v>12.974701663734161</v>
      </c>
      <c r="X15" s="226">
        <v>12.888138345024601</v>
      </c>
      <c r="Y15" s="226">
        <v>13.077585317054769</v>
      </c>
      <c r="DA15" s="69" t="s">
        <v>3133</v>
      </c>
    </row>
    <row r="16" spans="1:105" ht="12" customHeight="1" x14ac:dyDescent="0.25">
      <c r="A16" s="57" t="s">
        <v>3057</v>
      </c>
      <c r="B16" s="261">
        <v>503.44106378543779</v>
      </c>
      <c r="C16" s="261">
        <v>513.44312448317237</v>
      </c>
      <c r="D16" s="261">
        <v>651.01472844349587</v>
      </c>
      <c r="E16" s="261">
        <v>663.60889827908966</v>
      </c>
      <c r="F16" s="261">
        <v>658.96731710995266</v>
      </c>
      <c r="G16" s="261">
        <v>624.08778655496508</v>
      </c>
      <c r="H16" s="261">
        <v>701.34882213106164</v>
      </c>
      <c r="I16" s="261">
        <v>55.420422800596853</v>
      </c>
      <c r="J16" s="261">
        <v>52.485839769164457</v>
      </c>
      <c r="K16" s="261">
        <v>48.014001211339512</v>
      </c>
      <c r="L16" s="261">
        <v>62.653737678437707</v>
      </c>
      <c r="M16" s="261">
        <v>49.360197338281942</v>
      </c>
      <c r="N16" s="261">
        <v>49.751058013857246</v>
      </c>
      <c r="O16" s="261">
        <v>46.337965544666332</v>
      </c>
      <c r="P16" s="261">
        <v>51.791522296402057</v>
      </c>
      <c r="Q16" s="261">
        <v>45.740934256929997</v>
      </c>
      <c r="R16" s="261">
        <v>45.79828763194817</v>
      </c>
      <c r="S16" s="261">
        <v>46.648511475218918</v>
      </c>
      <c r="T16" s="261">
        <v>45.615345265958901</v>
      </c>
      <c r="U16" s="261">
        <v>49.330388987660008</v>
      </c>
      <c r="V16" s="261">
        <v>43.494720929330242</v>
      </c>
      <c r="W16" s="261">
        <v>50.905405893480562</v>
      </c>
      <c r="X16" s="261">
        <v>53.109792583244428</v>
      </c>
      <c r="Y16" s="261">
        <v>45.008655214079027</v>
      </c>
      <c r="DA16" s="70" t="s">
        <v>3134</v>
      </c>
    </row>
    <row r="17" spans="1:105" ht="12" customHeight="1" x14ac:dyDescent="0.25">
      <c r="A17" s="46" t="s">
        <v>28</v>
      </c>
      <c r="B17" s="229">
        <v>1.060230895285745E-3</v>
      </c>
      <c r="C17" s="229">
        <v>1.62415342791294E-3</v>
      </c>
      <c r="D17" s="229">
        <v>1.7411695048035389E-3</v>
      </c>
      <c r="E17" s="229">
        <v>1.030574573745372E-3</v>
      </c>
      <c r="F17" s="229">
        <v>1.1392637589222141E-3</v>
      </c>
      <c r="G17" s="229">
        <v>1.5425505750653629E-3</v>
      </c>
      <c r="H17" s="229">
        <v>4.1226619105355178E-4</v>
      </c>
      <c r="I17" s="229">
        <v>3.122752419657298E-2</v>
      </c>
      <c r="J17" s="229">
        <v>2.257372705900984E-2</v>
      </c>
      <c r="K17" s="229">
        <v>2.1883078077728591E-2</v>
      </c>
      <c r="L17" s="229">
        <v>2.3627766279664082E-2</v>
      </c>
      <c r="M17" s="229">
        <v>2.060435820413032E-2</v>
      </c>
      <c r="N17" s="229">
        <v>2.1396560763066869E-2</v>
      </c>
      <c r="O17" s="229">
        <v>2.1799648406475941E-2</v>
      </c>
      <c r="P17" s="229">
        <v>2.319742008758028E-2</v>
      </c>
      <c r="Q17" s="229">
        <v>5.204014726857583E-2</v>
      </c>
      <c r="R17" s="229">
        <v>4.9737555574070232E-2</v>
      </c>
      <c r="S17" s="229">
        <v>2.5014051903036849E-2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0.34224888263693831</v>
      </c>
      <c r="C19" s="229">
        <v>0.42256291292909659</v>
      </c>
      <c r="D19" s="229">
        <v>0.31310630209251661</v>
      </c>
      <c r="E19" s="229">
        <v>0.26720160604527138</v>
      </c>
      <c r="F19" s="229">
        <v>0.39615820672811181</v>
      </c>
      <c r="G19" s="229">
        <v>0.37506120314758368</v>
      </c>
      <c r="H19" s="229">
        <v>0.31570631283991119</v>
      </c>
      <c r="I19" s="229">
        <v>3.1547211181238901</v>
      </c>
      <c r="J19" s="229">
        <v>3.7549500002276499</v>
      </c>
      <c r="K19" s="229">
        <v>3.3781343358688298</v>
      </c>
      <c r="L19" s="229">
        <v>6.8986646975259944</v>
      </c>
      <c r="M19" s="229">
        <v>4.1165065684953053</v>
      </c>
      <c r="N19" s="229">
        <v>5.4061684728745476</v>
      </c>
      <c r="O19" s="229">
        <v>4.3359267945328677</v>
      </c>
      <c r="P19" s="229">
        <v>7.1387317931721199</v>
      </c>
      <c r="Q19" s="229">
        <v>6.5720763543010712</v>
      </c>
      <c r="R19" s="229">
        <v>5.9689793869688179</v>
      </c>
      <c r="S19" s="229">
        <v>6.3268093649120178</v>
      </c>
      <c r="T19" s="229">
        <v>7.1027487056755714</v>
      </c>
      <c r="U19" s="229">
        <v>10.725330432646439</v>
      </c>
      <c r="V19" s="229">
        <v>6.3089543513253608</v>
      </c>
      <c r="W19" s="229">
        <v>9.2450336731978719</v>
      </c>
      <c r="X19" s="229">
        <v>10.07498840863645</v>
      </c>
      <c r="Y19" s="229">
        <v>2.9434778362828049</v>
      </c>
      <c r="DA19" s="73" t="s">
        <v>3137</v>
      </c>
    </row>
    <row r="20" spans="1:105" ht="12" customHeight="1" x14ac:dyDescent="0.25">
      <c r="A20" s="46" t="s">
        <v>159</v>
      </c>
      <c r="B20" s="229">
        <v>13.95516724081056</v>
      </c>
      <c r="C20" s="229">
        <v>14.24338586452417</v>
      </c>
      <c r="D20" s="229">
        <v>14.42184546746431</v>
      </c>
      <c r="E20" s="229">
        <v>15.187895115172759</v>
      </c>
      <c r="F20" s="229">
        <v>14.448897614324901</v>
      </c>
      <c r="G20" s="229">
        <v>14.32886498366838</v>
      </c>
      <c r="H20" s="229">
        <v>14.64242835327752</v>
      </c>
      <c r="I20" s="229">
        <v>19.021559506810469</v>
      </c>
      <c r="J20" s="229">
        <v>18.465925644532948</v>
      </c>
      <c r="K20" s="229">
        <v>18.67834535460128</v>
      </c>
      <c r="L20" s="229">
        <v>18.71869887048803</v>
      </c>
      <c r="M20" s="229">
        <v>17.81033443575387</v>
      </c>
      <c r="N20" s="229">
        <v>17.240430801250771</v>
      </c>
      <c r="O20" s="229">
        <v>18.865082885960689</v>
      </c>
      <c r="P20" s="229">
        <v>17.841167792490889</v>
      </c>
      <c r="Q20" s="229">
        <v>17.4824256529382</v>
      </c>
      <c r="R20" s="229">
        <v>16.763674818400929</v>
      </c>
      <c r="S20" s="229">
        <v>18.437094255932919</v>
      </c>
      <c r="T20" s="229">
        <v>17.58562373731597</v>
      </c>
      <c r="U20" s="229">
        <v>17.684507182327518</v>
      </c>
      <c r="V20" s="229">
        <v>18.011279042005679</v>
      </c>
      <c r="W20" s="229">
        <v>18.036811416369979</v>
      </c>
      <c r="X20" s="229">
        <v>17.779314081175741</v>
      </c>
      <c r="Y20" s="229">
        <v>17.35232360401416</v>
      </c>
      <c r="DA20" s="73" t="s">
        <v>3138</v>
      </c>
    </row>
    <row r="21" spans="1:105" ht="12" customHeight="1" x14ac:dyDescent="0.25">
      <c r="A21" s="46" t="s">
        <v>32</v>
      </c>
      <c r="B21" s="229">
        <v>2.7065049332723099</v>
      </c>
      <c r="C21" s="229">
        <v>2.9368248461048978</v>
      </c>
      <c r="D21" s="229">
        <v>2.2812293057240951</v>
      </c>
      <c r="E21" s="229">
        <v>2.029767947960349</v>
      </c>
      <c r="F21" s="229">
        <v>2.5101712527181181</v>
      </c>
      <c r="G21" s="229">
        <v>2.0268755666940028</v>
      </c>
      <c r="H21" s="229">
        <v>1.8104817136733251</v>
      </c>
      <c r="I21" s="229">
        <v>11.21083740297607</v>
      </c>
      <c r="J21" s="229">
        <v>3.4362731136703908</v>
      </c>
      <c r="K21" s="229">
        <v>1.065077241621692</v>
      </c>
      <c r="L21" s="229">
        <v>1.675115814436557</v>
      </c>
      <c r="M21" s="229">
        <v>0.38330927805140719</v>
      </c>
      <c r="N21" s="229">
        <v>0.29905338421141631</v>
      </c>
      <c r="O21" s="229">
        <v>0.26212415999841332</v>
      </c>
      <c r="P21" s="229">
        <v>0.21163495671774951</v>
      </c>
      <c r="Q21" s="229">
        <v>0.17052307947064069</v>
      </c>
      <c r="R21" s="229">
        <v>1.250762306353967</v>
      </c>
      <c r="S21" s="229">
        <v>0.6219933232713587</v>
      </c>
      <c r="T21" s="229">
        <v>0.18168756475832529</v>
      </c>
      <c r="U21" s="229">
        <v>5.5980359186293543E-2</v>
      </c>
      <c r="V21" s="229">
        <v>4.0834897529100758E-2</v>
      </c>
      <c r="W21" s="229">
        <v>2.671463716800997E-2</v>
      </c>
      <c r="X21" s="229">
        <v>1.190422033623886E-2</v>
      </c>
      <c r="Y21" s="229">
        <v>0</v>
      </c>
      <c r="DA21" s="73" t="s">
        <v>3139</v>
      </c>
    </row>
    <row r="22" spans="1:105" ht="12" customHeight="1" x14ac:dyDescent="0.25">
      <c r="A22" s="46" t="s">
        <v>33</v>
      </c>
      <c r="B22" s="229">
        <v>1.2302501621488759</v>
      </c>
      <c r="C22" s="229">
        <v>1.230250162149225</v>
      </c>
      <c r="D22" s="229">
        <v>1.2302501621493001</v>
      </c>
      <c r="E22" s="229">
        <v>1.2302501621492461</v>
      </c>
      <c r="F22" s="229">
        <v>1.2318638076054429</v>
      </c>
      <c r="G22" s="229">
        <v>1.230250162149781</v>
      </c>
      <c r="H22" s="229">
        <v>1.2305248252065359</v>
      </c>
      <c r="I22" s="229">
        <v>1.230765155379584</v>
      </c>
      <c r="J22" s="229">
        <v>0.82017821906080546</v>
      </c>
      <c r="K22" s="229">
        <v>0.82017821906068678</v>
      </c>
      <c r="L22" s="229">
        <v>0.82017821906119504</v>
      </c>
      <c r="M22" s="229">
        <v>0.82017821906117871</v>
      </c>
      <c r="N22" s="229">
        <v>0.82017821906037514</v>
      </c>
      <c r="O22" s="229">
        <v>0.82780011887320681</v>
      </c>
      <c r="P22" s="229">
        <v>0.82780011887403027</v>
      </c>
      <c r="Q22" s="229">
        <v>0.82780011887361271</v>
      </c>
      <c r="R22" s="229">
        <v>0.82780011887810012</v>
      </c>
      <c r="S22" s="229">
        <v>0.82780011887324767</v>
      </c>
      <c r="T22" s="229">
        <v>0.82780011887379223</v>
      </c>
      <c r="U22" s="229">
        <v>0.82780011887376947</v>
      </c>
      <c r="V22" s="229">
        <v>0.82780011887381533</v>
      </c>
      <c r="W22" s="229">
        <v>0.82780011887672988</v>
      </c>
      <c r="X22" s="229">
        <v>0.82780011887681904</v>
      </c>
      <c r="Y22" s="229">
        <v>0.82780011887403759</v>
      </c>
      <c r="DA22" s="73" t="s">
        <v>3140</v>
      </c>
    </row>
    <row r="23" spans="1:105" ht="12" customHeight="1" x14ac:dyDescent="0.25">
      <c r="A23" s="46" t="s">
        <v>35</v>
      </c>
      <c r="B23" s="229">
        <v>7.1205997681990915E-2</v>
      </c>
      <c r="C23" s="229">
        <v>7.4357102899511723E-2</v>
      </c>
      <c r="D23" s="229">
        <v>1.7072435152622599E-2</v>
      </c>
      <c r="E23" s="229">
        <v>2.3801916848886131E-2</v>
      </c>
      <c r="F23" s="229">
        <v>9.8474802077488863E-3</v>
      </c>
      <c r="G23" s="229">
        <v>1.8935330457933459E-2</v>
      </c>
      <c r="H23" s="229">
        <v>1.5388743728982929E-2</v>
      </c>
      <c r="I23" s="229">
        <v>1.2337871998616401</v>
      </c>
      <c r="J23" s="229">
        <v>0.74935132909685187</v>
      </c>
      <c r="K23" s="229">
        <v>1.172564690592854</v>
      </c>
      <c r="L23" s="229">
        <v>2.167315970090828</v>
      </c>
      <c r="M23" s="229">
        <v>1.598701177529801</v>
      </c>
      <c r="N23" s="229">
        <v>1.5646056450939241</v>
      </c>
      <c r="O23" s="229">
        <v>1.674703721830229</v>
      </c>
      <c r="P23" s="229">
        <v>1.3593369269417179</v>
      </c>
      <c r="Q23" s="229">
        <v>1.2645949019093179</v>
      </c>
      <c r="R23" s="229">
        <v>0.64867460859123227</v>
      </c>
      <c r="S23" s="229">
        <v>0.69469832496806527</v>
      </c>
      <c r="T23" s="229">
        <v>0.20429553261022951</v>
      </c>
      <c r="U23" s="229">
        <v>0.54459454919935257</v>
      </c>
      <c r="V23" s="229">
        <v>0.46690324509251241</v>
      </c>
      <c r="W23" s="229">
        <v>0.2069591729279078</v>
      </c>
      <c r="X23" s="229">
        <v>0.25447465214068821</v>
      </c>
      <c r="Y23" s="229">
        <v>0.46686050287246389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2.6816536498547432</v>
      </c>
      <c r="C25" s="229">
        <v>2.8663559258779672</v>
      </c>
      <c r="D25" s="229">
        <v>2.363976373094999</v>
      </c>
      <c r="E25" s="229">
        <v>2.7334075201413701</v>
      </c>
      <c r="F25" s="229">
        <v>3.154486157474043</v>
      </c>
      <c r="G25" s="229">
        <v>2.9254500162051782</v>
      </c>
      <c r="H25" s="229">
        <v>3.4130161539059691</v>
      </c>
      <c r="I25" s="229">
        <v>2.2236345573120042</v>
      </c>
      <c r="J25" s="229">
        <v>3.6642059302779209</v>
      </c>
      <c r="K25" s="229">
        <v>2.3639763730842831</v>
      </c>
      <c r="L25" s="229">
        <v>5.0530500279772879</v>
      </c>
      <c r="M25" s="229">
        <v>1.3445368274427281</v>
      </c>
      <c r="N25" s="229">
        <v>1.849021809342327</v>
      </c>
      <c r="O25" s="229">
        <v>2.0407682161834888</v>
      </c>
      <c r="P25" s="229">
        <v>1.339100801914888</v>
      </c>
      <c r="Q25" s="229">
        <v>1.0784504197569631</v>
      </c>
      <c r="R25" s="229">
        <v>1.0344918005303569</v>
      </c>
      <c r="S25" s="229">
        <v>0.78306318433318323</v>
      </c>
      <c r="T25" s="229">
        <v>1.112598525796006</v>
      </c>
      <c r="U25" s="229">
        <v>1.264935440682555</v>
      </c>
      <c r="V25" s="229">
        <v>1.5779012171675639</v>
      </c>
      <c r="W25" s="229">
        <v>1.600119052492011</v>
      </c>
      <c r="X25" s="229">
        <v>1.679124942605164</v>
      </c>
      <c r="Y25" s="229">
        <v>1.855011353101278</v>
      </c>
      <c r="DA25" s="73" t="s">
        <v>3143</v>
      </c>
    </row>
    <row r="26" spans="1:105" ht="12" customHeight="1" x14ac:dyDescent="0.25">
      <c r="A26" s="46" t="s">
        <v>39</v>
      </c>
      <c r="B26" s="229">
        <v>482.45297268813721</v>
      </c>
      <c r="C26" s="229">
        <v>491.66776351525959</v>
      </c>
      <c r="D26" s="229">
        <v>630.38550722831314</v>
      </c>
      <c r="E26" s="229">
        <v>642.13554343619808</v>
      </c>
      <c r="F26" s="229">
        <v>637.21475332713533</v>
      </c>
      <c r="G26" s="229">
        <v>603.18080674206715</v>
      </c>
      <c r="H26" s="229">
        <v>679.92086376223835</v>
      </c>
      <c r="I26" s="229">
        <v>17.31389033593662</v>
      </c>
      <c r="J26" s="229">
        <v>21.572381805238869</v>
      </c>
      <c r="K26" s="229">
        <v>20.51384191843216</v>
      </c>
      <c r="L26" s="229">
        <v>27.297086312578159</v>
      </c>
      <c r="M26" s="229">
        <v>23.266026473743509</v>
      </c>
      <c r="N26" s="229">
        <v>22.550203121260829</v>
      </c>
      <c r="O26" s="229">
        <v>18.309759998880949</v>
      </c>
      <c r="P26" s="229">
        <v>23.050552486203092</v>
      </c>
      <c r="Q26" s="229">
        <v>18.293023582411632</v>
      </c>
      <c r="R26" s="229">
        <v>19.254167036650689</v>
      </c>
      <c r="S26" s="229">
        <v>18.932038851025091</v>
      </c>
      <c r="T26" s="229">
        <v>18.600591080929</v>
      </c>
      <c r="U26" s="229">
        <v>18.227240904744079</v>
      </c>
      <c r="V26" s="229">
        <v>16.2610480573362</v>
      </c>
      <c r="W26" s="229">
        <v>20.961967822448059</v>
      </c>
      <c r="X26" s="229">
        <v>22.482186159473329</v>
      </c>
      <c r="Y26" s="229">
        <v>21.563181798934291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76.227354096480866</v>
      </c>
      <c r="C27" s="261">
        <f t="shared" si="0"/>
        <v>84.056213083468606</v>
      </c>
      <c r="D27" s="261">
        <f t="shared" si="0"/>
        <v>81.270985127944044</v>
      </c>
      <c r="E27" s="261">
        <f t="shared" si="0"/>
        <v>75.832961539939134</v>
      </c>
      <c r="F27" s="261">
        <f t="shared" si="0"/>
        <v>87.53234692753243</v>
      </c>
      <c r="G27" s="261">
        <f t="shared" si="0"/>
        <v>78.605735685863976</v>
      </c>
      <c r="H27" s="261">
        <f t="shared" si="0"/>
        <v>72.989499139296854</v>
      </c>
      <c r="I27" s="261">
        <f t="shared" si="0"/>
        <v>66.336118566222069</v>
      </c>
      <c r="J27" s="261">
        <f t="shared" si="0"/>
        <v>64.395722847749852</v>
      </c>
      <c r="K27" s="261">
        <f t="shared" si="0"/>
        <v>59.15057930135049</v>
      </c>
      <c r="L27" s="261">
        <f t="shared" si="0"/>
        <v>67.445611846500597</v>
      </c>
      <c r="M27" s="261">
        <f t="shared" si="0"/>
        <v>60.323280134874572</v>
      </c>
      <c r="N27" s="261">
        <f t="shared" si="0"/>
        <v>61.472460456545441</v>
      </c>
      <c r="O27" s="261">
        <f t="shared" si="0"/>
        <v>61.638802283604448</v>
      </c>
      <c r="P27" s="261">
        <f t="shared" si="0"/>
        <v>62.476034888253395</v>
      </c>
      <c r="Q27" s="261">
        <f t="shared" si="0"/>
        <v>56.354475835298778</v>
      </c>
      <c r="R27" s="261">
        <f t="shared" si="0"/>
        <v>56.100780382135824</v>
      </c>
      <c r="S27" s="261">
        <f t="shared" si="0"/>
        <v>60.762477609817978</v>
      </c>
      <c r="T27" s="261">
        <f t="shared" si="0"/>
        <v>60.466946242335261</v>
      </c>
      <c r="U27" s="261">
        <f t="shared" si="0"/>
        <v>63.303465008182158</v>
      </c>
      <c r="V27" s="261">
        <f t="shared" si="0"/>
        <v>60.129485549406468</v>
      </c>
      <c r="W27" s="261">
        <f t="shared" si="0"/>
        <v>63.356879765211268</v>
      </c>
      <c r="X27" s="261">
        <f t="shared" si="0"/>
        <v>63.791428299058367</v>
      </c>
      <c r="Y27" s="261">
        <f t="shared" si="0"/>
        <v>57.49407662655711</v>
      </c>
      <c r="DA27" s="70"/>
    </row>
    <row r="28" spans="1:105" ht="12" customHeight="1" x14ac:dyDescent="0.25">
      <c r="A28" s="60" t="s">
        <v>3070</v>
      </c>
      <c r="B28" s="262">
        <v>73.483227468419486</v>
      </c>
      <c r="C28" s="262">
        <v>80.835558151067403</v>
      </c>
      <c r="D28" s="262">
        <v>77.978548975289357</v>
      </c>
      <c r="E28" s="262">
        <v>72.727574144131623</v>
      </c>
      <c r="F28" s="262">
        <v>84.193825367815762</v>
      </c>
      <c r="G28" s="262">
        <v>75.276801663025807</v>
      </c>
      <c r="H28" s="262">
        <v>69.698355238098927</v>
      </c>
      <c r="I28" s="262">
        <v>63.802598760011463</v>
      </c>
      <c r="J28" s="262">
        <v>61.449092011088567</v>
      </c>
      <c r="K28" s="262">
        <v>58.287566179502157</v>
      </c>
      <c r="L28" s="262">
        <v>64.755383135837249</v>
      </c>
      <c r="M28" s="262">
        <v>59.223281681239527</v>
      </c>
      <c r="N28" s="262">
        <v>59.801804172533657</v>
      </c>
      <c r="O28" s="262">
        <v>60.312541210749323</v>
      </c>
      <c r="P28" s="262">
        <v>61.139538332753688</v>
      </c>
      <c r="Q28" s="262">
        <v>55.045376811125728</v>
      </c>
      <c r="R28" s="262">
        <v>54.742961899731647</v>
      </c>
      <c r="S28" s="262">
        <v>59.027055178909308</v>
      </c>
      <c r="T28" s="262">
        <v>58.826964569336297</v>
      </c>
      <c r="U28" s="262">
        <v>61.661727940713028</v>
      </c>
      <c r="V28" s="262">
        <v>58.48851104181729</v>
      </c>
      <c r="W28" s="262">
        <v>61.775043349986809</v>
      </c>
      <c r="X28" s="262">
        <v>62.180566481092313</v>
      </c>
      <c r="Y28" s="262">
        <v>55.603848935865521</v>
      </c>
      <c r="DA28" s="72" t="s">
        <v>3145</v>
      </c>
    </row>
    <row r="29" spans="1:105" ht="12" customHeight="1" x14ac:dyDescent="0.25">
      <c r="A29" s="59" t="s">
        <v>28</v>
      </c>
      <c r="B29" s="230">
        <v>4.756943122072177E-2</v>
      </c>
      <c r="C29" s="230">
        <v>4.8334191393341552E-2</v>
      </c>
      <c r="D29" s="230">
        <v>9.7001195982850508E-2</v>
      </c>
      <c r="E29" s="230">
        <v>9.783064369106366E-2</v>
      </c>
      <c r="F29" s="230">
        <v>4.6254771741353451E-2</v>
      </c>
      <c r="G29" s="230">
        <v>9.0727021048705975E-2</v>
      </c>
      <c r="H29" s="230">
        <v>4.8240503811237463E-2</v>
      </c>
      <c r="I29" s="230">
        <v>2.780607706351608E-2</v>
      </c>
      <c r="J29" s="230">
        <v>3.100075482790943E-2</v>
      </c>
      <c r="K29" s="230">
        <v>3.2171142180900988E-2</v>
      </c>
      <c r="L29" s="230">
        <v>3.2038776225877953E-2</v>
      </c>
      <c r="M29" s="230">
        <v>3.3586418586969313E-2</v>
      </c>
      <c r="N29" s="230">
        <v>3.1086831690270111E-2</v>
      </c>
      <c r="O29" s="230">
        <v>3.1028767284242271E-2</v>
      </c>
      <c r="P29" s="230">
        <v>3.176062222536135E-2</v>
      </c>
      <c r="Q29" s="230">
        <v>6.0466156505222649E-2</v>
      </c>
      <c r="R29" s="230">
        <v>6.1026115863603243E-2</v>
      </c>
      <c r="S29" s="230">
        <v>3.0284476936643351E-2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6.2616015678655712</v>
      </c>
      <c r="C30" s="230">
        <v>6.7121631712801841</v>
      </c>
      <c r="D30" s="230">
        <v>6.0292601366042433</v>
      </c>
      <c r="E30" s="230">
        <v>5.5567020630324118</v>
      </c>
      <c r="F30" s="230">
        <v>5.2084518790508074</v>
      </c>
      <c r="G30" s="230">
        <v>5.9748124622733938</v>
      </c>
      <c r="H30" s="230">
        <v>4.2560557959298428</v>
      </c>
      <c r="I30" s="230">
        <v>3.442131572329949</v>
      </c>
      <c r="J30" s="230">
        <v>6.7000765630306693</v>
      </c>
      <c r="K30" s="230">
        <v>5.3226955652573933</v>
      </c>
      <c r="L30" s="230">
        <v>9.8323999365264267</v>
      </c>
      <c r="M30" s="230">
        <v>7.0945581603876597</v>
      </c>
      <c r="N30" s="230">
        <v>8.511706126215536</v>
      </c>
      <c r="O30" s="230">
        <v>6.7088165501287857</v>
      </c>
      <c r="P30" s="230">
        <v>10.43452010063042</v>
      </c>
      <c r="Q30" s="230">
        <v>8.5179892569435118</v>
      </c>
      <c r="R30" s="230">
        <v>7.9280225397171762</v>
      </c>
      <c r="S30" s="230">
        <v>8.6724126341054664</v>
      </c>
      <c r="T30" s="230">
        <v>9.9670310672251823</v>
      </c>
      <c r="U30" s="230">
        <v>12.649693639744941</v>
      </c>
      <c r="V30" s="230">
        <v>8.7288562782342503</v>
      </c>
      <c r="W30" s="230">
        <v>12.116006239486349</v>
      </c>
      <c r="X30" s="230">
        <v>12.859153305999509</v>
      </c>
      <c r="Y30" s="230">
        <v>6.8545491662903277</v>
      </c>
      <c r="DA30" s="71" t="s">
        <v>3147</v>
      </c>
    </row>
    <row r="31" spans="1:105" ht="12" customHeight="1" x14ac:dyDescent="0.25">
      <c r="A31" s="59" t="s">
        <v>159</v>
      </c>
      <c r="B31" s="230">
        <v>39.718962303336482</v>
      </c>
      <c r="C31" s="230">
        <v>40.394393393478403</v>
      </c>
      <c r="D31" s="230">
        <v>44.534756618442962</v>
      </c>
      <c r="E31" s="230">
        <v>42.261304643846763</v>
      </c>
      <c r="F31" s="230">
        <v>50.737140877747372</v>
      </c>
      <c r="G31" s="230">
        <v>46.108122782819009</v>
      </c>
      <c r="H31" s="230">
        <v>43.446715643223683</v>
      </c>
      <c r="I31" s="230">
        <v>47.011099839443638</v>
      </c>
      <c r="J31" s="230">
        <v>47.918013488629022</v>
      </c>
      <c r="K31" s="230">
        <v>49.012302570757427</v>
      </c>
      <c r="L31" s="230">
        <v>48.797062577529587</v>
      </c>
      <c r="M31" s="230">
        <v>48.046296530499383</v>
      </c>
      <c r="N31" s="230">
        <v>47.472099151234417</v>
      </c>
      <c r="O31" s="230">
        <v>50.211007726952637</v>
      </c>
      <c r="P31" s="230">
        <v>48.028498034747138</v>
      </c>
      <c r="Q31" s="230">
        <v>44.363783922089887</v>
      </c>
      <c r="R31" s="230">
        <v>43.869581116188542</v>
      </c>
      <c r="S31" s="230">
        <v>47.972966842666338</v>
      </c>
      <c r="T31" s="230">
        <v>47.921978298644333</v>
      </c>
      <c r="U31" s="230">
        <v>48.058323124446588</v>
      </c>
      <c r="V31" s="230">
        <v>48.765848882972023</v>
      </c>
      <c r="W31" s="230">
        <v>49.014402994109247</v>
      </c>
      <c r="X31" s="230">
        <v>48.80703906104911</v>
      </c>
      <c r="Y31" s="230">
        <v>47.759154744543849</v>
      </c>
      <c r="DA31" s="71" t="s">
        <v>3148</v>
      </c>
    </row>
    <row r="32" spans="1:105" ht="12" customHeight="1" x14ac:dyDescent="0.25">
      <c r="A32" s="59" t="s">
        <v>32</v>
      </c>
      <c r="B32" s="230">
        <v>24.822319300379991</v>
      </c>
      <c r="C32" s="230">
        <v>31.484390915975101</v>
      </c>
      <c r="D32" s="230">
        <v>26.37353828442453</v>
      </c>
      <c r="E32" s="230">
        <v>22.569174234829191</v>
      </c>
      <c r="F32" s="230">
        <v>27.80515695355496</v>
      </c>
      <c r="G32" s="230">
        <v>21.997770414182408</v>
      </c>
      <c r="H32" s="230">
        <v>20.160138063793688</v>
      </c>
      <c r="I32" s="230">
        <v>12.231177009293241</v>
      </c>
      <c r="J32" s="230">
        <v>5.7786111460722802</v>
      </c>
      <c r="K32" s="230">
        <v>2.2094677422281341</v>
      </c>
      <c r="L32" s="230">
        <v>3.177041693444163</v>
      </c>
      <c r="M32" s="230">
        <v>1.427065548634934</v>
      </c>
      <c r="N32" s="230">
        <v>1.4813911949685401</v>
      </c>
      <c r="O32" s="230">
        <v>0.93168195126596665</v>
      </c>
      <c r="P32" s="230">
        <v>0.78064410302900555</v>
      </c>
      <c r="Q32" s="230">
        <v>0.62340333867782427</v>
      </c>
      <c r="R32" s="230">
        <v>2.064146750264118</v>
      </c>
      <c r="S32" s="230">
        <v>1.4799476795304549</v>
      </c>
      <c r="T32" s="230">
        <v>0.627533562753958</v>
      </c>
      <c r="U32" s="230">
        <v>0.33018375363385899</v>
      </c>
      <c r="V32" s="230">
        <v>0.33954590584026112</v>
      </c>
      <c r="W32" s="230">
        <v>0.34827433086838422</v>
      </c>
      <c r="X32" s="230">
        <v>0.1750353966842052</v>
      </c>
      <c r="Y32" s="230">
        <v>0</v>
      </c>
      <c r="DA32" s="71" t="s">
        <v>3149</v>
      </c>
    </row>
    <row r="33" spans="1:105" ht="12" customHeight="1" x14ac:dyDescent="0.25">
      <c r="A33" s="59" t="s">
        <v>35</v>
      </c>
      <c r="B33" s="230">
        <v>2.632774865616724</v>
      </c>
      <c r="C33" s="230">
        <v>2.1962764789403808</v>
      </c>
      <c r="D33" s="230">
        <v>0.94399273983478349</v>
      </c>
      <c r="E33" s="230">
        <v>2.2425625587321889</v>
      </c>
      <c r="F33" s="230">
        <v>0.39682088572126512</v>
      </c>
      <c r="G33" s="230">
        <v>1.105368982702277</v>
      </c>
      <c r="H33" s="230">
        <v>1.7872052313404749</v>
      </c>
      <c r="I33" s="230">
        <v>1.090384261881115</v>
      </c>
      <c r="J33" s="230">
        <v>1.021390058528689</v>
      </c>
      <c r="K33" s="230">
        <v>1.7109291590783009</v>
      </c>
      <c r="L33" s="230">
        <v>2.9168401521111922</v>
      </c>
      <c r="M33" s="230">
        <v>2.6217750231305841</v>
      </c>
      <c r="N33" s="230">
        <v>2.3055208684248951</v>
      </c>
      <c r="O33" s="230">
        <v>2.4300062151176842</v>
      </c>
      <c r="P33" s="230">
        <v>1.8641154721217741</v>
      </c>
      <c r="Q33" s="230">
        <v>1.4797341369092869</v>
      </c>
      <c r="R33" s="230">
        <v>0.82018537769820621</v>
      </c>
      <c r="S33" s="230">
        <v>0.87144354567040394</v>
      </c>
      <c r="T33" s="230">
        <v>0.31042164071281908</v>
      </c>
      <c r="U33" s="230">
        <v>0.62352742288763674</v>
      </c>
      <c r="V33" s="230">
        <v>0.65425997477075792</v>
      </c>
      <c r="W33" s="230">
        <v>0.29635978552282488</v>
      </c>
      <c r="X33" s="230">
        <v>0.33933871735947779</v>
      </c>
      <c r="Y33" s="230">
        <v>0.99014502503134494</v>
      </c>
      <c r="DA33" s="71" t="s">
        <v>3150</v>
      </c>
    </row>
    <row r="34" spans="1:105" ht="12" customHeight="1" x14ac:dyDescent="0.25">
      <c r="A34" s="60" t="s">
        <v>3077</v>
      </c>
      <c r="B34" s="262">
        <v>2.7441266280613799</v>
      </c>
      <c r="C34" s="262">
        <v>3.2206549324012101</v>
      </c>
      <c r="D34" s="262">
        <v>3.2924361526546808</v>
      </c>
      <c r="E34" s="262">
        <v>3.105387395807512</v>
      </c>
      <c r="F34" s="262">
        <v>3.3385215597166669</v>
      </c>
      <c r="G34" s="262">
        <v>3.3289340228381681</v>
      </c>
      <c r="H34" s="262">
        <v>3.2911439011979242</v>
      </c>
      <c r="I34" s="262">
        <v>2.533519806210601</v>
      </c>
      <c r="J34" s="262">
        <v>2.9466308366612859</v>
      </c>
      <c r="K34" s="262">
        <v>0.86301312184833123</v>
      </c>
      <c r="L34" s="262">
        <v>2.6902287106633458</v>
      </c>
      <c r="M34" s="262">
        <v>1.0999984536350449</v>
      </c>
      <c r="N34" s="262">
        <v>1.670656284011786</v>
      </c>
      <c r="O34" s="262">
        <v>1.3262610728551281</v>
      </c>
      <c r="P34" s="262">
        <v>1.336496555499707</v>
      </c>
      <c r="Q34" s="262">
        <v>1.3090990241730509</v>
      </c>
      <c r="R34" s="262">
        <v>1.357818482404177</v>
      </c>
      <c r="S34" s="262">
        <v>1.7354224309086681</v>
      </c>
      <c r="T34" s="262">
        <v>1.639981672998962</v>
      </c>
      <c r="U34" s="262">
        <v>1.6417370674691301</v>
      </c>
      <c r="V34" s="262">
        <v>1.640974507589176</v>
      </c>
      <c r="W34" s="262">
        <v>1.5818364152244571</v>
      </c>
      <c r="X34" s="262">
        <v>1.610861817966055</v>
      </c>
      <c r="Y34" s="262">
        <v>1.8902276906915869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55.925634697017252</v>
      </c>
      <c r="C35" s="261">
        <f t="shared" si="1"/>
        <v>58.280302231823278</v>
      </c>
      <c r="D35" s="261">
        <f t="shared" si="1"/>
        <v>72.176890511930168</v>
      </c>
      <c r="E35" s="261">
        <f t="shared" si="1"/>
        <v>72.118294336858199</v>
      </c>
      <c r="F35" s="261">
        <f t="shared" si="1"/>
        <v>74.111184693776465</v>
      </c>
      <c r="G35" s="261">
        <f t="shared" si="1"/>
        <v>69.027709679011807</v>
      </c>
      <c r="H35" s="261">
        <f t="shared" si="1"/>
        <v>75.928096474414801</v>
      </c>
      <c r="I35" s="261">
        <f t="shared" si="1"/>
        <v>6.7519153119471191</v>
      </c>
      <c r="J35" s="261">
        <f t="shared" si="1"/>
        <v>5.8264105660168708</v>
      </c>
      <c r="K35" s="261">
        <f t="shared" si="1"/>
        <v>4.8725996621092191</v>
      </c>
      <c r="L35" s="261">
        <f t="shared" si="1"/>
        <v>7.6559134283620125</v>
      </c>
      <c r="M35" s="261">
        <f t="shared" si="1"/>
        <v>5.0064205203690406</v>
      </c>
      <c r="N35" s="261">
        <f t="shared" si="1"/>
        <v>5.0680611369632151</v>
      </c>
      <c r="O35" s="261">
        <f t="shared" si="1"/>
        <v>4.577010273472311</v>
      </c>
      <c r="P35" s="261">
        <f t="shared" si="1"/>
        <v>5.6190617508376741</v>
      </c>
      <c r="Q35" s="261">
        <f t="shared" si="1"/>
        <v>5.0727802417411541</v>
      </c>
      <c r="R35" s="261">
        <f t="shared" si="1"/>
        <v>5.0108163129122492</v>
      </c>
      <c r="S35" s="261">
        <f t="shared" si="1"/>
        <v>4.832894692711565</v>
      </c>
      <c r="T35" s="261">
        <f t="shared" si="1"/>
        <v>4.5272179189705763</v>
      </c>
      <c r="U35" s="261">
        <f t="shared" si="1"/>
        <v>5.3114283403921281</v>
      </c>
      <c r="V35" s="261">
        <f t="shared" si="1"/>
        <v>4.133439544765495</v>
      </c>
      <c r="W35" s="261">
        <f t="shared" si="1"/>
        <v>5.2120027927411892</v>
      </c>
      <c r="X35" s="261">
        <f t="shared" si="1"/>
        <v>5.5871699800548207</v>
      </c>
      <c r="Y35" s="261">
        <f t="shared" si="1"/>
        <v>3.8882540901512415</v>
      </c>
      <c r="DA35" s="70"/>
    </row>
    <row r="36" spans="1:105" ht="12" customHeight="1" x14ac:dyDescent="0.25">
      <c r="A36" s="60" t="s">
        <v>3080</v>
      </c>
      <c r="B36" s="262">
        <v>4.888453931082851</v>
      </c>
      <c r="C36" s="262">
        <v>6.1438036616598497</v>
      </c>
      <c r="D36" s="262">
        <v>5.6703513532613252</v>
      </c>
      <c r="E36" s="262">
        <v>4.4040193291888601</v>
      </c>
      <c r="F36" s="262">
        <v>6.7639418479345386</v>
      </c>
      <c r="G36" s="262">
        <v>5.3040487971333494</v>
      </c>
      <c r="H36" s="262">
        <v>4.1828218622893028</v>
      </c>
      <c r="I36" s="262">
        <v>2.7627632968580942</v>
      </c>
      <c r="J36" s="262">
        <v>2.097143696046575</v>
      </c>
      <c r="K36" s="262">
        <v>1.7980315471303441</v>
      </c>
      <c r="L36" s="262">
        <v>2.8611964654299902</v>
      </c>
      <c r="M36" s="262">
        <v>1.790756930319519</v>
      </c>
      <c r="N36" s="262">
        <v>1.8581943141175059</v>
      </c>
      <c r="O36" s="262">
        <v>1.6958606450669029</v>
      </c>
      <c r="P36" s="262">
        <v>2.1107864492561301</v>
      </c>
      <c r="Q36" s="262">
        <v>1.980083914073735</v>
      </c>
      <c r="R36" s="262">
        <v>1.9153931178815049</v>
      </c>
      <c r="S36" s="262">
        <v>1.841258794458235</v>
      </c>
      <c r="T36" s="262">
        <v>1.7001106230154659</v>
      </c>
      <c r="U36" s="262">
        <v>2.115461240632293</v>
      </c>
      <c r="V36" s="262">
        <v>1.5545605116975181</v>
      </c>
      <c r="W36" s="262">
        <v>2.0102922076071641</v>
      </c>
      <c r="X36" s="262">
        <v>2.162512994433849</v>
      </c>
      <c r="Y36" s="262">
        <v>1.24887916796275</v>
      </c>
      <c r="DA36" s="72" t="s">
        <v>3152</v>
      </c>
    </row>
    <row r="37" spans="1:105" ht="12" customHeight="1" x14ac:dyDescent="0.25">
      <c r="A37" s="59" t="s">
        <v>28</v>
      </c>
      <c r="B37" s="230">
        <v>8.2113899131007837E-3</v>
      </c>
      <c r="C37" s="230">
        <v>8.3434020857553852E-3</v>
      </c>
      <c r="D37" s="230">
        <v>1.6744254068468249E-2</v>
      </c>
      <c r="E37" s="230">
        <v>1.6887432541909799E-2</v>
      </c>
      <c r="F37" s="230">
        <v>7.9844546458288715E-3</v>
      </c>
      <c r="G37" s="230">
        <v>1.5661211966740911E-2</v>
      </c>
      <c r="H37" s="230">
        <v>8.3272298245588468E-3</v>
      </c>
      <c r="I37" s="230">
        <v>4.7998585407259872E-3</v>
      </c>
      <c r="J37" s="230">
        <v>5.351320773865317E-3</v>
      </c>
      <c r="K37" s="230">
        <v>5.5533519240841024E-3</v>
      </c>
      <c r="L37" s="230">
        <v>5.5305030389908366E-3</v>
      </c>
      <c r="M37" s="230">
        <v>5.797655589417321E-3</v>
      </c>
      <c r="N37" s="230">
        <v>5.3661792798680554E-3</v>
      </c>
      <c r="O37" s="230">
        <v>5.3561562573989623E-3</v>
      </c>
      <c r="P37" s="230">
        <v>5.4824883603302307E-3</v>
      </c>
      <c r="Q37" s="230">
        <v>1.0437610349115811E-2</v>
      </c>
      <c r="R37" s="230">
        <v>1.0534270000264851E-2</v>
      </c>
      <c r="S37" s="230">
        <v>5.2276775664443879E-3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0.98223016168928601</v>
      </c>
      <c r="C38" s="230">
        <v>1.060005676564167</v>
      </c>
      <c r="D38" s="230">
        <v>0.94212360510214577</v>
      </c>
      <c r="E38" s="230">
        <v>0.86055108049826767</v>
      </c>
      <c r="F38" s="230">
        <v>0.7675568069373393</v>
      </c>
      <c r="G38" s="230">
        <v>0.89984524094577134</v>
      </c>
      <c r="H38" s="230">
        <v>0.60315510211256096</v>
      </c>
      <c r="I38" s="230">
        <v>0.45201698538748941</v>
      </c>
      <c r="J38" s="230">
        <v>0.73667265788548164</v>
      </c>
      <c r="K38" s="230">
        <v>0.81272479637832373</v>
      </c>
      <c r="L38" s="230">
        <v>1.5553910064905969</v>
      </c>
      <c r="M38" s="230">
        <v>1.0860475772933009</v>
      </c>
      <c r="N38" s="230">
        <v>1.2896665516253809</v>
      </c>
      <c r="O38" s="230">
        <v>0.98559715678391824</v>
      </c>
      <c r="P38" s="230">
        <v>1.593108354820568</v>
      </c>
      <c r="Q38" s="230">
        <v>1.227909919368398</v>
      </c>
      <c r="R38" s="230">
        <v>1.1947203556619379</v>
      </c>
      <c r="S38" s="230">
        <v>1.245841047068222</v>
      </c>
      <c r="T38" s="230">
        <v>1.5366276230567519</v>
      </c>
      <c r="U38" s="230">
        <v>1.92701341567866</v>
      </c>
      <c r="V38" s="230">
        <v>1.3560031710007281</v>
      </c>
      <c r="W38" s="230">
        <v>1.898151397510625</v>
      </c>
      <c r="X38" s="230">
        <v>2.0642978958359159</v>
      </c>
      <c r="Y38" s="230">
        <v>1.0262165317482581</v>
      </c>
      <c r="DA38" s="71" t="s">
        <v>3154</v>
      </c>
    </row>
    <row r="39" spans="1:105" ht="12" customHeight="1" x14ac:dyDescent="0.25">
      <c r="A39" s="59" t="s">
        <v>159</v>
      </c>
      <c r="B39" s="230">
        <v>0.23335399644452609</v>
      </c>
      <c r="C39" s="230">
        <v>0.22594811901141201</v>
      </c>
      <c r="D39" s="230">
        <v>0.88217955643991375</v>
      </c>
      <c r="E39" s="230">
        <v>0.1037585931496455</v>
      </c>
      <c r="F39" s="230">
        <v>2.0324880976922239</v>
      </c>
      <c r="G39" s="230">
        <v>1.2085266617485559</v>
      </c>
      <c r="H39" s="230">
        <v>0.56477017123288453</v>
      </c>
      <c r="I39" s="230">
        <v>0.48534621307305709</v>
      </c>
      <c r="J39" s="230">
        <v>0.45757690313976351</v>
      </c>
      <c r="K39" s="230">
        <v>0.47051869834528331</v>
      </c>
      <c r="L39" s="230">
        <v>0.47238073796405311</v>
      </c>
      <c r="M39" s="230">
        <v>0.25720023828972499</v>
      </c>
      <c r="N39" s="230">
        <v>0.17724703844572801</v>
      </c>
      <c r="O39" s="230">
        <v>0.30393673219685069</v>
      </c>
      <c r="P39" s="230">
        <v>0.19506383772834879</v>
      </c>
      <c r="Q39" s="230">
        <v>0.49172228389675632</v>
      </c>
      <c r="R39" s="230">
        <v>0.35515627814951872</v>
      </c>
      <c r="S39" s="230">
        <v>0.36016311660613159</v>
      </c>
      <c r="T39" s="230">
        <v>9.7711755315210702E-2</v>
      </c>
      <c r="U39" s="230">
        <v>8.9579429067084382E-2</v>
      </c>
      <c r="V39" s="230">
        <v>9.8173920958636834E-2</v>
      </c>
      <c r="W39" s="230">
        <v>6.9980918017347057E-2</v>
      </c>
      <c r="X39" s="230">
        <v>4.616215448414427E-2</v>
      </c>
      <c r="Y39" s="230">
        <v>5.7459315323620107E-2</v>
      </c>
      <c r="DA39" s="71" t="s">
        <v>3155</v>
      </c>
    </row>
    <row r="40" spans="1:105" ht="12" customHeight="1" x14ac:dyDescent="0.25">
      <c r="A40" s="59" t="s">
        <v>32</v>
      </c>
      <c r="B40" s="230">
        <v>3.2161270227401491</v>
      </c>
      <c r="C40" s="230">
        <v>4.4703873098957114</v>
      </c>
      <c r="D40" s="230">
        <v>3.666352809941221</v>
      </c>
      <c r="E40" s="230">
        <v>3.0357132098845518</v>
      </c>
      <c r="F40" s="230">
        <v>3.8874136452905952</v>
      </c>
      <c r="G40" s="230">
        <v>2.9892079414105792</v>
      </c>
      <c r="H40" s="230">
        <v>2.6980636941855258</v>
      </c>
      <c r="I40" s="230">
        <v>1.632379147032105</v>
      </c>
      <c r="J40" s="230">
        <v>0.72123143509667953</v>
      </c>
      <c r="K40" s="230">
        <v>0.21389573849889881</v>
      </c>
      <c r="L40" s="230">
        <v>0.32439204882191741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0.22117169403066131</v>
      </c>
      <c r="S40" s="230">
        <v>8.8063562367587528E-2</v>
      </c>
      <c r="T40" s="230">
        <v>2.2542880307020341E-2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0.44853136029578911</v>
      </c>
      <c r="C41" s="230">
        <v>0.37911915410280378</v>
      </c>
      <c r="D41" s="230">
        <v>0.1629511277095757</v>
      </c>
      <c r="E41" s="230">
        <v>0.38710901311448498</v>
      </c>
      <c r="F41" s="230">
        <v>6.8498843368551721E-2</v>
      </c>
      <c r="G41" s="230">
        <v>0.19080774106170259</v>
      </c>
      <c r="H41" s="230">
        <v>0.30850566493377252</v>
      </c>
      <c r="I41" s="230">
        <v>0.18822109282471619</v>
      </c>
      <c r="J41" s="230">
        <v>0.1763113791507856</v>
      </c>
      <c r="K41" s="230">
        <v>0.29533896198375442</v>
      </c>
      <c r="L41" s="230">
        <v>0.50350216911443213</v>
      </c>
      <c r="M41" s="230">
        <v>0.44171145914707588</v>
      </c>
      <c r="N41" s="230">
        <v>0.38591454476652842</v>
      </c>
      <c r="O41" s="230">
        <v>0.4009705998287354</v>
      </c>
      <c r="P41" s="230">
        <v>0.31713176834688278</v>
      </c>
      <c r="Q41" s="230">
        <v>0.25001410045946482</v>
      </c>
      <c r="R41" s="230">
        <v>0.13381052003912211</v>
      </c>
      <c r="S41" s="230">
        <v>0.14196339084984941</v>
      </c>
      <c r="T41" s="230">
        <v>4.3228364336482743E-2</v>
      </c>
      <c r="U41" s="230">
        <v>9.8868395886547833E-2</v>
      </c>
      <c r="V41" s="230">
        <v>0.1003834197381531</v>
      </c>
      <c r="W41" s="230">
        <v>4.2159892079191602E-2</v>
      </c>
      <c r="X41" s="230">
        <v>5.2052944113788087E-2</v>
      </c>
      <c r="Y41" s="230">
        <v>0.1652033208908715</v>
      </c>
      <c r="DA41" s="71" t="s">
        <v>3157</v>
      </c>
    </row>
    <row r="42" spans="1:105" ht="12" customHeight="1" x14ac:dyDescent="0.25">
      <c r="A42" s="60" t="s">
        <v>3087</v>
      </c>
      <c r="B42" s="262">
        <v>50.695085758849181</v>
      </c>
      <c r="C42" s="262">
        <v>51.734997429271402</v>
      </c>
      <c r="D42" s="262">
        <v>66.096089452211331</v>
      </c>
      <c r="E42" s="262">
        <v>67.327143629580704</v>
      </c>
      <c r="F42" s="262">
        <v>66.931047927959341</v>
      </c>
      <c r="G42" s="262">
        <v>63.308661188903798</v>
      </c>
      <c r="H42" s="262">
        <v>71.334986003471101</v>
      </c>
      <c r="I42" s="262">
        <v>3.6733121893341729</v>
      </c>
      <c r="J42" s="262">
        <v>3.3619267892914029</v>
      </c>
      <c r="K42" s="262">
        <v>2.9669810681515529</v>
      </c>
      <c r="L42" s="262">
        <v>4.4593411094913957</v>
      </c>
      <c r="M42" s="262">
        <v>3.0785328997446602</v>
      </c>
      <c r="N42" s="262">
        <v>3.001595394161773</v>
      </c>
      <c r="O42" s="262">
        <v>2.7158120355714539</v>
      </c>
      <c r="P42" s="262">
        <v>3.34166170804412</v>
      </c>
      <c r="Q42" s="262">
        <v>2.9294982320073402</v>
      </c>
      <c r="R42" s="262">
        <v>2.9261515154338551</v>
      </c>
      <c r="S42" s="262">
        <v>2.7752904341896119</v>
      </c>
      <c r="T42" s="262">
        <v>2.6226599004496949</v>
      </c>
      <c r="U42" s="262">
        <v>2.991300868987282</v>
      </c>
      <c r="V42" s="262">
        <v>2.3743078663951889</v>
      </c>
      <c r="W42" s="262">
        <v>3.0045118355791778</v>
      </c>
      <c r="X42" s="262">
        <v>3.2238398005118021</v>
      </c>
      <c r="Y42" s="262">
        <v>2.4037307472341318</v>
      </c>
      <c r="DA42" s="72" t="s">
        <v>3158</v>
      </c>
    </row>
    <row r="43" spans="1:105" ht="12" customHeight="1" x14ac:dyDescent="0.25">
      <c r="A43" s="64" t="s">
        <v>28</v>
      </c>
      <c r="B43" s="229">
        <v>1.106465555631304E-4</v>
      </c>
      <c r="C43" s="229">
        <v>1.6949796813474721E-4</v>
      </c>
      <c r="D43" s="229">
        <v>1.817098607621222E-4</v>
      </c>
      <c r="E43" s="229">
        <v>1.0755159781033771E-4</v>
      </c>
      <c r="F43" s="229">
        <v>1.188944892694095E-4</v>
      </c>
      <c r="G43" s="229">
        <v>1.6098182827138671E-4</v>
      </c>
      <c r="H43" s="229">
        <v>4.3024433845528459E-5</v>
      </c>
      <c r="I43" s="229">
        <v>3.2589297354741649E-3</v>
      </c>
      <c r="J43" s="229">
        <v>2.3558124521814738E-3</v>
      </c>
      <c r="K43" s="229">
        <v>2.2837357647148651E-3</v>
      </c>
      <c r="L43" s="229">
        <v>2.4658128395616281E-3</v>
      </c>
      <c r="M43" s="229">
        <v>2.150287522286843E-3</v>
      </c>
      <c r="N43" s="229">
        <v>2.2329624234280741E-3</v>
      </c>
      <c r="O43" s="229">
        <v>2.2750289766020901E-3</v>
      </c>
      <c r="P43" s="229">
        <v>2.4209015621545031E-3</v>
      </c>
      <c r="Q43" s="229">
        <v>5.4309519481736046E-3</v>
      </c>
      <c r="R43" s="229">
        <v>5.1906516126540934E-3</v>
      </c>
      <c r="S43" s="229">
        <v>2.6104867308195728E-3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1.336724588552742E-2</v>
      </c>
      <c r="C45" s="229">
        <v>2.1748883182337909E-2</v>
      </c>
      <c r="D45" s="229">
        <v>1.032590255938382E-2</v>
      </c>
      <c r="E45" s="229">
        <v>5.5352512737098843E-3</v>
      </c>
      <c r="F45" s="229">
        <v>1.15434185150926E-2</v>
      </c>
      <c r="G45" s="229">
        <v>9.3417181219775502E-3</v>
      </c>
      <c r="H45" s="229">
        <v>3.1473936615260979E-3</v>
      </c>
      <c r="I45" s="229">
        <v>0.30996221805613422</v>
      </c>
      <c r="J45" s="229">
        <v>0.32753802513924501</v>
      </c>
      <c r="K45" s="229">
        <v>0.33755272177522372</v>
      </c>
      <c r="L45" s="229">
        <v>0.70039414122862775</v>
      </c>
      <c r="M45" s="229">
        <v>0.40681824340373163</v>
      </c>
      <c r="N45" s="229">
        <v>0.54200228789631266</v>
      </c>
      <c r="O45" s="229">
        <v>0.42280545599731079</v>
      </c>
      <c r="P45" s="229">
        <v>0.71048051907705112</v>
      </c>
      <c r="Q45" s="229">
        <v>0.64528093622193838</v>
      </c>
      <c r="R45" s="229">
        <v>0.59455378113555235</v>
      </c>
      <c r="S45" s="229">
        <v>0.62832274191955195</v>
      </c>
      <c r="T45" s="229">
        <v>0.72283870112397586</v>
      </c>
      <c r="U45" s="229">
        <v>1.0926842550078559</v>
      </c>
      <c r="V45" s="229">
        <v>0.64731176213789976</v>
      </c>
      <c r="W45" s="229">
        <v>0.95574530145310166</v>
      </c>
      <c r="X45" s="229">
        <v>1.044964628144051</v>
      </c>
      <c r="Y45" s="229">
        <v>0.30227100335880291</v>
      </c>
      <c r="DA45" s="73" t="s">
        <v>3161</v>
      </c>
    </row>
    <row r="46" spans="1:105" ht="12" customHeight="1" x14ac:dyDescent="0.25">
      <c r="A46" s="64" t="s">
        <v>159</v>
      </c>
      <c r="B46" s="229">
        <v>3.2361249135311378E-3</v>
      </c>
      <c r="C46" s="229">
        <v>4.7240976143823219E-3</v>
      </c>
      <c r="D46" s="229">
        <v>9.8527732825612162E-3</v>
      </c>
      <c r="E46" s="229">
        <v>6.8008958485591775E-4</v>
      </c>
      <c r="F46" s="229">
        <v>3.1148223927099001E-2</v>
      </c>
      <c r="G46" s="229">
        <v>1.2784876396056379E-2</v>
      </c>
      <c r="H46" s="229">
        <v>3.0031372032806652E-3</v>
      </c>
      <c r="I46" s="229">
        <v>0.33914624574211849</v>
      </c>
      <c r="J46" s="229">
        <v>0.20731591027401061</v>
      </c>
      <c r="K46" s="229">
        <v>0.19913901460839381</v>
      </c>
      <c r="L46" s="229">
        <v>0.21675866345629261</v>
      </c>
      <c r="M46" s="229">
        <v>9.8175766075943707E-2</v>
      </c>
      <c r="N46" s="229">
        <v>7.5907385657092041E-2</v>
      </c>
      <c r="O46" s="229">
        <v>0.1328635015361796</v>
      </c>
      <c r="P46" s="229">
        <v>8.8647192650078185E-2</v>
      </c>
      <c r="Q46" s="229">
        <v>0.26331983861396002</v>
      </c>
      <c r="R46" s="229">
        <v>0.1801049882572214</v>
      </c>
      <c r="S46" s="229">
        <v>0.18509758069791021</v>
      </c>
      <c r="T46" s="229">
        <v>4.6838280061177733E-2</v>
      </c>
      <c r="U46" s="229">
        <v>5.1760635547673267E-2</v>
      </c>
      <c r="V46" s="229">
        <v>4.7756258363259127E-2</v>
      </c>
      <c r="W46" s="229">
        <v>3.5906437731895668E-2</v>
      </c>
      <c r="X46" s="229">
        <v>2.3812042726987941E-2</v>
      </c>
      <c r="Y46" s="229">
        <v>1.7246433206992071E-2</v>
      </c>
      <c r="DA46" s="73" t="s">
        <v>3162</v>
      </c>
    </row>
    <row r="47" spans="1:105" ht="12" customHeight="1" x14ac:dyDescent="0.25">
      <c r="A47" s="64" t="s">
        <v>32</v>
      </c>
      <c r="B47" s="229">
        <v>4.3239495361169972E-2</v>
      </c>
      <c r="C47" s="229">
        <v>9.0613451683738896E-2</v>
      </c>
      <c r="D47" s="229">
        <v>3.9698412902285783E-2</v>
      </c>
      <c r="E47" s="229">
        <v>1.9290353205237819E-2</v>
      </c>
      <c r="F47" s="229">
        <v>5.7756839692090417E-2</v>
      </c>
      <c r="G47" s="229">
        <v>3.065729372324091E-2</v>
      </c>
      <c r="H47" s="229">
        <v>1.3908907242147901E-2</v>
      </c>
      <c r="I47" s="229">
        <v>1.105843823255537</v>
      </c>
      <c r="J47" s="229">
        <v>0.31679664626283238</v>
      </c>
      <c r="K47" s="229">
        <v>8.7764521379339086E-2</v>
      </c>
      <c r="L47" s="229">
        <v>0.14430848742222621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0.1087359565606411</v>
      </c>
      <c r="S47" s="229">
        <v>4.3876820179909362E-2</v>
      </c>
      <c r="T47" s="229">
        <v>1.0476130960674981E-2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6.0894334938856286E-3</v>
      </c>
      <c r="C49" s="229">
        <v>7.7599675260046552E-3</v>
      </c>
      <c r="D49" s="229">
        <v>1.781693169961328E-3</v>
      </c>
      <c r="E49" s="229">
        <v>2.4839873341169719E-3</v>
      </c>
      <c r="F49" s="229">
        <v>1.0276910159931301E-3</v>
      </c>
      <c r="G49" s="229">
        <v>1.9761064339247599E-3</v>
      </c>
      <c r="H49" s="229">
        <v>1.60598176833621E-3</v>
      </c>
      <c r="I49" s="229">
        <v>0.12875903217834239</v>
      </c>
      <c r="J49" s="229">
        <v>7.8202912063672969E-2</v>
      </c>
      <c r="K49" s="229">
        <v>0.12236980148940139</v>
      </c>
      <c r="L49" s="229">
        <v>0.22618285127682869</v>
      </c>
      <c r="M49" s="229">
        <v>0.1650614450226526</v>
      </c>
      <c r="N49" s="229">
        <v>0.16179691556139369</v>
      </c>
      <c r="O49" s="229">
        <v>0.1715967581249431</v>
      </c>
      <c r="P49" s="229">
        <v>0.14109187855821009</v>
      </c>
      <c r="Q49" s="229">
        <v>0.13106967953917659</v>
      </c>
      <c r="R49" s="229">
        <v>6.643096301506575E-2</v>
      </c>
      <c r="S49" s="229">
        <v>7.1425274016308771E-2</v>
      </c>
      <c r="T49" s="229">
        <v>2.0286025708999809E-2</v>
      </c>
      <c r="U49" s="229">
        <v>5.5927169810167238E-2</v>
      </c>
      <c r="V49" s="229">
        <v>4.7804654921498248E-2</v>
      </c>
      <c r="W49" s="229">
        <v>2.1177086995196319E-2</v>
      </c>
      <c r="X49" s="229">
        <v>2.6286328187848412E-2</v>
      </c>
      <c r="Y49" s="229">
        <v>4.8543564369261862E-2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0.27985954841445709</v>
      </c>
      <c r="C51" s="229">
        <v>0.29913522764386902</v>
      </c>
      <c r="D51" s="229">
        <v>0.24670649033019171</v>
      </c>
      <c r="E51" s="229">
        <v>0.28526062426476317</v>
      </c>
      <c r="F51" s="229">
        <v>0.32920473214658452</v>
      </c>
      <c r="G51" s="229">
        <v>0.30530233480695551</v>
      </c>
      <c r="H51" s="229">
        <v>0.35618513211618869</v>
      </c>
      <c r="I51" s="229">
        <v>0.2320603046861876</v>
      </c>
      <c r="J51" s="229">
        <v>0.38239950077098889</v>
      </c>
      <c r="K51" s="229">
        <v>0.24670649032907341</v>
      </c>
      <c r="L51" s="229">
        <v>0.52734039648333519</v>
      </c>
      <c r="M51" s="229">
        <v>0.140316953076737</v>
      </c>
      <c r="N51" s="229">
        <v>0.17038368210311869</v>
      </c>
      <c r="O51" s="229">
        <v>0.18888777906799489</v>
      </c>
      <c r="P51" s="229">
        <v>0.1164145557372412</v>
      </c>
      <c r="Q51" s="229">
        <v>8.0180719547347581E-2</v>
      </c>
      <c r="R51" s="229">
        <v>7.709716596550463E-2</v>
      </c>
      <c r="S51" s="229">
        <v>8.1721108600039338E-2</v>
      </c>
      <c r="T51" s="229">
        <v>7.1698865591016472E-2</v>
      </c>
      <c r="U51" s="229">
        <v>7.5554001437130383E-2</v>
      </c>
      <c r="V51" s="229">
        <v>8.7890991238874325E-2</v>
      </c>
      <c r="W51" s="229">
        <v>5.8593069000752937E-2</v>
      </c>
      <c r="X51" s="229">
        <v>5.7052679947854117E-2</v>
      </c>
      <c r="Y51" s="229">
        <v>6.9386894273872665E-2</v>
      </c>
      <c r="DA51" s="73" t="s">
        <v>3167</v>
      </c>
    </row>
    <row r="52" spans="1:105" ht="12" customHeight="1" x14ac:dyDescent="0.25">
      <c r="A52" s="64" t="s">
        <v>39</v>
      </c>
      <c r="B52" s="229">
        <v>50.349183264225047</v>
      </c>
      <c r="C52" s="229">
        <v>51.31084630365293</v>
      </c>
      <c r="D52" s="229">
        <v>65.787542470106189</v>
      </c>
      <c r="E52" s="229">
        <v>67.013785772320205</v>
      </c>
      <c r="F52" s="229">
        <v>66.500248128173212</v>
      </c>
      <c r="G52" s="229">
        <v>62.948437877593371</v>
      </c>
      <c r="H52" s="229">
        <v>70.957092427045779</v>
      </c>
      <c r="I52" s="229">
        <v>1.554281635680379</v>
      </c>
      <c r="J52" s="229">
        <v>2.047317982328472</v>
      </c>
      <c r="K52" s="229">
        <v>1.9711647828054071</v>
      </c>
      <c r="L52" s="229">
        <v>2.641890756784524</v>
      </c>
      <c r="M52" s="229">
        <v>2.2660102046433082</v>
      </c>
      <c r="N52" s="229">
        <v>2.0492721605204278</v>
      </c>
      <c r="O52" s="229">
        <v>1.797383511868424</v>
      </c>
      <c r="P52" s="229">
        <v>2.2826066604593849</v>
      </c>
      <c r="Q52" s="229">
        <v>1.8042161061367441</v>
      </c>
      <c r="R52" s="229">
        <v>1.8940380088872151</v>
      </c>
      <c r="S52" s="229">
        <v>1.762236422045073</v>
      </c>
      <c r="T52" s="229">
        <v>1.7505218970038501</v>
      </c>
      <c r="U52" s="229">
        <v>1.715374807184455</v>
      </c>
      <c r="V52" s="229">
        <v>1.5435441997336581</v>
      </c>
      <c r="W52" s="229">
        <v>1.9330899403982309</v>
      </c>
      <c r="X52" s="229">
        <v>2.0717241215050608</v>
      </c>
      <c r="Y52" s="229">
        <v>1.966282852025202</v>
      </c>
      <c r="DA52" s="73" t="s">
        <v>3168</v>
      </c>
    </row>
    <row r="53" spans="1:105" ht="12" customHeight="1" x14ac:dyDescent="0.25">
      <c r="A53" s="60" t="s">
        <v>3099</v>
      </c>
      <c r="B53" s="262">
        <v>0.34209500708521778</v>
      </c>
      <c r="C53" s="262">
        <v>0.4015011408920261</v>
      </c>
      <c r="D53" s="262">
        <v>0.41044970645750989</v>
      </c>
      <c r="E53" s="262">
        <v>0.38713137808863318</v>
      </c>
      <c r="F53" s="262">
        <v>0.41619491788258672</v>
      </c>
      <c r="G53" s="262">
        <v>0.41499969297465422</v>
      </c>
      <c r="H53" s="262">
        <v>0.41028860865439309</v>
      </c>
      <c r="I53" s="262">
        <v>0.31583982575485181</v>
      </c>
      <c r="J53" s="262">
        <v>0.36734008067889218</v>
      </c>
      <c r="K53" s="262">
        <v>0.1075870468273219</v>
      </c>
      <c r="L53" s="262">
        <v>0.33537585344062631</v>
      </c>
      <c r="M53" s="262">
        <v>0.13713069030486161</v>
      </c>
      <c r="N53" s="262">
        <v>0.208271428683936</v>
      </c>
      <c r="O53" s="262">
        <v>0.16533759283395399</v>
      </c>
      <c r="P53" s="262">
        <v>0.16661359353742419</v>
      </c>
      <c r="Q53" s="262">
        <v>0.1631980956600792</v>
      </c>
      <c r="R53" s="262">
        <v>0.16927167959688871</v>
      </c>
      <c r="S53" s="262">
        <v>0.2163454640637186</v>
      </c>
      <c r="T53" s="262">
        <v>0.20444739550541549</v>
      </c>
      <c r="U53" s="262">
        <v>0.2046662307725525</v>
      </c>
      <c r="V53" s="262">
        <v>0.2045711666727883</v>
      </c>
      <c r="W53" s="262">
        <v>0.19719874955484809</v>
      </c>
      <c r="X53" s="262">
        <v>0.20081718510916979</v>
      </c>
      <c r="Y53" s="262">
        <v>0.2356441749543598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14.599854440862458</v>
      </c>
      <c r="C54" s="261">
        <f t="shared" si="2"/>
        <v>16.035464444147308</v>
      </c>
      <c r="D54" s="261">
        <f t="shared" si="2"/>
        <v>17.624206170647032</v>
      </c>
      <c r="E54" s="261">
        <f t="shared" si="2"/>
        <v>17.348106776787951</v>
      </c>
      <c r="F54" s="261">
        <f t="shared" si="2"/>
        <v>17.64431456568223</v>
      </c>
      <c r="G54" s="261">
        <f t="shared" si="2"/>
        <v>17.222127698955898</v>
      </c>
      <c r="H54" s="261">
        <f t="shared" si="2"/>
        <v>18.070537558528311</v>
      </c>
      <c r="I54" s="261">
        <f t="shared" si="2"/>
        <v>6.25091815226126</v>
      </c>
      <c r="J54" s="261">
        <f t="shared" si="2"/>
        <v>6.4681779682591856</v>
      </c>
      <c r="K54" s="261">
        <f t="shared" si="2"/>
        <v>2.9083922701682385</v>
      </c>
      <c r="L54" s="261">
        <f t="shared" si="2"/>
        <v>6.7229041215988978</v>
      </c>
      <c r="M54" s="261">
        <f t="shared" si="2"/>
        <v>3.306860495317939</v>
      </c>
      <c r="N54" s="261">
        <f t="shared" si="2"/>
        <v>4.2487416136169891</v>
      </c>
      <c r="O54" s="261">
        <f t="shared" si="2"/>
        <v>3.5669049175544147</v>
      </c>
      <c r="P54" s="261">
        <f t="shared" si="2"/>
        <v>3.8746775645341511</v>
      </c>
      <c r="Q54" s="261">
        <f t="shared" si="2"/>
        <v>3.7006683021119309</v>
      </c>
      <c r="R54" s="261">
        <f t="shared" si="2"/>
        <v>3.6796762517427908</v>
      </c>
      <c r="S54" s="261">
        <f t="shared" si="2"/>
        <v>4.2356979103688914</v>
      </c>
      <c r="T54" s="261">
        <f t="shared" si="2"/>
        <v>3.8162475265704496</v>
      </c>
      <c r="U54" s="261">
        <f t="shared" si="2"/>
        <v>4.1762004006334355</v>
      </c>
      <c r="V54" s="261">
        <f t="shared" si="2"/>
        <v>3.8329515817450712</v>
      </c>
      <c r="W54" s="261">
        <f t="shared" si="2"/>
        <v>3.8848226789435154</v>
      </c>
      <c r="X54" s="261">
        <f t="shared" si="2"/>
        <v>4.0557728461196696</v>
      </c>
      <c r="Y54" s="261">
        <f t="shared" si="2"/>
        <v>4.1232517863474598</v>
      </c>
      <c r="DA54" s="70"/>
    </row>
    <row r="55" spans="1:105" ht="12" customHeight="1" x14ac:dyDescent="0.25">
      <c r="A55" s="60" t="s">
        <v>3102</v>
      </c>
      <c r="B55" s="262">
        <v>2.755641824128912</v>
      </c>
      <c r="C55" s="262">
        <v>3.2705170470676679</v>
      </c>
      <c r="D55" s="262">
        <v>2.6419775973605111</v>
      </c>
      <c r="E55" s="262">
        <v>2.4874121260677282</v>
      </c>
      <c r="F55" s="262">
        <v>2.4655754432305268</v>
      </c>
      <c r="G55" s="262">
        <v>2.5889285001913218</v>
      </c>
      <c r="H55" s="262">
        <v>2.3237666782345241</v>
      </c>
      <c r="I55" s="262">
        <v>1.6272437754154681</v>
      </c>
      <c r="J55" s="262">
        <v>1.2237904501539849</v>
      </c>
      <c r="K55" s="262">
        <v>1.0823268883320629</v>
      </c>
      <c r="L55" s="262">
        <v>1.7314619574785799</v>
      </c>
      <c r="M55" s="262">
        <v>1.082253467964386</v>
      </c>
      <c r="N55" s="262">
        <v>1.1150170986532779</v>
      </c>
      <c r="O55" s="262">
        <v>1.0304522160061089</v>
      </c>
      <c r="P55" s="262">
        <v>1.2301339105577891</v>
      </c>
      <c r="Q55" s="262">
        <v>1.160625660121293</v>
      </c>
      <c r="R55" s="262">
        <v>1.061546975641718</v>
      </c>
      <c r="S55" s="262">
        <v>1.030632403498777</v>
      </c>
      <c r="T55" s="262">
        <v>0.78744703763054724</v>
      </c>
      <c r="U55" s="262">
        <v>1.090624199735277</v>
      </c>
      <c r="V55" s="262">
        <v>0.83889205850028181</v>
      </c>
      <c r="W55" s="262">
        <v>0.89392304466511785</v>
      </c>
      <c r="X55" s="262">
        <v>0.98596502531420194</v>
      </c>
      <c r="Y55" s="262">
        <v>0.72288284029337224</v>
      </c>
      <c r="DA55" s="72" t="s">
        <v>3170</v>
      </c>
    </row>
    <row r="56" spans="1:105" ht="12" customHeight="1" x14ac:dyDescent="0.25">
      <c r="A56" s="60" t="s">
        <v>3104</v>
      </c>
      <c r="B56" s="262">
        <v>7.4183934433011993</v>
      </c>
      <c r="C56" s="262">
        <v>7.5705674420625293</v>
      </c>
      <c r="D56" s="262">
        <v>9.6720774662965052</v>
      </c>
      <c r="E56" s="262">
        <v>9.8522220325999879</v>
      </c>
      <c r="F56" s="262">
        <v>9.7942599301231219</v>
      </c>
      <c r="G56" s="262">
        <v>9.2641831064653211</v>
      </c>
      <c r="H56" s="262">
        <v>10.43870395965863</v>
      </c>
      <c r="I56" s="262">
        <v>0.53752892716624556</v>
      </c>
      <c r="J56" s="262">
        <v>0.49196278647550229</v>
      </c>
      <c r="K56" s="262">
        <v>0.4341689647606965</v>
      </c>
      <c r="L56" s="262">
        <v>0.65255135390159413</v>
      </c>
      <c r="M56" s="262">
        <v>0.45049274375606169</v>
      </c>
      <c r="N56" s="262">
        <v>0.43923420304316019</v>
      </c>
      <c r="O56" s="262">
        <v>0.39741450076164381</v>
      </c>
      <c r="P56" s="262">
        <v>0.48899732456528999</v>
      </c>
      <c r="Q56" s="262">
        <v>0.4286839671179018</v>
      </c>
      <c r="R56" s="262">
        <v>0.42819423009677471</v>
      </c>
      <c r="S56" s="262">
        <v>0.40611818782957559</v>
      </c>
      <c r="T56" s="262">
        <v>0.38378321524209741</v>
      </c>
      <c r="U56" s="262">
        <v>0.4377277683086454</v>
      </c>
      <c r="V56" s="262">
        <v>0.34744097272525032</v>
      </c>
      <c r="W56" s="262">
        <v>0.43966097635983958</v>
      </c>
      <c r="X56" s="262">
        <v>0.47175602290396629</v>
      </c>
      <c r="Y56" s="262">
        <v>0.35174652824471281</v>
      </c>
      <c r="DA56" s="72" t="s">
        <v>3171</v>
      </c>
    </row>
    <row r="57" spans="1:105" ht="12" customHeight="1" x14ac:dyDescent="0.25">
      <c r="A57" s="64" t="s">
        <v>28</v>
      </c>
      <c r="B57" s="229">
        <v>1.6191306712014159E-5</v>
      </c>
      <c r="C57" s="229">
        <v>2.48032446664556E-5</v>
      </c>
      <c r="D57" s="229">
        <v>2.659025464663702E-5</v>
      </c>
      <c r="E57" s="229">
        <v>1.5738410460692528E-5</v>
      </c>
      <c r="F57" s="229">
        <v>1.739825638793543E-5</v>
      </c>
      <c r="G57" s="229">
        <v>2.3557047423095329E-5</v>
      </c>
      <c r="H57" s="229">
        <v>6.2959194794477816E-6</v>
      </c>
      <c r="I57" s="229">
        <v>4.7689085874760102E-4</v>
      </c>
      <c r="J57" s="229">
        <v>3.4473447252941568E-4</v>
      </c>
      <c r="K57" s="229">
        <v>3.3418723273854849E-4</v>
      </c>
      <c r="L57" s="229">
        <v>3.6083122313722152E-4</v>
      </c>
      <c r="M57" s="229">
        <v>3.1465927353245722E-4</v>
      </c>
      <c r="N57" s="229">
        <v>3.2675738788360263E-4</v>
      </c>
      <c r="O57" s="229">
        <v>3.3291313725412099E-4</v>
      </c>
      <c r="P57" s="229">
        <v>3.5425919508242851E-4</v>
      </c>
      <c r="Q57" s="229">
        <v>7.947306473622491E-4</v>
      </c>
      <c r="R57" s="229">
        <v>7.5956663872597146E-4</v>
      </c>
      <c r="S57" s="229">
        <v>3.820018717367747E-4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1.956076959883275E-3</v>
      </c>
      <c r="C59" s="229">
        <v>3.1825919610130259E-3</v>
      </c>
      <c r="D59" s="229">
        <v>1.5110262996118639E-3</v>
      </c>
      <c r="E59" s="229">
        <v>8.0999314117436425E-4</v>
      </c>
      <c r="F59" s="229">
        <v>1.6891897694580121E-3</v>
      </c>
      <c r="G59" s="229">
        <v>1.3670070664225939E-3</v>
      </c>
      <c r="H59" s="229">
        <v>4.6056938562486378E-4</v>
      </c>
      <c r="I59" s="229">
        <v>4.5357881374080589E-2</v>
      </c>
      <c r="J59" s="229">
        <v>4.79298121652878E-2</v>
      </c>
      <c r="K59" s="229">
        <v>4.9395298587668057E-2</v>
      </c>
      <c r="L59" s="229">
        <v>0.102491182867958</v>
      </c>
      <c r="M59" s="229">
        <v>5.9531170414377943E-2</v>
      </c>
      <c r="N59" s="229">
        <v>7.931313575265822E-2</v>
      </c>
      <c r="O59" s="229">
        <v>6.1870636485015132E-2</v>
      </c>
      <c r="P59" s="229">
        <v>0.10396715865885291</v>
      </c>
      <c r="Q59" s="229">
        <v>9.4426270213390312E-2</v>
      </c>
      <c r="R59" s="229">
        <v>8.7003183950547194E-2</v>
      </c>
      <c r="S59" s="229">
        <v>9.1944716912120084E-2</v>
      </c>
      <c r="T59" s="229">
        <v>0.1057755756936742</v>
      </c>
      <c r="U59" s="229">
        <v>0.15989640004768679</v>
      </c>
      <c r="V59" s="229">
        <v>9.4723448242265196E-2</v>
      </c>
      <c r="W59" s="229">
        <v>0.13985763258183259</v>
      </c>
      <c r="X59" s="229">
        <v>0.1529134161599153</v>
      </c>
      <c r="Y59" s="229">
        <v>4.42323983844055E-2</v>
      </c>
      <c r="DA59" s="73" t="s">
        <v>3174</v>
      </c>
    </row>
    <row r="60" spans="1:105" ht="12" customHeight="1" x14ac:dyDescent="0.25">
      <c r="A60" s="64" t="s">
        <v>159</v>
      </c>
      <c r="B60" s="229">
        <v>4.7355374748631317E-4</v>
      </c>
      <c r="C60" s="229">
        <v>6.9129412138199773E-4</v>
      </c>
      <c r="D60" s="229">
        <v>1.4417915982108129E-3</v>
      </c>
      <c r="E60" s="229">
        <v>9.9519944421277667E-5</v>
      </c>
      <c r="F60" s="229">
        <v>4.5580311521799524E-3</v>
      </c>
      <c r="G60" s="229">
        <v>1.8708567469651711E-3</v>
      </c>
      <c r="H60" s="229">
        <v>4.3945982149290138E-4</v>
      </c>
      <c r="I60" s="229">
        <v>4.9628484656313643E-2</v>
      </c>
      <c r="J60" s="229">
        <v>3.0337279569554329E-2</v>
      </c>
      <c r="K60" s="229">
        <v>2.9140725144517571E-2</v>
      </c>
      <c r="L60" s="229">
        <v>3.1719071458167991E-2</v>
      </c>
      <c r="M60" s="229">
        <v>1.436641142720076E-2</v>
      </c>
      <c r="N60" s="229">
        <v>1.1107799575196741E-2</v>
      </c>
      <c r="O60" s="229">
        <v>1.9442391977371989E-2</v>
      </c>
      <c r="P60" s="229">
        <v>1.297206115501257E-2</v>
      </c>
      <c r="Q60" s="229">
        <v>3.8532534959248008E-2</v>
      </c>
      <c r="R60" s="229">
        <v>2.6355407905784788E-2</v>
      </c>
      <c r="S60" s="229">
        <v>2.7085991836607221E-2</v>
      </c>
      <c r="T60" s="229">
        <v>6.8540132539512211E-3</v>
      </c>
      <c r="U60" s="229">
        <v>7.574319159740963E-3</v>
      </c>
      <c r="V60" s="229">
        <v>6.9883443062675717E-3</v>
      </c>
      <c r="W60" s="229">
        <v>5.2543176178787973E-3</v>
      </c>
      <c r="X60" s="229">
        <v>3.484501485563824E-3</v>
      </c>
      <c r="Y60" s="229">
        <v>2.5237323323937591E-3</v>
      </c>
      <c r="DA60" s="73" t="s">
        <v>3175</v>
      </c>
    </row>
    <row r="61" spans="1:105" ht="12" customHeight="1" x14ac:dyDescent="0.25">
      <c r="A61" s="64" t="s">
        <v>32</v>
      </c>
      <c r="B61" s="229">
        <v>6.3273902011885576E-3</v>
      </c>
      <c r="C61" s="229">
        <v>1.3259790880779819E-2</v>
      </c>
      <c r="D61" s="229">
        <v>5.8092109240070449E-3</v>
      </c>
      <c r="E61" s="229">
        <v>2.8228264652204651E-3</v>
      </c>
      <c r="F61" s="229">
        <v>8.4517651852045843E-3</v>
      </c>
      <c r="G61" s="229">
        <v>4.4861915773788856E-3</v>
      </c>
      <c r="H61" s="229">
        <v>2.0353402059414302E-3</v>
      </c>
      <c r="I61" s="229">
        <v>0.16182208679510959</v>
      </c>
      <c r="J61" s="229">
        <v>4.6357987728342598E-2</v>
      </c>
      <c r="K61" s="229">
        <v>1.284289670703059E-2</v>
      </c>
      <c r="L61" s="229">
        <v>2.1117177747724529E-2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1.5911721917932432E-2</v>
      </c>
      <c r="S61" s="229">
        <v>6.4206522242390698E-3</v>
      </c>
      <c r="T61" s="229">
        <v>1.533009759555838E-3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8.9108861003503578E-4</v>
      </c>
      <c r="C63" s="229">
        <v>1.1355438373056609E-3</v>
      </c>
      <c r="D63" s="229">
        <v>2.6072154198315909E-4</v>
      </c>
      <c r="E63" s="229">
        <v>3.6349076201020087E-4</v>
      </c>
      <c r="F63" s="229">
        <v>1.50385706635326E-4</v>
      </c>
      <c r="G63" s="229">
        <v>2.8917073111241009E-4</v>
      </c>
      <c r="H63" s="229">
        <v>2.3500906334312621E-4</v>
      </c>
      <c r="I63" s="229">
        <v>1.884177027772143E-2</v>
      </c>
      <c r="J63" s="229">
        <v>1.144371217478302E-2</v>
      </c>
      <c r="K63" s="229">
        <v>1.7906811270529999E-2</v>
      </c>
      <c r="L63" s="229">
        <v>3.3098146610912961E-2</v>
      </c>
      <c r="M63" s="229">
        <v>2.4154032351826608E-2</v>
      </c>
      <c r="N63" s="229">
        <v>2.3676322065151759E-2</v>
      </c>
      <c r="O63" s="229">
        <v>2.5110368121699329E-2</v>
      </c>
      <c r="P63" s="229">
        <v>2.0646479853652689E-2</v>
      </c>
      <c r="Q63" s="229">
        <v>1.9179895580693249E-2</v>
      </c>
      <c r="R63" s="229">
        <v>9.7210807139649583E-3</v>
      </c>
      <c r="S63" s="229">
        <v>1.045191612790764E-2</v>
      </c>
      <c r="T63" s="229">
        <v>2.968526788299489E-3</v>
      </c>
      <c r="U63" s="229">
        <v>8.1840230391506084E-3</v>
      </c>
      <c r="V63" s="229">
        <v>6.9954263479476506E-3</v>
      </c>
      <c r="W63" s="229">
        <v>3.0989189772888531E-3</v>
      </c>
      <c r="X63" s="229">
        <v>3.8465725377170119E-3</v>
      </c>
      <c r="Y63" s="229">
        <v>7.103553613548059E-3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4.0952849924721618E-2</v>
      </c>
      <c r="C65" s="229">
        <v>4.3773529094510523E-2</v>
      </c>
      <c r="D65" s="229">
        <v>3.6101444210810449E-2</v>
      </c>
      <c r="E65" s="229">
        <v>4.1743208695693611E-2</v>
      </c>
      <c r="F65" s="229">
        <v>4.8173707370317502E-2</v>
      </c>
      <c r="G65" s="229">
        <v>4.4675983970716947E-2</v>
      </c>
      <c r="H65" s="229">
        <v>5.2121845917399809E-2</v>
      </c>
      <c r="I65" s="229">
        <v>3.3958215416057182E-2</v>
      </c>
      <c r="J65" s="229">
        <v>5.5957888358951553E-2</v>
      </c>
      <c r="K65" s="229">
        <v>3.6101444210646802E-2</v>
      </c>
      <c r="L65" s="229">
        <v>7.7167608676487101E-2</v>
      </c>
      <c r="M65" s="229">
        <v>2.0533082232862529E-2</v>
      </c>
      <c r="N65" s="229">
        <v>2.4932854363278321E-2</v>
      </c>
      <c r="O65" s="229">
        <v>2.7640625137183881E-2</v>
      </c>
      <c r="P65" s="229">
        <v>1.7035358833281441E-2</v>
      </c>
      <c r="Q65" s="229">
        <v>1.1733131826596971E-2</v>
      </c>
      <c r="R65" s="229">
        <v>1.1281904388449889E-2</v>
      </c>
      <c r="S65" s="229">
        <v>1.1958542472965711E-2</v>
      </c>
      <c r="T65" s="229">
        <v>1.0491951762793611E-2</v>
      </c>
      <c r="U65" s="229">
        <v>1.1056087596785259E-2</v>
      </c>
      <c r="V65" s="229">
        <v>1.286140349447769E-2</v>
      </c>
      <c r="W65" s="229">
        <v>8.5741336145625617E-3</v>
      </c>
      <c r="X65" s="229">
        <v>8.3487229681635054E-3</v>
      </c>
      <c r="Y65" s="229">
        <v>1.015363272055377E-2</v>
      </c>
      <c r="DA65" s="73" t="s">
        <v>3180</v>
      </c>
    </row>
    <row r="66" spans="1:105" ht="12" customHeight="1" x14ac:dyDescent="0.25">
      <c r="A66" s="64" t="s">
        <v>39</v>
      </c>
      <c r="B66" s="229">
        <v>7.3677762925511727</v>
      </c>
      <c r="C66" s="229">
        <v>7.5084998889228718</v>
      </c>
      <c r="D66" s="229">
        <v>9.6269266814672356</v>
      </c>
      <c r="E66" s="229">
        <v>9.8063672551810068</v>
      </c>
      <c r="F66" s="229">
        <v>9.7312194526829394</v>
      </c>
      <c r="G66" s="229">
        <v>9.2114703393253023</v>
      </c>
      <c r="H66" s="229">
        <v>10.383405439345349</v>
      </c>
      <c r="I66" s="229">
        <v>0.2274435977882156</v>
      </c>
      <c r="J66" s="229">
        <v>0.29959137200605362</v>
      </c>
      <c r="K66" s="229">
        <v>0.28844760160756489</v>
      </c>
      <c r="L66" s="229">
        <v>0.38659733531720641</v>
      </c>
      <c r="M66" s="229">
        <v>0.33159338805626137</v>
      </c>
      <c r="N66" s="229">
        <v>0.29987733389899163</v>
      </c>
      <c r="O66" s="229">
        <v>0.26301756590311942</v>
      </c>
      <c r="P66" s="229">
        <v>0.33402200686940797</v>
      </c>
      <c r="Q66" s="229">
        <v>0.26401740389061101</v>
      </c>
      <c r="R66" s="229">
        <v>0.27716136458136942</v>
      </c>
      <c r="S66" s="229">
        <v>0.25787436638399919</v>
      </c>
      <c r="T66" s="229">
        <v>0.25616013798382292</v>
      </c>
      <c r="U66" s="229">
        <v>0.25101693846528178</v>
      </c>
      <c r="V66" s="229">
        <v>0.2258723503342922</v>
      </c>
      <c r="W66" s="229">
        <v>0.28287597356827687</v>
      </c>
      <c r="X66" s="229">
        <v>0.30316280975260668</v>
      </c>
      <c r="Y66" s="229">
        <v>0.28773321119381168</v>
      </c>
      <c r="DA66" s="73" t="s">
        <v>3181</v>
      </c>
    </row>
    <row r="67" spans="1:105" ht="12" customHeight="1" x14ac:dyDescent="0.25">
      <c r="A67" s="60" t="s">
        <v>3116</v>
      </c>
      <c r="B67" s="262">
        <v>4.4258191734323473</v>
      </c>
      <c r="C67" s="262">
        <v>5.1943799550171113</v>
      </c>
      <c r="D67" s="262">
        <v>5.3101511069900154</v>
      </c>
      <c r="E67" s="262">
        <v>5.0084726181202344</v>
      </c>
      <c r="F67" s="262">
        <v>5.3844791923285804</v>
      </c>
      <c r="G67" s="262">
        <v>5.3690160922992547</v>
      </c>
      <c r="H67" s="262">
        <v>5.3080669206351576</v>
      </c>
      <c r="I67" s="262">
        <v>4.0861454496795462</v>
      </c>
      <c r="J67" s="262">
        <v>4.7524247316296986</v>
      </c>
      <c r="K67" s="262">
        <v>1.3918964170754791</v>
      </c>
      <c r="L67" s="262">
        <v>4.3388908102187242</v>
      </c>
      <c r="M67" s="262">
        <v>1.774114283597491</v>
      </c>
      <c r="N67" s="262">
        <v>2.6944903119205512</v>
      </c>
      <c r="O67" s="262">
        <v>2.1390382007866622</v>
      </c>
      <c r="P67" s="262">
        <v>2.1555463294110719</v>
      </c>
      <c r="Q67" s="262">
        <v>2.111358674872736</v>
      </c>
      <c r="R67" s="262">
        <v>2.1899350460042979</v>
      </c>
      <c r="S67" s="262">
        <v>2.798947319040539</v>
      </c>
      <c r="T67" s="262">
        <v>2.645017273697805</v>
      </c>
      <c r="U67" s="262">
        <v>2.6478484325895129</v>
      </c>
      <c r="V67" s="262">
        <v>2.646618550519539</v>
      </c>
      <c r="W67" s="262">
        <v>2.551238657918558</v>
      </c>
      <c r="X67" s="262">
        <v>2.5980517979015012</v>
      </c>
      <c r="Y67" s="262">
        <v>3.048622417809375</v>
      </c>
      <c r="DA67" s="72" t="s">
        <v>3182</v>
      </c>
    </row>
    <row r="68" spans="1:105" ht="12" customHeight="1" x14ac:dyDescent="0.25">
      <c r="A68" s="57" t="s">
        <v>3118</v>
      </c>
      <c r="B68" s="261">
        <v>47.678607716862167</v>
      </c>
      <c r="C68" s="261">
        <v>47.578424551952011</v>
      </c>
      <c r="D68" s="261">
        <v>48.555687134777322</v>
      </c>
      <c r="E68" s="261">
        <v>52.655622867157888</v>
      </c>
      <c r="F68" s="261">
        <v>48.076414488515717</v>
      </c>
      <c r="G68" s="261">
        <v>47.689375310035388</v>
      </c>
      <c r="H68" s="261">
        <v>49.054950951854323</v>
      </c>
      <c r="I68" s="261">
        <v>54.117443437564503</v>
      </c>
      <c r="J68" s="261">
        <v>55.570186087294402</v>
      </c>
      <c r="K68" s="261">
        <v>54.994918102198653</v>
      </c>
      <c r="L68" s="261">
        <v>55.171720142148267</v>
      </c>
      <c r="M68" s="261">
        <v>55.930735920346187</v>
      </c>
      <c r="N68" s="261">
        <v>56.027651298289634</v>
      </c>
      <c r="O68" s="261">
        <v>57.894604100754997</v>
      </c>
      <c r="P68" s="261">
        <v>56.055299432155131</v>
      </c>
      <c r="Q68" s="261">
        <v>49.839416544501717</v>
      </c>
      <c r="R68" s="261">
        <v>50.023025315999732</v>
      </c>
      <c r="S68" s="261">
        <v>55.13308635740615</v>
      </c>
      <c r="T68" s="261">
        <v>56.177559705125319</v>
      </c>
      <c r="U68" s="261">
        <v>56.562765824033903</v>
      </c>
      <c r="V68" s="261">
        <v>56.847250164313003</v>
      </c>
      <c r="W68" s="261">
        <v>57.469351940617663</v>
      </c>
      <c r="X68" s="261">
        <v>57.110850803009662</v>
      </c>
      <c r="Y68" s="261">
        <v>55.668104859407862</v>
      </c>
      <c r="DA68" s="70" t="s">
        <v>3183</v>
      </c>
    </row>
    <row r="69" spans="1:105" ht="12" customHeight="1" x14ac:dyDescent="0.25">
      <c r="A69" s="41" t="s">
        <v>3120</v>
      </c>
      <c r="B69" s="350">
        <v>75.7483778380481</v>
      </c>
      <c r="C69" s="350">
        <v>85.969753480510491</v>
      </c>
      <c r="D69" s="350">
        <v>88.262553640302329</v>
      </c>
      <c r="E69" s="350">
        <v>84.807840141383679</v>
      </c>
      <c r="F69" s="350">
        <v>90.239595631192586</v>
      </c>
      <c r="G69" s="350">
        <v>90.883713867964175</v>
      </c>
      <c r="H69" s="350">
        <v>92.069064143251254</v>
      </c>
      <c r="I69" s="350">
        <v>80.826258660648364</v>
      </c>
      <c r="J69" s="350">
        <v>89.42532710698103</v>
      </c>
      <c r="K69" s="350">
        <v>46.612486207575941</v>
      </c>
      <c r="L69" s="350">
        <v>88.515821067456557</v>
      </c>
      <c r="M69" s="350">
        <v>60.212195662126909</v>
      </c>
      <c r="N69" s="350">
        <v>78.123048521396072</v>
      </c>
      <c r="O69" s="350">
        <v>73.532626236038567</v>
      </c>
      <c r="P69" s="350">
        <v>76.670504857637724</v>
      </c>
      <c r="Q69" s="350">
        <v>75.901987792813046</v>
      </c>
      <c r="R69" s="350">
        <v>85.945020348485571</v>
      </c>
      <c r="S69" s="350">
        <v>84.697474685804181</v>
      </c>
      <c r="T69" s="350">
        <v>81.340409747104957</v>
      </c>
      <c r="U69" s="350">
        <v>83.634433764131472</v>
      </c>
      <c r="V69" s="350">
        <v>84.898805543822306</v>
      </c>
      <c r="W69" s="350">
        <v>88.730250175360567</v>
      </c>
      <c r="X69" s="350">
        <v>87.670209653930158</v>
      </c>
      <c r="Y69" s="350">
        <v>88.361910691294327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</v>
      </c>
      <c r="D73" s="232">
        <f t="shared" si="3"/>
        <v>1</v>
      </c>
      <c r="E73" s="232">
        <f t="shared" si="3"/>
        <v>0.99999999999999989</v>
      </c>
      <c r="F73" s="232">
        <f t="shared" si="3"/>
        <v>1</v>
      </c>
      <c r="G73" s="232">
        <f t="shared" si="3"/>
        <v>1.0000000000000002</v>
      </c>
      <c r="H73" s="232">
        <f t="shared" si="3"/>
        <v>1</v>
      </c>
      <c r="I73" s="232">
        <f t="shared" si="3"/>
        <v>1.0000000000000002</v>
      </c>
      <c r="J73" s="232">
        <f t="shared" si="3"/>
        <v>1</v>
      </c>
      <c r="K73" s="232">
        <f t="shared" si="3"/>
        <v>1</v>
      </c>
      <c r="L73" s="232">
        <f t="shared" si="3"/>
        <v>1</v>
      </c>
      <c r="M73" s="232">
        <f t="shared" si="3"/>
        <v>1</v>
      </c>
      <c r="N73" s="232">
        <f t="shared" si="3"/>
        <v>0.99999999999999978</v>
      </c>
      <c r="O73" s="232">
        <f t="shared" si="3"/>
        <v>0.99999999999999978</v>
      </c>
      <c r="P73" s="232">
        <f t="shared" si="3"/>
        <v>1.0000000000000002</v>
      </c>
      <c r="Q73" s="232">
        <f t="shared" si="3"/>
        <v>1</v>
      </c>
      <c r="R73" s="232">
        <f t="shared" si="3"/>
        <v>1.0000000000000002</v>
      </c>
      <c r="S73" s="232">
        <f t="shared" si="3"/>
        <v>0.99999999999999978</v>
      </c>
      <c r="T73" s="232">
        <f t="shared" si="3"/>
        <v>1</v>
      </c>
      <c r="U73" s="232">
        <f t="shared" si="3"/>
        <v>1.0000000000000004</v>
      </c>
      <c r="V73" s="232">
        <f t="shared" si="3"/>
        <v>1</v>
      </c>
      <c r="W73" s="232">
        <f t="shared" si="3"/>
        <v>1.0000000000000002</v>
      </c>
      <c r="X73" s="232">
        <f t="shared" si="3"/>
        <v>0.99999999999999978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6.6092388602670893E-3</v>
      </c>
      <c r="C74" s="299">
        <f t="shared" si="4"/>
        <v>6.9029796470276373E-3</v>
      </c>
      <c r="D74" s="299">
        <f t="shared" si="4"/>
        <v>6.0119512300329577E-3</v>
      </c>
      <c r="E74" s="299">
        <f t="shared" si="4"/>
        <v>5.8758011871803285E-3</v>
      </c>
      <c r="F74" s="299">
        <f t="shared" si="4"/>
        <v>6.091110113724557E-3</v>
      </c>
      <c r="G74" s="299">
        <f t="shared" si="4"/>
        <v>6.5318805930861708E-3</v>
      </c>
      <c r="H74" s="299">
        <f t="shared" si="4"/>
        <v>6.2707321179451495E-3</v>
      </c>
      <c r="I74" s="299">
        <f t="shared" si="4"/>
        <v>2.1921487432806031E-2</v>
      </c>
      <c r="J74" s="299">
        <f t="shared" si="4"/>
        <v>2.2669450046726367E-2</v>
      </c>
      <c r="K74" s="299">
        <f t="shared" si="4"/>
        <v>2.1492355011182147E-2</v>
      </c>
      <c r="L74" s="299">
        <f t="shared" si="4"/>
        <v>2.2962277649298295E-2</v>
      </c>
      <c r="M74" s="299">
        <f t="shared" si="4"/>
        <v>2.5433475709524186E-2</v>
      </c>
      <c r="N74" s="299">
        <f t="shared" si="4"/>
        <v>2.8052180900364571E-2</v>
      </c>
      <c r="O74" s="299">
        <f t="shared" si="4"/>
        <v>2.9053724876631416E-2</v>
      </c>
      <c r="P74" s="299">
        <f t="shared" si="4"/>
        <v>2.9560789797988121E-2</v>
      </c>
      <c r="Q74" s="299">
        <f t="shared" si="4"/>
        <v>3.1523484579620793E-2</v>
      </c>
      <c r="R74" s="299">
        <f t="shared" si="4"/>
        <v>3.4759724151654812E-2</v>
      </c>
      <c r="S74" s="299">
        <f t="shared" si="4"/>
        <v>3.0465023677449313E-2</v>
      </c>
      <c r="T74" s="299">
        <f t="shared" si="4"/>
        <v>2.9995592983910049E-2</v>
      </c>
      <c r="U74" s="299">
        <f t="shared" si="4"/>
        <v>3.0025826082039422E-2</v>
      </c>
      <c r="V74" s="299">
        <f t="shared" si="4"/>
        <v>3.1476634618690137E-2</v>
      </c>
      <c r="W74" s="299">
        <f t="shared" si="4"/>
        <v>3.1920264590296912E-2</v>
      </c>
      <c r="X74" s="299">
        <f t="shared" si="4"/>
        <v>3.1064344660136845E-2</v>
      </c>
      <c r="Y74" s="299">
        <f t="shared" si="4"/>
        <v>3.1116956584146271E-2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8.8202087312546111E-4</v>
      </c>
      <c r="C75" s="233">
        <f t="shared" si="5"/>
        <v>9.3493194522098694E-4</v>
      </c>
      <c r="D75" s="233">
        <f t="shared" si="5"/>
        <v>8.1265057320939081E-4</v>
      </c>
      <c r="E75" s="233">
        <f t="shared" si="5"/>
        <v>7.8772022553258577E-4</v>
      </c>
      <c r="F75" s="233">
        <f t="shared" si="5"/>
        <v>8.2028868100381613E-4</v>
      </c>
      <c r="G75" s="233">
        <f t="shared" si="5"/>
        <v>8.757968733775121E-4</v>
      </c>
      <c r="H75" s="233">
        <f t="shared" si="5"/>
        <v>8.3227241338352186E-4</v>
      </c>
      <c r="I75" s="233">
        <f t="shared" si="5"/>
        <v>2.7831963789760662E-3</v>
      </c>
      <c r="J75" s="233">
        <f t="shared" si="5"/>
        <v>2.9218625118996961E-3</v>
      </c>
      <c r="K75" s="233">
        <f t="shared" si="5"/>
        <v>2.4966592425855563E-3</v>
      </c>
      <c r="L75" s="233">
        <f t="shared" si="5"/>
        <v>2.8909180942321786E-3</v>
      </c>
      <c r="M75" s="233">
        <f t="shared" si="5"/>
        <v>2.9506352425449286E-3</v>
      </c>
      <c r="N75" s="233">
        <f t="shared" si="5"/>
        <v>3.3115653590200297E-3</v>
      </c>
      <c r="O75" s="233">
        <f t="shared" si="5"/>
        <v>3.3665263520097286E-3</v>
      </c>
      <c r="P75" s="233">
        <f t="shared" si="5"/>
        <v>3.4145880856075576E-3</v>
      </c>
      <c r="Q75" s="233">
        <f t="shared" si="5"/>
        <v>3.6378771758973447E-3</v>
      </c>
      <c r="R75" s="233">
        <f t="shared" si="5"/>
        <v>3.9826544155680162E-3</v>
      </c>
      <c r="S75" s="233">
        <f t="shared" si="5"/>
        <v>3.5777234935088433E-3</v>
      </c>
      <c r="T75" s="233">
        <f t="shared" si="5"/>
        <v>3.5160399239541531E-3</v>
      </c>
      <c r="U75" s="233">
        <f t="shared" si="5"/>
        <v>3.5091251899092247E-3</v>
      </c>
      <c r="V75" s="233">
        <f t="shared" si="5"/>
        <v>3.6725810664318338E-3</v>
      </c>
      <c r="W75" s="233">
        <f t="shared" si="5"/>
        <v>3.6946582505153185E-3</v>
      </c>
      <c r="X75" s="233">
        <f t="shared" si="5"/>
        <v>3.6059005811628088E-3</v>
      </c>
      <c r="Y75" s="233">
        <f t="shared" si="5"/>
        <v>3.6735137408614284E-3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8.4230165385506227E-3</v>
      </c>
      <c r="C76" s="233">
        <f t="shared" si="6"/>
        <v>9.0130792637056183E-3</v>
      </c>
      <c r="D76" s="233">
        <f t="shared" si="6"/>
        <v>7.8244855721510929E-3</v>
      </c>
      <c r="E76" s="233">
        <f t="shared" si="6"/>
        <v>7.5446037840504335E-3</v>
      </c>
      <c r="F76" s="233">
        <f t="shared" si="6"/>
        <v>7.8793350679006446E-3</v>
      </c>
      <c r="G76" s="233">
        <f t="shared" si="6"/>
        <v>8.3889295520489082E-3</v>
      </c>
      <c r="H76" s="233">
        <f t="shared" si="6"/>
        <v>7.9196526210853525E-3</v>
      </c>
      <c r="I76" s="233">
        <f t="shared" si="6"/>
        <v>2.5698813248098935E-2</v>
      </c>
      <c r="J76" s="233">
        <f t="shared" si="6"/>
        <v>2.7263249048688348E-2</v>
      </c>
      <c r="K76" s="233">
        <f t="shared" si="6"/>
        <v>2.1544800870721765E-2</v>
      </c>
      <c r="L76" s="233">
        <f t="shared" si="6"/>
        <v>2.6534753930006004E-2</v>
      </c>
      <c r="M76" s="233">
        <f t="shared" si="6"/>
        <v>2.5435056496346562E-2</v>
      </c>
      <c r="N76" s="233">
        <f t="shared" si="6"/>
        <v>2.8952666212430176E-2</v>
      </c>
      <c r="O76" s="233">
        <f t="shared" si="6"/>
        <v>2.899090034122348E-2</v>
      </c>
      <c r="P76" s="233">
        <f t="shared" si="6"/>
        <v>2.9328632257305646E-2</v>
      </c>
      <c r="Q76" s="233">
        <f t="shared" si="6"/>
        <v>3.1222055230075388E-2</v>
      </c>
      <c r="R76" s="233">
        <f t="shared" si="6"/>
        <v>3.3975938879406906E-2</v>
      </c>
      <c r="S76" s="233">
        <f t="shared" si="6"/>
        <v>3.1149091652819337E-2</v>
      </c>
      <c r="T76" s="233">
        <f t="shared" si="6"/>
        <v>3.0565989457650843E-2</v>
      </c>
      <c r="U76" s="233">
        <f t="shared" si="6"/>
        <v>3.043225047549861E-2</v>
      </c>
      <c r="V76" s="233">
        <f t="shared" si="6"/>
        <v>3.1806717575883492E-2</v>
      </c>
      <c r="W76" s="233">
        <f t="shared" si="6"/>
        <v>3.1787977172486978E-2</v>
      </c>
      <c r="X76" s="233">
        <f t="shared" si="6"/>
        <v>3.1097845506532606E-2</v>
      </c>
      <c r="Y76" s="233">
        <f t="shared" si="6"/>
        <v>3.2118198374020038E-2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2.3207730749827513E-3</v>
      </c>
      <c r="C77" s="233">
        <f t="shared" si="7"/>
        <v>2.4165235035982823E-3</v>
      </c>
      <c r="D77" s="233">
        <f t="shared" si="7"/>
        <v>2.1054651690379333E-3</v>
      </c>
      <c r="E77" s="233">
        <f t="shared" si="7"/>
        <v>2.0613033286439788E-3</v>
      </c>
      <c r="F77" s="233">
        <f t="shared" si="7"/>
        <v>2.1348389571381673E-3</v>
      </c>
      <c r="G77" s="233">
        <f t="shared" si="7"/>
        <v>2.291398535707409E-3</v>
      </c>
      <c r="H77" s="233">
        <f t="shared" si="7"/>
        <v>2.2043761639823616E-3</v>
      </c>
      <c r="I77" s="233">
        <f t="shared" si="7"/>
        <v>7.7742602930831956E-3</v>
      </c>
      <c r="J77" s="233">
        <f t="shared" si="7"/>
        <v>8.0159499566401175E-3</v>
      </c>
      <c r="K77" s="233">
        <f t="shared" si="7"/>
        <v>7.7472158104752078E-3</v>
      </c>
      <c r="L77" s="233">
        <f t="shared" si="7"/>
        <v>8.156536187123125E-3</v>
      </c>
      <c r="M77" s="233">
        <f t="shared" si="7"/>
        <v>9.1699202826405531E-3</v>
      </c>
      <c r="N77" s="233">
        <f t="shared" si="7"/>
        <v>1.008327587870904E-2</v>
      </c>
      <c r="O77" s="233">
        <f t="shared" si="7"/>
        <v>1.0477399467377541E-2</v>
      </c>
      <c r="P77" s="233">
        <f t="shared" si="7"/>
        <v>1.0666024670575218E-2</v>
      </c>
      <c r="Q77" s="233">
        <f t="shared" si="7"/>
        <v>1.1376043679916601E-2</v>
      </c>
      <c r="R77" s="233">
        <f t="shared" si="7"/>
        <v>1.2559395327374E-2</v>
      </c>
      <c r="S77" s="233">
        <f t="shared" si="7"/>
        <v>1.0960638316964933E-2</v>
      </c>
      <c r="T77" s="233">
        <f t="shared" si="7"/>
        <v>1.0795282614130781E-2</v>
      </c>
      <c r="U77" s="233">
        <f t="shared" si="7"/>
        <v>1.0811803568835278E-2</v>
      </c>
      <c r="V77" s="233">
        <f t="shared" si="7"/>
        <v>1.1337505631168022E-2</v>
      </c>
      <c r="W77" s="233">
        <f t="shared" si="7"/>
        <v>1.1513303999372728E-2</v>
      </c>
      <c r="X77" s="233">
        <f t="shared" si="7"/>
        <v>1.1199021520525187E-2</v>
      </c>
      <c r="Y77" s="233">
        <f t="shared" si="7"/>
        <v>1.1184819254179239E-2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1.3088449372101418E-2</v>
      </c>
      <c r="C78" s="300">
        <f t="shared" si="8"/>
        <v>1.3576110887497703E-2</v>
      </c>
      <c r="D78" s="300">
        <f t="shared" si="8"/>
        <v>1.1696075927192373E-2</v>
      </c>
      <c r="E78" s="300">
        <f t="shared" si="8"/>
        <v>1.0471319300407024E-2</v>
      </c>
      <c r="F78" s="300">
        <f t="shared" si="8"/>
        <v>1.2659196832411568E-2</v>
      </c>
      <c r="G78" s="300">
        <f t="shared" si="8"/>
        <v>1.2526899463336669E-2</v>
      </c>
      <c r="H78" s="300">
        <f t="shared" si="8"/>
        <v>1.1397392233176588E-2</v>
      </c>
      <c r="I78" s="300">
        <f t="shared" si="8"/>
        <v>3.6781583560504434E-2</v>
      </c>
      <c r="J78" s="300">
        <f t="shared" si="8"/>
        <v>3.8357970880749846E-2</v>
      </c>
      <c r="K78" s="300">
        <f t="shared" si="8"/>
        <v>3.9844278070860738E-2</v>
      </c>
      <c r="L78" s="300">
        <f t="shared" si="8"/>
        <v>3.8768212044741616E-2</v>
      </c>
      <c r="M78" s="300">
        <f t="shared" si="8"/>
        <v>4.3315442791622347E-2</v>
      </c>
      <c r="N78" s="300">
        <f t="shared" si="8"/>
        <v>4.6440350783715827E-2</v>
      </c>
      <c r="O78" s="300">
        <f t="shared" si="8"/>
        <v>4.8484512231554512E-2</v>
      </c>
      <c r="P78" s="300">
        <f t="shared" si="8"/>
        <v>4.8585112036808674E-2</v>
      </c>
      <c r="Q78" s="300">
        <f t="shared" si="8"/>
        <v>5.2569526405879516E-2</v>
      </c>
      <c r="R78" s="300">
        <f t="shared" si="8"/>
        <v>5.7306247915438292E-2</v>
      </c>
      <c r="S78" s="300">
        <f t="shared" si="8"/>
        <v>5.0775288122311302E-2</v>
      </c>
      <c r="T78" s="300">
        <f t="shared" si="8"/>
        <v>5.1465722687470107E-2</v>
      </c>
      <c r="U78" s="300">
        <f t="shared" si="8"/>
        <v>4.9637991262298162E-2</v>
      </c>
      <c r="V78" s="300">
        <f t="shared" si="8"/>
        <v>5.3995087082743885E-2</v>
      </c>
      <c r="W78" s="300">
        <f t="shared" si="8"/>
        <v>5.2707729241132061E-2</v>
      </c>
      <c r="X78" s="300">
        <f t="shared" si="8"/>
        <v>5.239288237328505E-2</v>
      </c>
      <c r="Y78" s="300">
        <f t="shared" si="8"/>
        <v>5.614134155255112E-2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0.6303753336415413</v>
      </c>
      <c r="C79" s="301">
        <f t="shared" si="9"/>
        <v>0.61659104884218485</v>
      </c>
      <c r="D79" s="301">
        <f t="shared" si="9"/>
        <v>0.65959914341488113</v>
      </c>
      <c r="E79" s="301">
        <f t="shared" si="9"/>
        <v>0.66833857414740461</v>
      </c>
      <c r="F79" s="301">
        <f t="shared" si="9"/>
        <v>0.65481343114774815</v>
      </c>
      <c r="G79" s="301">
        <f t="shared" si="9"/>
        <v>0.65225948179330806</v>
      </c>
      <c r="H79" s="301">
        <f t="shared" si="9"/>
        <v>0.67488801941377696</v>
      </c>
      <c r="I79" s="301">
        <f t="shared" si="9"/>
        <v>0.18597391082588907</v>
      </c>
      <c r="J79" s="301">
        <f t="shared" si="9"/>
        <v>0.17243849634097402</v>
      </c>
      <c r="K79" s="301">
        <f t="shared" si="9"/>
        <v>0.20107173387527197</v>
      </c>
      <c r="L79" s="301">
        <f t="shared" si="9"/>
        <v>0.19582977548466804</v>
      </c>
      <c r="M79" s="301">
        <f t="shared" si="9"/>
        <v>0.18840455763947045</v>
      </c>
      <c r="N79" s="301">
        <f t="shared" si="9"/>
        <v>0.17251547490373589</v>
      </c>
      <c r="O79" s="301">
        <f t="shared" si="9"/>
        <v>0.16465548884582409</v>
      </c>
      <c r="P79" s="301">
        <f t="shared" si="9"/>
        <v>0.17738122524706859</v>
      </c>
      <c r="Q79" s="301">
        <f t="shared" si="9"/>
        <v>0.16812273536925115</v>
      </c>
      <c r="R79" s="301">
        <f t="shared" si="9"/>
        <v>0.1592657674890525</v>
      </c>
      <c r="S79" s="301">
        <f t="shared" si="9"/>
        <v>0.15889936982912659</v>
      </c>
      <c r="T79" s="301">
        <f t="shared" si="9"/>
        <v>0.15817962889167042</v>
      </c>
      <c r="U79" s="301">
        <f t="shared" si="9"/>
        <v>0.16465792587446362</v>
      </c>
      <c r="V79" s="301">
        <f t="shared" si="9"/>
        <v>0.14897515979739631</v>
      </c>
      <c r="W79" s="301">
        <f t="shared" si="9"/>
        <v>0.16399038121798523</v>
      </c>
      <c r="X79" s="301">
        <f t="shared" si="9"/>
        <v>0.17042097815080631</v>
      </c>
      <c r="Y79" s="301">
        <f t="shared" si="9"/>
        <v>0.15308507481460146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9.5446810416840194E-2</v>
      </c>
      <c r="C80" s="301">
        <f t="shared" si="10"/>
        <v>0.1009426480080107</v>
      </c>
      <c r="D80" s="301">
        <f t="shared" si="10"/>
        <v>8.234264116119476E-2</v>
      </c>
      <c r="E80" s="301">
        <f t="shared" si="10"/>
        <v>7.6373438512367359E-2</v>
      </c>
      <c r="F80" s="301">
        <f t="shared" si="10"/>
        <v>8.6980575424302584E-2</v>
      </c>
      <c r="G80" s="301">
        <f t="shared" si="10"/>
        <v>8.2154045518927604E-2</v>
      </c>
      <c r="H80" s="301">
        <f t="shared" si="10"/>
        <v>7.023571860069143E-2</v>
      </c>
      <c r="I80" s="301">
        <f t="shared" si="10"/>
        <v>0.22260363193471208</v>
      </c>
      <c r="J80" s="301">
        <f t="shared" si="10"/>
        <v>0.21156757074848007</v>
      </c>
      <c r="K80" s="301">
        <f t="shared" si="10"/>
        <v>0.24770919398070107</v>
      </c>
      <c r="L80" s="301">
        <f t="shared" si="10"/>
        <v>0.21080720025218488</v>
      </c>
      <c r="M80" s="301">
        <f t="shared" si="10"/>
        <v>0.23024990826684733</v>
      </c>
      <c r="N80" s="301">
        <f t="shared" si="10"/>
        <v>0.21316030517799736</v>
      </c>
      <c r="O80" s="301">
        <f t="shared" si="10"/>
        <v>0.21902487523097991</v>
      </c>
      <c r="P80" s="301">
        <f t="shared" si="10"/>
        <v>0.21397470330442206</v>
      </c>
      <c r="Q80" s="301">
        <f t="shared" si="10"/>
        <v>0.20713325561983603</v>
      </c>
      <c r="R80" s="301">
        <f t="shared" si="10"/>
        <v>0.19509318593088121</v>
      </c>
      <c r="S80" s="301">
        <f t="shared" si="10"/>
        <v>0.20697593762633942</v>
      </c>
      <c r="T80" s="301">
        <f t="shared" si="10"/>
        <v>0.20968029642346969</v>
      </c>
      <c r="U80" s="301">
        <f t="shared" si="10"/>
        <v>0.2112980956124505</v>
      </c>
      <c r="V80" s="301">
        <f t="shared" si="10"/>
        <v>0.20595142414668205</v>
      </c>
      <c r="W80" s="301">
        <f t="shared" si="10"/>
        <v>0.20410246580137148</v>
      </c>
      <c r="X80" s="301">
        <f t="shared" si="10"/>
        <v>0.20469666853476592</v>
      </c>
      <c r="Y80" s="301">
        <f t="shared" si="10"/>
        <v>0.19555094414417776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9.201079801508652E-2</v>
      </c>
      <c r="C81" s="302">
        <f t="shared" si="11"/>
        <v>9.7074981059062981E-2</v>
      </c>
      <c r="D81" s="302">
        <f t="shared" si="11"/>
        <v>7.9006790263886365E-2</v>
      </c>
      <c r="E81" s="302">
        <f t="shared" si="11"/>
        <v>7.3245918387680214E-2</v>
      </c>
      <c r="F81" s="302">
        <f t="shared" si="11"/>
        <v>8.3663098668298255E-2</v>
      </c>
      <c r="G81" s="302">
        <f t="shared" si="11"/>
        <v>7.8674841427069764E-2</v>
      </c>
      <c r="H81" s="302">
        <f t="shared" si="11"/>
        <v>6.7068744451742004E-2</v>
      </c>
      <c r="I81" s="302">
        <f t="shared" si="11"/>
        <v>0.21410191789671018</v>
      </c>
      <c r="J81" s="302">
        <f t="shared" si="11"/>
        <v>0.20188662455460141</v>
      </c>
      <c r="K81" s="302">
        <f t="shared" si="11"/>
        <v>0.24409509100262697</v>
      </c>
      <c r="L81" s="302">
        <f t="shared" si="11"/>
        <v>0.20239865346898284</v>
      </c>
      <c r="M81" s="302">
        <f t="shared" si="11"/>
        <v>0.22605128805791877</v>
      </c>
      <c r="N81" s="302">
        <f t="shared" si="11"/>
        <v>0.20736718089595846</v>
      </c>
      <c r="O81" s="302">
        <f t="shared" si="11"/>
        <v>0.21431219173870078</v>
      </c>
      <c r="P81" s="302">
        <f t="shared" si="11"/>
        <v>0.20939732488336929</v>
      </c>
      <c r="Q81" s="302">
        <f t="shared" si="11"/>
        <v>0.20232160687700682</v>
      </c>
      <c r="R81" s="302">
        <f t="shared" si="11"/>
        <v>0.19037130627352769</v>
      </c>
      <c r="S81" s="302">
        <f t="shared" si="11"/>
        <v>0.20106454791768369</v>
      </c>
      <c r="T81" s="302">
        <f t="shared" si="11"/>
        <v>0.20399335728244983</v>
      </c>
      <c r="U81" s="302">
        <f t="shared" si="11"/>
        <v>0.20581820733449036</v>
      </c>
      <c r="V81" s="302">
        <f t="shared" si="11"/>
        <v>0.2003308698755383</v>
      </c>
      <c r="W81" s="302">
        <f t="shared" si="11"/>
        <v>0.19900662279208567</v>
      </c>
      <c r="X81" s="302">
        <f t="shared" si="11"/>
        <v>0.19952766610921002</v>
      </c>
      <c r="Y81" s="302">
        <f t="shared" si="11"/>
        <v>0.18912183298611682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3.4360124017536802E-3</v>
      </c>
      <c r="C82" s="302">
        <f t="shared" si="12"/>
        <v>3.8676669489477247E-3</v>
      </c>
      <c r="D82" s="302">
        <f t="shared" si="12"/>
        <v>3.3358508973083912E-3</v>
      </c>
      <c r="E82" s="302">
        <f t="shared" si="12"/>
        <v>3.1275201246871408E-3</v>
      </c>
      <c r="F82" s="302">
        <f t="shared" si="12"/>
        <v>3.3174767560043301E-3</v>
      </c>
      <c r="G82" s="302">
        <f t="shared" si="12"/>
        <v>3.4792040918578382E-3</v>
      </c>
      <c r="H82" s="302">
        <f t="shared" si="12"/>
        <v>3.1669741489494217E-3</v>
      </c>
      <c r="I82" s="302">
        <f t="shared" si="12"/>
        <v>8.5017140380018869E-3</v>
      </c>
      <c r="J82" s="302">
        <f t="shared" si="12"/>
        <v>9.6809461938786694E-3</v>
      </c>
      <c r="K82" s="302">
        <f t="shared" si="12"/>
        <v>3.6141029780740945E-3</v>
      </c>
      <c r="L82" s="302">
        <f t="shared" si="12"/>
        <v>8.4085467832020269E-3</v>
      </c>
      <c r="M82" s="302">
        <f t="shared" si="12"/>
        <v>4.1986202089285577E-3</v>
      </c>
      <c r="N82" s="302">
        <f t="shared" si="12"/>
        <v>5.7931242820389306E-3</v>
      </c>
      <c r="O82" s="302">
        <f t="shared" si="12"/>
        <v>4.712683492279132E-3</v>
      </c>
      <c r="P82" s="302">
        <f t="shared" si="12"/>
        <v>4.5773784210527829E-3</v>
      </c>
      <c r="Q82" s="302">
        <f t="shared" si="12"/>
        <v>4.8116487428292096E-3</v>
      </c>
      <c r="R82" s="302">
        <f t="shared" si="12"/>
        <v>4.7218796573535284E-3</v>
      </c>
      <c r="S82" s="302">
        <f t="shared" si="12"/>
        <v>5.9113897086557404E-3</v>
      </c>
      <c r="T82" s="302">
        <f t="shared" si="12"/>
        <v>5.6869391410198592E-3</v>
      </c>
      <c r="U82" s="302">
        <f t="shared" si="12"/>
        <v>5.4798882779601241E-3</v>
      </c>
      <c r="V82" s="302">
        <f t="shared" si="12"/>
        <v>5.6205542711437193E-3</v>
      </c>
      <c r="W82" s="302">
        <f t="shared" si="12"/>
        <v>5.0958430092858161E-3</v>
      </c>
      <c r="X82" s="302">
        <f t="shared" si="12"/>
        <v>5.1690024255559002E-3</v>
      </c>
      <c r="Y82" s="302">
        <f t="shared" si="12"/>
        <v>6.4291111580609336E-3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7.0026350981715335E-2</v>
      </c>
      <c r="C83" s="301">
        <f t="shared" si="13"/>
        <v>6.9988497199434563E-2</v>
      </c>
      <c r="D83" s="301">
        <f t="shared" si="13"/>
        <v>7.3128629931067474E-2</v>
      </c>
      <c r="E83" s="301">
        <f t="shared" si="13"/>
        <v>7.26322961190429E-2</v>
      </c>
      <c r="F83" s="301">
        <f t="shared" si="13"/>
        <v>7.3644015227630602E-2</v>
      </c>
      <c r="G83" s="301">
        <f t="shared" si="13"/>
        <v>7.2143661700461381E-2</v>
      </c>
      <c r="H83" s="301">
        <f t="shared" si="13"/>
        <v>7.3063447218423033E-2</v>
      </c>
      <c r="I83" s="301">
        <f t="shared" si="13"/>
        <v>2.2657353240446328E-2</v>
      </c>
      <c r="J83" s="301">
        <f t="shared" si="13"/>
        <v>1.9142257825878868E-2</v>
      </c>
      <c r="K83" s="301">
        <f t="shared" si="13"/>
        <v>2.0405340896875273E-2</v>
      </c>
      <c r="L83" s="301">
        <f t="shared" si="13"/>
        <v>2.3929231732365698E-2</v>
      </c>
      <c r="M83" s="301">
        <f t="shared" si="13"/>
        <v>1.9109170837243804E-2</v>
      </c>
      <c r="N83" s="301">
        <f t="shared" si="13"/>
        <v>1.7573876994552581E-2</v>
      </c>
      <c r="O83" s="301">
        <f t="shared" si="13"/>
        <v>1.6263766766033343E-2</v>
      </c>
      <c r="P83" s="301">
        <f t="shared" si="13"/>
        <v>1.9244772385687659E-2</v>
      </c>
      <c r="Q83" s="301">
        <f t="shared" si="13"/>
        <v>1.8645217987417969E-2</v>
      </c>
      <c r="R83" s="301">
        <f t="shared" si="13"/>
        <v>1.7425356865655505E-2</v>
      </c>
      <c r="S83" s="301">
        <f t="shared" si="13"/>
        <v>1.6462345674852944E-2</v>
      </c>
      <c r="T83" s="301">
        <f t="shared" si="13"/>
        <v>1.5698963718441834E-2</v>
      </c>
      <c r="U83" s="301">
        <f t="shared" si="13"/>
        <v>1.7728803520657126E-2</v>
      </c>
      <c r="V83" s="301">
        <f t="shared" si="13"/>
        <v>1.415757598939028E-2</v>
      </c>
      <c r="W83" s="301">
        <f t="shared" si="13"/>
        <v>1.6790325308068996E-2</v>
      </c>
      <c r="X83" s="301">
        <f t="shared" si="13"/>
        <v>1.792835043750789E-2</v>
      </c>
      <c r="Y83" s="301">
        <f t="shared" si="13"/>
        <v>1.3224871204389806E-2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6.1209960797138918E-3</v>
      </c>
      <c r="C84" s="302">
        <f t="shared" si="14"/>
        <v>7.378060320578814E-3</v>
      </c>
      <c r="D84" s="302">
        <f t="shared" si="14"/>
        <v>5.7451217799862802E-3</v>
      </c>
      <c r="E84" s="302">
        <f t="shared" si="14"/>
        <v>4.4354076725321668E-3</v>
      </c>
      <c r="F84" s="302">
        <f t="shared" si="14"/>
        <v>6.7213044631025762E-3</v>
      </c>
      <c r="G84" s="302">
        <f t="shared" si="14"/>
        <v>5.5434767261222789E-3</v>
      </c>
      <c r="H84" s="302">
        <f t="shared" si="14"/>
        <v>4.0250104842602117E-3</v>
      </c>
      <c r="I84" s="302">
        <f t="shared" si="14"/>
        <v>9.2709847568574148E-3</v>
      </c>
      <c r="J84" s="302">
        <f t="shared" si="14"/>
        <v>6.8900165672814767E-3</v>
      </c>
      <c r="K84" s="302">
        <f t="shared" si="14"/>
        <v>7.5297478156965674E-3</v>
      </c>
      <c r="L84" s="302">
        <f t="shared" si="14"/>
        <v>8.9429215590997469E-3</v>
      </c>
      <c r="M84" s="302">
        <f t="shared" si="14"/>
        <v>6.8351989151186048E-3</v>
      </c>
      <c r="N84" s="302">
        <f t="shared" si="14"/>
        <v>6.4434262779721222E-3</v>
      </c>
      <c r="O84" s="302">
        <f t="shared" si="14"/>
        <v>6.0260039526061192E-3</v>
      </c>
      <c r="P84" s="302">
        <f t="shared" si="14"/>
        <v>7.2292504642207074E-3</v>
      </c>
      <c r="Q84" s="302">
        <f t="shared" si="14"/>
        <v>7.2778820394184211E-3</v>
      </c>
      <c r="R84" s="302">
        <f t="shared" si="14"/>
        <v>6.6608725071599486E-3</v>
      </c>
      <c r="S84" s="302">
        <f t="shared" si="14"/>
        <v>6.271901350746751E-3</v>
      </c>
      <c r="T84" s="302">
        <f t="shared" si="14"/>
        <v>5.8954473731466089E-3</v>
      </c>
      <c r="U84" s="302">
        <f t="shared" si="14"/>
        <v>7.0611131859808973E-3</v>
      </c>
      <c r="V84" s="302">
        <f t="shared" si="14"/>
        <v>5.3245749299356661E-3</v>
      </c>
      <c r="W84" s="302">
        <f t="shared" si="14"/>
        <v>6.4761016968389309E-3</v>
      </c>
      <c r="X84" s="302">
        <f t="shared" si="14"/>
        <v>6.9391643583920793E-3</v>
      </c>
      <c r="Y84" s="302">
        <f t="shared" si="14"/>
        <v>4.2477332404761746E-3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6.3477006342972583E-2</v>
      </c>
      <c r="C85" s="302">
        <f t="shared" si="15"/>
        <v>6.2128276347787892E-2</v>
      </c>
      <c r="D85" s="302">
        <f t="shared" si="15"/>
        <v>6.6967646169829934E-2</v>
      </c>
      <c r="E85" s="302">
        <f t="shared" si="15"/>
        <v>6.780699790418912E-2</v>
      </c>
      <c r="F85" s="302">
        <f t="shared" si="15"/>
        <v>6.650913938529758E-2</v>
      </c>
      <c r="G85" s="302">
        <f t="shared" si="15"/>
        <v>6.6166451947486812E-2</v>
      </c>
      <c r="H85" s="302">
        <f t="shared" si="15"/>
        <v>6.8643627678033753E-2</v>
      </c>
      <c r="I85" s="302">
        <f t="shared" si="15"/>
        <v>1.2326507071099568E-2</v>
      </c>
      <c r="J85" s="302">
        <f t="shared" si="15"/>
        <v>1.1045371530750246E-2</v>
      </c>
      <c r="K85" s="302">
        <f t="shared" si="15"/>
        <v>1.2425042960332273E-2</v>
      </c>
      <c r="L85" s="302">
        <f t="shared" si="15"/>
        <v>1.3938063404344784E-2</v>
      </c>
      <c r="M85" s="302">
        <f t="shared" si="15"/>
        <v>1.1750553288511975E-2</v>
      </c>
      <c r="N85" s="302">
        <f t="shared" si="15"/>
        <v>1.0408254126946504E-2</v>
      </c>
      <c r="O85" s="302">
        <f t="shared" si="15"/>
        <v>9.6502587688997409E-3</v>
      </c>
      <c r="P85" s="302">
        <f t="shared" si="15"/>
        <v>1.1444885607760096E-2</v>
      </c>
      <c r="Q85" s="302">
        <f t="shared" si="15"/>
        <v>1.0767494456015412E-2</v>
      </c>
      <c r="R85" s="302">
        <f t="shared" si="15"/>
        <v>1.0175833879206604E-2</v>
      </c>
      <c r="S85" s="302">
        <f t="shared" si="15"/>
        <v>9.4535042413904351E-3</v>
      </c>
      <c r="T85" s="302">
        <f t="shared" si="15"/>
        <v>9.0945572667140758E-3</v>
      </c>
      <c r="U85" s="302">
        <f t="shared" si="15"/>
        <v>9.9845431358170644E-3</v>
      </c>
      <c r="V85" s="302">
        <f t="shared" si="15"/>
        <v>8.1323178134456199E-3</v>
      </c>
      <c r="W85" s="302">
        <f t="shared" si="15"/>
        <v>9.6789532004041886E-3</v>
      </c>
      <c r="X85" s="302">
        <f t="shared" si="15"/>
        <v>1.0344795290690979E-2</v>
      </c>
      <c r="Y85" s="302">
        <f t="shared" si="15"/>
        <v>8.1756564270640472E-3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4.2834855902886183E-4</v>
      </c>
      <c r="C86" s="302">
        <f t="shared" si="16"/>
        <v>4.8216053106786089E-4</v>
      </c>
      <c r="D86" s="302">
        <f t="shared" si="16"/>
        <v>4.1586198125125956E-4</v>
      </c>
      <c r="E86" s="302">
        <f t="shared" si="16"/>
        <v>3.8989054232160477E-4</v>
      </c>
      <c r="F86" s="302">
        <f t="shared" si="16"/>
        <v>4.1357137923044918E-4</v>
      </c>
      <c r="G86" s="302">
        <f t="shared" si="16"/>
        <v>4.3373302685228841E-4</v>
      </c>
      <c r="H86" s="302">
        <f t="shared" si="16"/>
        <v>3.9480905612906736E-4</v>
      </c>
      <c r="I86" s="302">
        <f t="shared" si="16"/>
        <v>1.0598614124893426E-3</v>
      </c>
      <c r="J86" s="302">
        <f t="shared" si="16"/>
        <v>1.2068697278471428E-3</v>
      </c>
      <c r="K86" s="302">
        <f t="shared" si="16"/>
        <v>4.5055012084643076E-4</v>
      </c>
      <c r="L86" s="302">
        <f t="shared" si="16"/>
        <v>1.0482467689211681E-3</v>
      </c>
      <c r="M86" s="302">
        <f t="shared" si="16"/>
        <v>5.2341863361322482E-4</v>
      </c>
      <c r="N86" s="302">
        <f t="shared" si="16"/>
        <v>7.2219658963395563E-4</v>
      </c>
      <c r="O86" s="302">
        <f t="shared" si="16"/>
        <v>5.8750404452748075E-4</v>
      </c>
      <c r="P86" s="302">
        <f t="shared" si="16"/>
        <v>5.7063631370685717E-4</v>
      </c>
      <c r="Q86" s="302">
        <f t="shared" si="16"/>
        <v>5.9984149198413739E-4</v>
      </c>
      <c r="R86" s="302">
        <f t="shared" si="16"/>
        <v>5.8865047928894981E-4</v>
      </c>
      <c r="S86" s="302">
        <f t="shared" si="16"/>
        <v>7.3694008271575845E-4</v>
      </c>
      <c r="T86" s="302">
        <f t="shared" si="16"/>
        <v>7.0895907858114875E-4</v>
      </c>
      <c r="U86" s="302">
        <f t="shared" si="16"/>
        <v>6.8314719885916259E-4</v>
      </c>
      <c r="V86" s="302">
        <f t="shared" si="16"/>
        <v>7.0068324600899379E-4</v>
      </c>
      <c r="W86" s="302">
        <f t="shared" si="16"/>
        <v>6.3527041082587935E-4</v>
      </c>
      <c r="X86" s="302">
        <f t="shared" si="16"/>
        <v>6.4439078842483356E-4</v>
      </c>
      <c r="Y86" s="302">
        <f t="shared" si="16"/>
        <v>8.0148153684958621E-4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1.8280964300121164E-2</v>
      </c>
      <c r="C87" s="301">
        <f t="shared" si="17"/>
        <v>1.9256901823820994E-2</v>
      </c>
      <c r="D87" s="301">
        <f t="shared" si="17"/>
        <v>1.7856602601480184E-2</v>
      </c>
      <c r="E87" s="301">
        <f t="shared" si="17"/>
        <v>1.7471750269507692E-2</v>
      </c>
      <c r="F87" s="301">
        <f t="shared" si="17"/>
        <v>1.7533091340062257E-2</v>
      </c>
      <c r="G87" s="301">
        <f t="shared" si="17"/>
        <v>1.7999544824147593E-2</v>
      </c>
      <c r="H87" s="301">
        <f t="shared" si="17"/>
        <v>1.7388764218011964E-2</v>
      </c>
      <c r="I87" s="301">
        <f t="shared" si="17"/>
        <v>2.0976160705436682E-2</v>
      </c>
      <c r="J87" s="301">
        <f t="shared" si="17"/>
        <v>2.1250739014901092E-2</v>
      </c>
      <c r="K87" s="301">
        <f t="shared" si="17"/>
        <v>1.2179686378940117E-2</v>
      </c>
      <c r="L87" s="301">
        <f t="shared" si="17"/>
        <v>2.1013028967156903E-2</v>
      </c>
      <c r="M87" s="301">
        <f t="shared" si="17"/>
        <v>1.2622064383697658E-2</v>
      </c>
      <c r="N87" s="301">
        <f t="shared" si="17"/>
        <v>1.4732825923264659E-2</v>
      </c>
      <c r="O87" s="301">
        <f t="shared" si="17"/>
        <v>1.2674498458512873E-2</v>
      </c>
      <c r="P87" s="301">
        <f t="shared" si="17"/>
        <v>1.3270416148438671E-2</v>
      </c>
      <c r="Q87" s="301">
        <f t="shared" si="17"/>
        <v>1.3601962612975676E-2</v>
      </c>
      <c r="R87" s="301">
        <f t="shared" si="17"/>
        <v>1.2796252712650301E-2</v>
      </c>
      <c r="S87" s="301">
        <f t="shared" si="17"/>
        <v>1.4428107295593113E-2</v>
      </c>
      <c r="T87" s="301">
        <f t="shared" si="17"/>
        <v>1.3233542659648642E-2</v>
      </c>
      <c r="U87" s="301">
        <f t="shared" si="17"/>
        <v>1.3939571734908065E-2</v>
      </c>
      <c r="V87" s="301">
        <f t="shared" si="17"/>
        <v>1.3128365056392323E-2</v>
      </c>
      <c r="W87" s="301">
        <f t="shared" si="17"/>
        <v>1.2514850650975982E-2</v>
      </c>
      <c r="X87" s="301">
        <f t="shared" si="17"/>
        <v>1.3014337695064854E-2</v>
      </c>
      <c r="Y87" s="301">
        <f t="shared" si="17"/>
        <v>1.4024153914178567E-2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3.4504309625052365E-3</v>
      </c>
      <c r="C88" s="302">
        <f t="shared" si="18"/>
        <v>3.927546090596817E-3</v>
      </c>
      <c r="D88" s="302">
        <f t="shared" si="18"/>
        <v>2.6768152608571127E-3</v>
      </c>
      <c r="E88" s="302">
        <f t="shared" si="18"/>
        <v>2.505140419250242E-3</v>
      </c>
      <c r="F88" s="302">
        <f t="shared" si="18"/>
        <v>2.4500333685988003E-3</v>
      </c>
      <c r="G88" s="302">
        <f t="shared" si="18"/>
        <v>2.7057942781676171E-3</v>
      </c>
      <c r="H88" s="302">
        <f t="shared" si="18"/>
        <v>2.2360945674481554E-3</v>
      </c>
      <c r="I88" s="302">
        <f t="shared" si="18"/>
        <v>5.460530134711282E-3</v>
      </c>
      <c r="J88" s="302">
        <f t="shared" si="18"/>
        <v>4.0206765479815498E-3</v>
      </c>
      <c r="K88" s="302">
        <f t="shared" si="18"/>
        <v>4.5325392295228872E-3</v>
      </c>
      <c r="L88" s="302">
        <f t="shared" si="18"/>
        <v>5.4118368505565746E-3</v>
      </c>
      <c r="M88" s="302">
        <f t="shared" si="18"/>
        <v>4.1308887905817685E-3</v>
      </c>
      <c r="N88" s="302">
        <f t="shared" si="18"/>
        <v>3.8664042932791149E-3</v>
      </c>
      <c r="O88" s="302">
        <f t="shared" si="18"/>
        <v>3.6615680331325675E-3</v>
      </c>
      <c r="P88" s="302">
        <f t="shared" si="18"/>
        <v>4.2130960936799296E-3</v>
      </c>
      <c r="Q88" s="302">
        <f t="shared" si="18"/>
        <v>4.265928623654461E-3</v>
      </c>
      <c r="R88" s="302">
        <f t="shared" si="18"/>
        <v>3.6915811167429211E-3</v>
      </c>
      <c r="S88" s="302">
        <f t="shared" si="18"/>
        <v>3.5106552012582784E-3</v>
      </c>
      <c r="T88" s="302">
        <f t="shared" si="18"/>
        <v>2.7306179413531355E-3</v>
      </c>
      <c r="U88" s="302">
        <f t="shared" si="18"/>
        <v>3.6403507517816115E-3</v>
      </c>
      <c r="V88" s="302">
        <f t="shared" si="18"/>
        <v>2.8733160208316492E-3</v>
      </c>
      <c r="W88" s="302">
        <f t="shared" si="18"/>
        <v>2.879748787013386E-3</v>
      </c>
      <c r="X88" s="302">
        <f t="shared" si="18"/>
        <v>3.1638068209956104E-3</v>
      </c>
      <c r="Y88" s="302">
        <f t="shared" si="18"/>
        <v>2.4586954034095743E-3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9.2888176557211575E-3</v>
      </c>
      <c r="C89" s="302">
        <f t="shared" si="19"/>
        <v>9.0914531655878067E-3</v>
      </c>
      <c r="D89" s="302">
        <f t="shared" si="19"/>
        <v>9.7996154819180361E-3</v>
      </c>
      <c r="E89" s="302">
        <f t="shared" si="19"/>
        <v>9.9224408270099321E-3</v>
      </c>
      <c r="F89" s="302">
        <f t="shared" si="19"/>
        <v>9.7325205421784355E-3</v>
      </c>
      <c r="G89" s="302">
        <f t="shared" si="19"/>
        <v>9.6823738622053551E-3</v>
      </c>
      <c r="H89" s="302">
        <f t="shared" si="19"/>
        <v>1.0044867857872109E-2</v>
      </c>
      <c r="I89" s="302">
        <f t="shared" si="19"/>
        <v>1.8037819221775151E-3</v>
      </c>
      <c r="J89" s="302">
        <f t="shared" si="19"/>
        <v>1.6163087706827747E-3</v>
      </c>
      <c r="K89" s="302">
        <f t="shared" si="19"/>
        <v>1.8182010317158816E-3</v>
      </c>
      <c r="L89" s="302">
        <f t="shared" si="19"/>
        <v>2.0396067315668533E-3</v>
      </c>
      <c r="M89" s="302">
        <f t="shared" si="19"/>
        <v>1.7195005426229584E-3</v>
      </c>
      <c r="N89" s="302">
        <f t="shared" si="19"/>
        <v>1.5230770994025711E-3</v>
      </c>
      <c r="O89" s="302">
        <f t="shared" si="19"/>
        <v>1.412156924201856E-3</v>
      </c>
      <c r="P89" s="302">
        <f t="shared" si="19"/>
        <v>1.6747710962717799E-3</v>
      </c>
      <c r="Q89" s="302">
        <f t="shared" si="19"/>
        <v>1.5756460232310306E-3</v>
      </c>
      <c r="R89" s="302">
        <f t="shared" si="19"/>
        <v>1.4890662122304726E-3</v>
      </c>
      <c r="S89" s="302">
        <f t="shared" si="19"/>
        <v>1.3833651295936359E-3</v>
      </c>
      <c r="T89" s="302">
        <f t="shared" si="19"/>
        <v>1.3308391333639706E-3</v>
      </c>
      <c r="U89" s="302">
        <f t="shared" si="19"/>
        <v>1.4610739527188598E-3</v>
      </c>
      <c r="V89" s="302">
        <f t="shared" si="19"/>
        <v>1.1900311882907858E-3</v>
      </c>
      <c r="W89" s="302">
        <f t="shared" si="19"/>
        <v>1.4163558831215514E-3</v>
      </c>
      <c r="X89" s="302">
        <f t="shared" si="19"/>
        <v>1.5137909406408143E-3</v>
      </c>
      <c r="Y89" s="302">
        <f t="shared" si="19"/>
        <v>1.1963730828215104E-3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5.5417156818947707E-3</v>
      </c>
      <c r="C90" s="302">
        <f t="shared" si="20"/>
        <v>6.2379025676363702E-3</v>
      </c>
      <c r="D90" s="302">
        <f t="shared" si="20"/>
        <v>5.3801718587050355E-3</v>
      </c>
      <c r="E90" s="302">
        <f t="shared" si="20"/>
        <v>5.0441690232475161E-3</v>
      </c>
      <c r="F90" s="302">
        <f t="shared" si="20"/>
        <v>5.3505374292850214E-3</v>
      </c>
      <c r="G90" s="302">
        <f t="shared" si="20"/>
        <v>5.6113766837746215E-3</v>
      </c>
      <c r="H90" s="302">
        <f t="shared" si="20"/>
        <v>5.1078017926916982E-3</v>
      </c>
      <c r="I90" s="302">
        <f t="shared" si="20"/>
        <v>1.3711848648547884E-2</v>
      </c>
      <c r="J90" s="302">
        <f t="shared" si="20"/>
        <v>1.5613753696236767E-2</v>
      </c>
      <c r="K90" s="302">
        <f t="shared" si="20"/>
        <v>5.8289461177013476E-3</v>
      </c>
      <c r="L90" s="302">
        <f t="shared" si="20"/>
        <v>1.3561585385033478E-2</v>
      </c>
      <c r="M90" s="302">
        <f t="shared" si="20"/>
        <v>6.7716750504929289E-3</v>
      </c>
      <c r="N90" s="302">
        <f t="shared" si="20"/>
        <v>9.3433445305829751E-3</v>
      </c>
      <c r="O90" s="302">
        <f t="shared" si="20"/>
        <v>7.6007735011784502E-3</v>
      </c>
      <c r="P90" s="302">
        <f t="shared" si="20"/>
        <v>7.3825489584869617E-3</v>
      </c>
      <c r="Q90" s="302">
        <f t="shared" si="20"/>
        <v>7.7603879660901832E-3</v>
      </c>
      <c r="R90" s="302">
        <f t="shared" si="20"/>
        <v>7.6156053836769072E-3</v>
      </c>
      <c r="S90" s="302">
        <f t="shared" si="20"/>
        <v>9.534086964741199E-3</v>
      </c>
      <c r="T90" s="302">
        <f t="shared" si="20"/>
        <v>9.1720855849315372E-3</v>
      </c>
      <c r="U90" s="302">
        <f t="shared" si="20"/>
        <v>8.8381470304075924E-3</v>
      </c>
      <c r="V90" s="302">
        <f t="shared" si="20"/>
        <v>9.0650178472698878E-3</v>
      </c>
      <c r="W90" s="302">
        <f t="shared" si="20"/>
        <v>8.2187459808410433E-3</v>
      </c>
      <c r="X90" s="302">
        <f t="shared" si="20"/>
        <v>8.3367399334284293E-3</v>
      </c>
      <c r="Y90" s="302">
        <f t="shared" si="20"/>
        <v>1.0369085427947483E-2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5.969997365945999E-2</v>
      </c>
      <c r="C91" s="301">
        <f t="shared" si="21"/>
        <v>5.7136670641517812E-2</v>
      </c>
      <c r="D91" s="301">
        <f t="shared" si="21"/>
        <v>4.9195952476518909E-2</v>
      </c>
      <c r="E91" s="301">
        <f t="shared" si="21"/>
        <v>5.303091022308655E-2</v>
      </c>
      <c r="F91" s="301">
        <f t="shared" si="21"/>
        <v>4.7773358573492769E-2</v>
      </c>
      <c r="G91" s="301">
        <f t="shared" si="21"/>
        <v>4.9842102180012275E-2</v>
      </c>
      <c r="H91" s="301">
        <f t="shared" si="21"/>
        <v>4.7204183775117654E-2</v>
      </c>
      <c r="I91" s="301">
        <f t="shared" si="21"/>
        <v>0.18160151242791181</v>
      </c>
      <c r="J91" s="301">
        <f t="shared" si="21"/>
        <v>0.1825718969616423</v>
      </c>
      <c r="K91" s="301">
        <f t="shared" si="21"/>
        <v>0.23030622856164096</v>
      </c>
      <c r="L91" s="301">
        <f t="shared" si="21"/>
        <v>0.1724440706792521</v>
      </c>
      <c r="M91" s="301">
        <f t="shared" si="21"/>
        <v>0.21348386205397696</v>
      </c>
      <c r="N91" s="301">
        <f t="shared" si="21"/>
        <v>0.19428002654281573</v>
      </c>
      <c r="O91" s="301">
        <f t="shared" si="21"/>
        <v>0.20572038991561878</v>
      </c>
      <c r="P91" s="301">
        <f t="shared" si="21"/>
        <v>0.19198427182662159</v>
      </c>
      <c r="Q91" s="301">
        <f t="shared" si="21"/>
        <v>0.18318688008432304</v>
      </c>
      <c r="R91" s="301">
        <f t="shared" si="21"/>
        <v>0.17395749778031824</v>
      </c>
      <c r="S91" s="301">
        <f t="shared" si="21"/>
        <v>0.18780047641135456</v>
      </c>
      <c r="T91" s="301">
        <f t="shared" si="21"/>
        <v>0.19480605691760033</v>
      </c>
      <c r="U91" s="301">
        <f t="shared" si="21"/>
        <v>0.18879858629613058</v>
      </c>
      <c r="V91" s="301">
        <f t="shared" si="21"/>
        <v>0.19470933474963906</v>
      </c>
      <c r="W91" s="301">
        <f t="shared" si="21"/>
        <v>0.18513595496739635</v>
      </c>
      <c r="X91" s="301">
        <f t="shared" si="21"/>
        <v>0.18325974520834959</v>
      </c>
      <c r="Y91" s="301">
        <f t="shared" si="21"/>
        <v>0.18934038256987964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9.4847068281294786E-2</v>
      </c>
      <c r="C92" s="235">
        <f t="shared" si="22"/>
        <v>0.10324060823798085</v>
      </c>
      <c r="D92" s="235">
        <f t="shared" si="22"/>
        <v>8.9426401943234035E-2</v>
      </c>
      <c r="E92" s="235">
        <f t="shared" si="22"/>
        <v>8.5412282902776443E-2</v>
      </c>
      <c r="F92" s="235">
        <f t="shared" si="22"/>
        <v>8.9670758634584943E-2</v>
      </c>
      <c r="G92" s="235">
        <f t="shared" si="22"/>
        <v>9.4986258965586517E-2</v>
      </c>
      <c r="H92" s="235">
        <f t="shared" si="22"/>
        <v>8.8595441224405977E-2</v>
      </c>
      <c r="I92" s="235">
        <f t="shared" si="22"/>
        <v>0.27122808995213549</v>
      </c>
      <c r="J92" s="235">
        <f t="shared" si="22"/>
        <v>0.29380055666341942</v>
      </c>
      <c r="K92" s="235">
        <f t="shared" si="22"/>
        <v>0.19520250730074529</v>
      </c>
      <c r="L92" s="235">
        <f t="shared" si="22"/>
        <v>0.27666399497897115</v>
      </c>
      <c r="M92" s="235">
        <f t="shared" si="22"/>
        <v>0.22982590629608524</v>
      </c>
      <c r="N92" s="235">
        <f t="shared" si="22"/>
        <v>0.27089745132339405</v>
      </c>
      <c r="O92" s="235">
        <f t="shared" si="22"/>
        <v>0.26128791751423414</v>
      </c>
      <c r="P92" s="235">
        <f t="shared" si="22"/>
        <v>0.26258946423947621</v>
      </c>
      <c r="Q92" s="235">
        <f t="shared" si="22"/>
        <v>0.27898096125480654</v>
      </c>
      <c r="R92" s="235">
        <f t="shared" si="22"/>
        <v>0.29887797853200049</v>
      </c>
      <c r="S92" s="235">
        <f t="shared" si="22"/>
        <v>0.28850599789967951</v>
      </c>
      <c r="T92" s="235">
        <f t="shared" si="22"/>
        <v>0.28206288372205318</v>
      </c>
      <c r="U92" s="235">
        <f t="shared" si="22"/>
        <v>0.27916002038280968</v>
      </c>
      <c r="V92" s="235">
        <f t="shared" si="22"/>
        <v>0.29078961428558275</v>
      </c>
      <c r="W92" s="235">
        <f t="shared" si="22"/>
        <v>0.28584208880039813</v>
      </c>
      <c r="X92" s="235">
        <f t="shared" si="22"/>
        <v>0.28131992533186273</v>
      </c>
      <c r="Y92" s="235">
        <f t="shared" si="22"/>
        <v>0.30053974384701493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0.40988221729322671</v>
      </c>
      <c r="C96" s="320">
        <f>IF(C$5=0,0,C$5/OIS_fec!C$5)</f>
        <v>0.40922431706759421</v>
      </c>
      <c r="D96" s="320">
        <f>IF(D$5=0,0,D$5/OIS_fec!D$5)</f>
        <v>0.41476541309717679</v>
      </c>
      <c r="E96" s="320">
        <f>IF(E$5=0,0,E$5/OIS_fec!E$5)</f>
        <v>0.41531611511781852</v>
      </c>
      <c r="F96" s="320">
        <f>IF(F$5=0,0,F$5/OIS_fec!F$5)</f>
        <v>0.41300313830161672</v>
      </c>
      <c r="G96" s="320">
        <f>IF(G$5=0,0,G$5/OIS_fec!G$5)</f>
        <v>0.4156094637768914</v>
      </c>
      <c r="H96" s="320">
        <f>IF(H$5=0,0,H$5/OIS_fec!H$5)</f>
        <v>0.41922105807621213</v>
      </c>
      <c r="I96" s="320">
        <f>IF(I$5=0,0,I$5/OIS_fec!I$5)</f>
        <v>0.37496954025104806</v>
      </c>
      <c r="J96" s="320">
        <f>IF(J$5=0,0,J$5/OIS_fec!J$5)</f>
        <v>0.38314274151777011</v>
      </c>
      <c r="K96" s="320">
        <f>IF(K$5=0,0,K$5/OIS_fec!K$5)</f>
        <v>0.36502960198963086</v>
      </c>
      <c r="L96" s="320">
        <f>IF(L$5=0,0,L$5/OIS_fec!L$5)</f>
        <v>0.38333641715563754</v>
      </c>
      <c r="M96" s="320">
        <f>IF(M$5=0,0,M$5/OIS_fec!M$5)</f>
        <v>0.37060568439054981</v>
      </c>
      <c r="N96" s="320">
        <f>IF(N$5=0,0,N$5/OIS_fec!N$5)</f>
        <v>0.37803388650152336</v>
      </c>
      <c r="O96" s="320">
        <f>IF(O$5=0,0,O$5/OIS_fec!O$5)</f>
        <v>0.37471508088352568</v>
      </c>
      <c r="P96" s="320">
        <f>IF(P$5=0,0,P$5/OIS_fec!P$5)</f>
        <v>0.37751130291540935</v>
      </c>
      <c r="Q96" s="320">
        <f>IF(Q$5=0,0,Q$5/OIS_fec!Q$5)</f>
        <v>0.37894228619956816</v>
      </c>
      <c r="R96" s="320">
        <f>IF(R$5=0,0,R$5/OIS_fec!R$5)</f>
        <v>0.38277449093724042</v>
      </c>
      <c r="S96" s="320">
        <f>IF(S$5=0,0,S$5/OIS_fec!S$5)</f>
        <v>0.38360097797722742</v>
      </c>
      <c r="T96" s="320">
        <f>IF(T$5=0,0,T$5/OIS_fec!T$5)</f>
        <v>0.38325077393825474</v>
      </c>
      <c r="U96" s="320">
        <f>IF(U$5=0,0,U$5/OIS_fec!U$5)</f>
        <v>0.38266373589691483</v>
      </c>
      <c r="V96" s="320">
        <f>IF(V$5=0,0,V$5/OIS_fec!V$5)</f>
        <v>0.38604876440025587</v>
      </c>
      <c r="W96" s="320">
        <f>IF(W$5=0,0,W$5/OIS_fec!W$5)</f>
        <v>0.38645067871834909</v>
      </c>
      <c r="X96" s="320">
        <f>IF(X$5=0,0,X$5/OIS_fec!X$5)</f>
        <v>0.38570388179789628</v>
      </c>
      <c r="Y96" s="320">
        <f>IF(Y$5=0,0,Y$5/OIS_fec!Y$5)</f>
        <v>0.39016985644221758</v>
      </c>
      <c r="DA96" s="95"/>
    </row>
    <row r="97" spans="1:105" ht="12" customHeight="1" x14ac:dyDescent="0.25">
      <c r="A97" s="55" t="s">
        <v>91</v>
      </c>
      <c r="B97" s="330">
        <f>IF(B$6=0,0,B$6/OIS_fec!B$6)</f>
        <v>0.46141307653138819</v>
      </c>
      <c r="C97" s="330">
        <f>IF(C$6=0,0,C$6/OIS_fec!C$6)</f>
        <v>0.46518227188971134</v>
      </c>
      <c r="D97" s="330">
        <f>IF(D$6=0,0,D$6/OIS_fec!D$6)</f>
        <v>0.46448305184298405</v>
      </c>
      <c r="E97" s="330">
        <f>IF(E$6=0,0,E$6/OIS_fec!E$6)</f>
        <v>0.46289143286989803</v>
      </c>
      <c r="F97" s="330">
        <f>IF(F$6=0,0,F$6/OIS_fec!F$6)</f>
        <v>0.46398277115892339</v>
      </c>
      <c r="G97" s="330">
        <f>IF(G$6=0,0,G$6/OIS_fec!G$6)</f>
        <v>0.46393705237052296</v>
      </c>
      <c r="H97" s="330">
        <f>IF(H$6=0,0,H$6/OIS_fec!H$6)</f>
        <v>0.46354473048242556</v>
      </c>
      <c r="I97" s="330">
        <f>IF(I$6=0,0,I$6/OIS_fec!I$6)</f>
        <v>0.45915873812073499</v>
      </c>
      <c r="J97" s="330">
        <f>IF(J$6=0,0,J$6/OIS_fec!J$6)</f>
        <v>0.45783881968258877</v>
      </c>
      <c r="K97" s="330">
        <f>IF(K$6=0,0,K$6/OIS_fec!K$6)</f>
        <v>0.44783322475984255</v>
      </c>
      <c r="L97" s="330">
        <f>IF(L$6=0,0,L$6/OIS_fec!L$6)</f>
        <v>0.45449260398561642</v>
      </c>
      <c r="M97" s="330">
        <f>IF(M$6=0,0,M$6/OIS_fec!M$6)</f>
        <v>0.44263419839028312</v>
      </c>
      <c r="N97" s="330">
        <f>IF(N$6=0,0,N$6/OIS_fec!N$6)</f>
        <v>0.44166082838157222</v>
      </c>
      <c r="O97" s="330">
        <f>IF(O$6=0,0,O$6/OIS_fec!O$6)</f>
        <v>0.43904764937693902</v>
      </c>
      <c r="P97" s="330">
        <f>IF(P$6=0,0,P$6/OIS_fec!P$6)</f>
        <v>0.44061131950085214</v>
      </c>
      <c r="Q97" s="330">
        <f>IF(Q$6=0,0,Q$6/OIS_fec!Q$6)</f>
        <v>0.43679576686884497</v>
      </c>
      <c r="R97" s="330">
        <f>IF(R$6=0,0,R$6/OIS_fec!R$6)</f>
        <v>0.43468402323524163</v>
      </c>
      <c r="S97" s="330">
        <f>IF(S$6=0,0,S$6/OIS_fec!S$6)</f>
        <v>0.44337727810881095</v>
      </c>
      <c r="T97" s="330">
        <f>IF(T$6=0,0,T$6/OIS_fec!T$6)</f>
        <v>0.44184402587022742</v>
      </c>
      <c r="U97" s="330">
        <f>IF(U$6=0,0,U$6/OIS_fec!U$6)</f>
        <v>0.44478653722875527</v>
      </c>
      <c r="V97" s="330">
        <f>IF(V$6=0,0,V$6/OIS_fec!V$6)</f>
        <v>0.4427215215547432</v>
      </c>
      <c r="W97" s="330">
        <f>IF(W$6=0,0,W$6/OIS_fec!W$6)</f>
        <v>0.44546497640446359</v>
      </c>
      <c r="X97" s="330">
        <f>IF(X$6=0,0,X$6/OIS_fec!X$6)</f>
        <v>0.44318261673351378</v>
      </c>
      <c r="Y97" s="330">
        <f>IF(Y$6=0,0,Y$6/OIS_fec!Y$6)</f>
        <v>0.43893786280702707</v>
      </c>
      <c r="DA97" s="67"/>
    </row>
    <row r="98" spans="1:105" ht="12" customHeight="1" x14ac:dyDescent="0.25">
      <c r="A98" s="173" t="s">
        <v>92</v>
      </c>
      <c r="B98" s="331">
        <f>IF(B$7=0,0,B$7/OIS_fec!B$7)</f>
        <v>0.12054877791695207</v>
      </c>
      <c r="C98" s="331">
        <f>IF(C$7=0,0,C$7/OIS_fec!C$7)</f>
        <v>0.12145119387840791</v>
      </c>
      <c r="D98" s="331">
        <f>IF(D$7=0,0,D$7/OIS_fec!D$7)</f>
        <v>0.12129075437232807</v>
      </c>
      <c r="E98" s="331">
        <f>IF(E$7=0,0,E$7/OIS_fec!E$7)</f>
        <v>0.12089704953714188</v>
      </c>
      <c r="F98" s="331">
        <f>IF(F$7=0,0,F$7/OIS_fec!F$7)</f>
        <v>0.12116002446440957</v>
      </c>
      <c r="G98" s="331">
        <f>IF(G$7=0,0,G$7/OIS_fec!G$7)</f>
        <v>0.12112075777506569</v>
      </c>
      <c r="H98" s="331">
        <f>IF(H$7=0,0,H$7/OIS_fec!H$7)</f>
        <v>0.12096743144922588</v>
      </c>
      <c r="I98" s="331">
        <f>IF(I$7=0,0,I$7/OIS_fec!I$7)</f>
        <v>0.11967387369146955</v>
      </c>
      <c r="J98" s="331">
        <f>IF(J$7=0,0,J$7/OIS_fec!J$7)</f>
        <v>0.11950187889837829</v>
      </c>
      <c r="K98" s="331">
        <f>IF(K$7=0,0,K$7/OIS_fec!K$7)</f>
        <v>0.11618826997126391</v>
      </c>
      <c r="L98" s="331">
        <f>IF(L$7=0,0,L$7/OIS_fec!L$7)</f>
        <v>0.1185512601313483</v>
      </c>
      <c r="M98" s="331">
        <f>IF(M$7=0,0,M$7/OIS_fec!M$7)</f>
        <v>0.11490981325346498</v>
      </c>
      <c r="N98" s="331">
        <f>IF(N$7=0,0,N$7/OIS_fec!N$7)</f>
        <v>0.11488303884147889</v>
      </c>
      <c r="O98" s="331">
        <f>IF(O$7=0,0,O$7/OIS_fec!O$7)</f>
        <v>0.1140211800477214</v>
      </c>
      <c r="P98" s="331">
        <f>IF(P$7=0,0,P$7/OIS_fec!P$7)</f>
        <v>0.11436361900384871</v>
      </c>
      <c r="Q98" s="331">
        <f>IF(Q$7=0,0,Q$7/OIS_fec!Q$7)</f>
        <v>0.11341862084243404</v>
      </c>
      <c r="R98" s="331">
        <f>IF(R$7=0,0,R$7/OIS_fec!R$7)</f>
        <v>0.11280427384084196</v>
      </c>
      <c r="S98" s="331">
        <f>IF(S$7=0,0,S$7/OIS_fec!S$7)</f>
        <v>0.11523413956389425</v>
      </c>
      <c r="T98" s="331">
        <f>IF(T$7=0,0,T$7/OIS_fec!T$7)</f>
        <v>0.11484224469224188</v>
      </c>
      <c r="U98" s="331">
        <f>IF(U$7=0,0,U$7/OIS_fec!U$7)</f>
        <v>0.1155181341731277</v>
      </c>
      <c r="V98" s="331">
        <f>IF(V$7=0,0,V$7/OIS_fec!V$7)</f>
        <v>0.1149989897217549</v>
      </c>
      <c r="W98" s="331">
        <f>IF(W$7=0,0,W$7/OIS_fec!W$7)</f>
        <v>0.11557199746282167</v>
      </c>
      <c r="X98" s="331">
        <f>IF(X$7=0,0,X$7/OIS_fec!X$7)</f>
        <v>0.11504985790549477</v>
      </c>
      <c r="Y98" s="331">
        <f>IF(Y$7=0,0,Y$7/OIS_fec!Y$7)</f>
        <v>0.11422949940750354</v>
      </c>
      <c r="DA98" s="177"/>
    </row>
    <row r="99" spans="1:105" ht="12" customHeight="1" x14ac:dyDescent="0.25">
      <c r="A99" s="173" t="s">
        <v>93</v>
      </c>
      <c r="B99" s="331">
        <f>IF(B$8=0,0,B$8/OIS_fec!B$8)</f>
        <v>0.66480361650356945</v>
      </c>
      <c r="C99" s="331">
        <f>IF(C$8=0,0,C$8/OIS_fec!C$8)</f>
        <v>0.66933761696595973</v>
      </c>
      <c r="D99" s="331">
        <f>IF(D$8=0,0,D$8/OIS_fec!D$8)</f>
        <v>0.66855106743212889</v>
      </c>
      <c r="E99" s="331">
        <f>IF(E$8=0,0,E$8/OIS_fec!E$8)</f>
        <v>0.66654024511554655</v>
      </c>
      <c r="F99" s="331">
        <f>IF(F$8=0,0,F$8/OIS_fec!F$8)</f>
        <v>0.66786609677261699</v>
      </c>
      <c r="G99" s="331">
        <f>IF(G$8=0,0,G$8/OIS_fec!G$8)</f>
        <v>0.66759337402700725</v>
      </c>
      <c r="H99" s="331">
        <f>IF(H$8=0,0,H$8/OIS_fec!H$8)</f>
        <v>0.66665977958839862</v>
      </c>
      <c r="I99" s="331">
        <f>IF(I$8=0,0,I$8/OIS_fec!I$8)</f>
        <v>0.65938146630470529</v>
      </c>
      <c r="J99" s="331">
        <f>IF(J$8=0,0,J$8/OIS_fec!J$8)</f>
        <v>0.658959166166873</v>
      </c>
      <c r="K99" s="331">
        <f>IF(K$8=0,0,K$8/OIS_fec!K$8)</f>
        <v>0.63863329356438314</v>
      </c>
      <c r="L99" s="331">
        <f>IF(L$8=0,0,L$8/OIS_fec!L$8)</f>
        <v>0.6536517816859525</v>
      </c>
      <c r="M99" s="331">
        <f>IF(M$8=0,0,M$8/OIS_fec!M$8)</f>
        <v>0.63193911130525859</v>
      </c>
      <c r="N99" s="331">
        <f>IF(N$8=0,0,N$8/OIS_fec!N$8)</f>
        <v>0.63267512996405884</v>
      </c>
      <c r="O99" s="331">
        <f>IF(O$8=0,0,O$8/OIS_fec!O$8)</f>
        <v>0.6272572103854368</v>
      </c>
      <c r="P99" s="331">
        <f>IF(P$8=0,0,P$8/OIS_fec!P$8)</f>
        <v>0.62887037485214281</v>
      </c>
      <c r="Q99" s="331">
        <f>IF(Q$8=0,0,Q$8/OIS_fec!Q$8)</f>
        <v>0.62389172262750459</v>
      </c>
      <c r="R99" s="331">
        <f>IF(R$8=0,0,R$8/OIS_fec!R$8)</f>
        <v>0.62025719269136548</v>
      </c>
      <c r="S99" s="331">
        <f>IF(S$8=0,0,S$8/OIS_fec!S$8)</f>
        <v>0.63422519060164384</v>
      </c>
      <c r="T99" s="331">
        <f>IF(T$8=0,0,T$8/OIS_fec!T$8)</f>
        <v>0.63211375571938722</v>
      </c>
      <c r="U99" s="331">
        <f>IF(U$8=0,0,U$8/OIS_fec!U$8)</f>
        <v>0.63545484396954355</v>
      </c>
      <c r="V99" s="331">
        <f>IF(V$8=0,0,V$8/OIS_fec!V$8)</f>
        <v>0.6326903477615603</v>
      </c>
      <c r="W99" s="331">
        <f>IF(W$8=0,0,W$8/OIS_fec!W$8)</f>
        <v>0.63526253293779578</v>
      </c>
      <c r="X99" s="331">
        <f>IF(X$8=0,0,X$8/OIS_fec!X$8)</f>
        <v>0.63269439747354339</v>
      </c>
      <c r="Y99" s="331">
        <f>IF(Y$8=0,0,Y$8/OIS_fec!Y$8)</f>
        <v>0.62932118857840325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0.45617831735954439</v>
      </c>
      <c r="C100" s="331">
        <f>IF(C$9=0,0,C$9/OIS_fec!C$9)</f>
        <v>0.45994492542448906</v>
      </c>
      <c r="D100" s="331">
        <f>IF(D$9=0,0,D$9/OIS_fec!D$9)</f>
        <v>0.45923947073942328</v>
      </c>
      <c r="E100" s="331">
        <f>IF(E$9=0,0,E$9/OIS_fec!E$9)</f>
        <v>0.45766177984760587</v>
      </c>
      <c r="F100" s="331">
        <f>IF(F$9=0,0,F$9/OIS_fec!F$9)</f>
        <v>0.45875071043329085</v>
      </c>
      <c r="G100" s="331">
        <f>IF(G$9=0,0,G$9/OIS_fec!G$9)</f>
        <v>0.45873328438381944</v>
      </c>
      <c r="H100" s="331">
        <f>IF(H$9=0,0,H$9/OIS_fec!H$9)</f>
        <v>0.45839932992081489</v>
      </c>
      <c r="I100" s="331">
        <f>IF(I$9=0,0,I$9/OIS_fec!I$9)</f>
        <v>0.45423128901840254</v>
      </c>
      <c r="J100" s="331">
        <f>IF(J$9=0,0,J$9/OIS_fec!J$9)</f>
        <v>0.45278064716135691</v>
      </c>
      <c r="K100" s="331">
        <f>IF(K$9=0,0,K$9/OIS_fec!K$9)</f>
        <v>0.44347626162454423</v>
      </c>
      <c r="L100" s="331">
        <f>IF(L$9=0,0,L$9/OIS_fec!L$9)</f>
        <v>0.44955847720555059</v>
      </c>
      <c r="M100" s="331">
        <f>IF(M$9=0,0,M$9/OIS_fec!M$9)</f>
        <v>0.43828244078503092</v>
      </c>
      <c r="N100" s="331">
        <f>IF(N$9=0,0,N$9/OIS_fec!N$9)</f>
        <v>0.43715560205061577</v>
      </c>
      <c r="O100" s="331">
        <f>IF(O$9=0,0,O$9/OIS_fec!O$9)</f>
        <v>0.43470420150293465</v>
      </c>
      <c r="P100" s="331">
        <f>IF(P$9=0,0,P$9/OIS_fec!P$9)</f>
        <v>0.43629617415366234</v>
      </c>
      <c r="Q100" s="331">
        <f>IF(Q$9=0,0,Q$9/OIS_fec!Q$9)</f>
        <v>0.43248905312006541</v>
      </c>
      <c r="R100" s="331">
        <f>IF(R$9=0,0,R$9/OIS_fec!R$9)</f>
        <v>0.43044576307374782</v>
      </c>
      <c r="S100" s="331">
        <f>IF(S$9=0,0,S$9/OIS_fec!S$9)</f>
        <v>0.43892237060865535</v>
      </c>
      <c r="T100" s="331">
        <f>IF(T$9=0,0,T$9/OIS_fec!T$9)</f>
        <v>0.43740165334715142</v>
      </c>
      <c r="U100" s="331">
        <f>IF(U$9=0,0,U$9/OIS_fec!U$9)</f>
        <v>0.4403757025126408</v>
      </c>
      <c r="V100" s="331">
        <f>IF(V$9=0,0,V$9/OIS_fec!V$9)</f>
        <v>0.43832106423669043</v>
      </c>
      <c r="W100" s="331">
        <f>IF(W$9=0,0,W$9/OIS_fec!W$9)</f>
        <v>0.44113457874518563</v>
      </c>
      <c r="X100" s="331">
        <f>IF(X$9=0,0,X$9/OIS_fec!X$9)</f>
        <v>0.43882660834100923</v>
      </c>
      <c r="Y100" s="331">
        <f>IF(Y$9=0,0,Y$9/OIS_fec!Y$9)</f>
        <v>0.43442391938481323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0.71959714939533159</v>
      </c>
      <c r="C101" s="332">
        <f>IF(C$10=0,0,C$10/OIS_fec!C$10)</f>
        <v>0.72468280766329229</v>
      </c>
      <c r="D101" s="332">
        <f>IF(D$10=0,0,D$10/OIS_fec!D$10)</f>
        <v>0.71257722141592827</v>
      </c>
      <c r="E101" s="332">
        <f>IF(E$10=0,0,E$10/OIS_fec!E$10)</f>
        <v>0.73460900456415268</v>
      </c>
      <c r="F101" s="332">
        <f>IF(F$10=0,0,F$10/OIS_fec!F$10)</f>
        <v>0.68899788617980506</v>
      </c>
      <c r="G101" s="332">
        <f>IF(G$10=0,0,G$10/OIS_fec!G$10)</f>
        <v>0.71031818897780041</v>
      </c>
      <c r="H101" s="332">
        <f>IF(H$10=0,0,H$10/OIS_fec!H$10)</f>
        <v>0.72826809309397011</v>
      </c>
      <c r="I101" s="332">
        <f>IF(I$10=0,0,I$10/OIS_fec!I$10)</f>
        <v>0.71825176611881725</v>
      </c>
      <c r="J101" s="332">
        <f>IF(J$10=0,0,J$10/OIS_fec!J$10)</f>
        <v>0.73162266890776739</v>
      </c>
      <c r="K101" s="332">
        <f>IF(K$10=0,0,K$10/OIS_fec!K$10)</f>
        <v>0.68867147583316235</v>
      </c>
      <c r="L101" s="332">
        <f>IF(L$10=0,0,L$10/OIS_fec!L$10)</f>
        <v>0.71942655762413843</v>
      </c>
      <c r="M101" s="332">
        <f>IF(M$10=0,0,M$10/OIS_fec!M$10)</f>
        <v>0.69985861833616914</v>
      </c>
      <c r="N101" s="332">
        <f>IF(N$10=0,0,N$10/OIS_fec!N$10)</f>
        <v>0.71227399794622892</v>
      </c>
      <c r="O101" s="332">
        <f>IF(O$10=0,0,O$10/OIS_fec!O$10)</f>
        <v>0.70486072183031079</v>
      </c>
      <c r="P101" s="332">
        <f>IF(P$10=0,0,P$10/OIS_fec!P$10)</f>
        <v>0.70722970941031338</v>
      </c>
      <c r="Q101" s="332">
        <f>IF(Q$10=0,0,Q$10/OIS_fec!Q$10)</f>
        <v>0.70372940163360265</v>
      </c>
      <c r="R101" s="332">
        <f>IF(R$10=0,0,R$10/OIS_fec!R$10)</f>
        <v>0.70856444156138987</v>
      </c>
      <c r="S101" s="332">
        <f>IF(S$10=0,0,S$10/OIS_fec!S$10)</f>
        <v>0.71353106407703915</v>
      </c>
      <c r="T101" s="332">
        <f>IF(T$10=0,0,T$10/OIS_fec!T$10)</f>
        <v>0.71629220402831328</v>
      </c>
      <c r="U101" s="332">
        <f>IF(U$10=0,0,U$10/OIS_fec!U$10)</f>
        <v>0.71681908198973654</v>
      </c>
      <c r="V101" s="332">
        <f>IF(V$10=0,0,V$10/OIS_fec!V$10)</f>
        <v>0.71636520251814928</v>
      </c>
      <c r="W101" s="332">
        <f>IF(W$10=0,0,W$10/OIS_fec!W$10)</f>
        <v>0.71898489395388254</v>
      </c>
      <c r="X101" s="332">
        <f>IF(X$10=0,0,X$10/OIS_fec!X$10)</f>
        <v>0.71750954436673386</v>
      </c>
      <c r="Y101" s="332">
        <f>IF(Y$10=0,0,Y$10/OIS_fec!Y$10)</f>
        <v>0.71765129511228121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0.46621301929208642</v>
      </c>
      <c r="C102" s="348">
        <f>IF(C$16=0,0,C$16/OIS_fec!C$16)</f>
        <v>0.4662309827467005</v>
      </c>
      <c r="D102" s="348">
        <f>IF(D$16=0,0,D$16/OIS_fec!D$16)</f>
        <v>0.46713834071614696</v>
      </c>
      <c r="E102" s="348">
        <f>IF(E$16=0,0,E$16/OIS_fec!E$16)</f>
        <v>0.46694800608105969</v>
      </c>
      <c r="F102" s="348">
        <f>IF(F$16=0,0,F$16/OIS_fec!F$16)</f>
        <v>0.46694115413230503</v>
      </c>
      <c r="G102" s="348">
        <f>IF(G$16=0,0,G$16/OIS_fec!G$16)</f>
        <v>0.46700892805438937</v>
      </c>
      <c r="H102" s="348">
        <f>IF(H$16=0,0,H$16/OIS_fec!H$16)</f>
        <v>0.46722489982269649</v>
      </c>
      <c r="I102" s="348">
        <f>IF(I$16=0,0,I$16/OIS_fec!I$16)</f>
        <v>0.41913936688787284</v>
      </c>
      <c r="J102" s="348">
        <f>IF(J$16=0,0,J$16/OIS_fec!J$16)</f>
        <v>0.42931776945762157</v>
      </c>
      <c r="K102" s="348">
        <f>IF(K$16=0,0,K$16/OIS_fec!K$16)</f>
        <v>0.43558260735013205</v>
      </c>
      <c r="L102" s="348">
        <f>IF(L$16=0,0,L$16/OIS_fec!L$16)</f>
        <v>0.43377085577205904</v>
      </c>
      <c r="M102" s="348">
        <f>IF(M$16=0,0,M$16/OIS_fec!M$16)</f>
        <v>0.43873286349891194</v>
      </c>
      <c r="N102" s="348">
        <f>IF(N$16=0,0,N$16/OIS_fec!N$16)</f>
        <v>0.43519373398680611</v>
      </c>
      <c r="O102" s="348">
        <f>IF(O$16=0,0,O$16/OIS_fec!O$16)</f>
        <v>0.43429807487268152</v>
      </c>
      <c r="P102" s="348">
        <f>IF(P$16=0,0,P$16/OIS_fec!P$16)</f>
        <v>0.43837001481451221</v>
      </c>
      <c r="Q102" s="348">
        <f>IF(Q$16=0,0,Q$16/OIS_fec!Q$16)</f>
        <v>0.43542395315366239</v>
      </c>
      <c r="R102" s="348">
        <f>IF(R$16=0,0,R$16/OIS_fec!R$16)</f>
        <v>0.43496304468461444</v>
      </c>
      <c r="S102" s="348">
        <f>IF(S$16=0,0,S$16/OIS_fec!S$16)</f>
        <v>0.43662189927314915</v>
      </c>
      <c r="T102" s="348">
        <f>IF(T$16=0,0,T$16/OIS_fec!T$16)</f>
        <v>0.43723428707914269</v>
      </c>
      <c r="U102" s="348">
        <f>IF(U$16=0,0,U$16/OIS_fec!U$16)</f>
        <v>0.43572878734096693</v>
      </c>
      <c r="V102" s="348">
        <f>IF(V$16=0,0,V$16/OIS_fec!V$16)</f>
        <v>0.43594608696039272</v>
      </c>
      <c r="W102" s="348">
        <f>IF(W$16=0,0,W$16/OIS_fec!W$16)</f>
        <v>0.43608132466568883</v>
      </c>
      <c r="X102" s="348">
        <f>IF(X$16=0,0,X$16/OIS_fec!X$16)</f>
        <v>0.43628925248012035</v>
      </c>
      <c r="Y102" s="348">
        <f>IF(Y$16=0,0,Y$16/OIS_fec!Y$16)</f>
        <v>0.43688441382564791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0.24682391021876698</v>
      </c>
      <c r="C103" s="348">
        <f>IF(C$27=0,0,C$27/OIS_fec!C$27)</f>
        <v>0.24661836025028611</v>
      </c>
      <c r="D103" s="348">
        <f>IF(D$27=0,0,D$27/OIS_fec!D$27)</f>
        <v>0.24752909460645611</v>
      </c>
      <c r="E103" s="348">
        <f>IF(E$27=0,0,E$27/OIS_fec!E$27)</f>
        <v>0.24689609758376946</v>
      </c>
      <c r="F103" s="348">
        <f>IF(F$27=0,0,F$27/OIS_fec!F$27)</f>
        <v>0.24690746294187976</v>
      </c>
      <c r="G103" s="348">
        <f>IF(G$27=0,0,G$27/OIS_fec!G$27)</f>
        <v>0.24884018413912651</v>
      </c>
      <c r="H103" s="348">
        <f>IF(H$27=0,0,H$27/OIS_fec!H$27)</f>
        <v>0.24942831403897159</v>
      </c>
      <c r="I103" s="348">
        <f>IF(I$27=0,0,I$27/OIS_fec!I$27)</f>
        <v>0.25057308634042047</v>
      </c>
      <c r="J103" s="348">
        <f>IF(J$27=0,0,J$27/OIS_fec!J$27)</f>
        <v>0.25326415649788292</v>
      </c>
      <c r="K103" s="348">
        <f>IF(K$27=0,0,K$27/OIS_fec!K$27)</f>
        <v>0.25463889289919572</v>
      </c>
      <c r="L103" s="348">
        <f>IF(L$27=0,0,L$27/OIS_fec!L$27)</f>
        <v>0.25588687371377733</v>
      </c>
      <c r="M103" s="348">
        <f>IF(M$27=0,0,M$27/OIS_fec!M$27)</f>
        <v>0.25370581743781551</v>
      </c>
      <c r="N103" s="348">
        <f>IF(N$27=0,0,N$27/OIS_fec!N$27)</f>
        <v>0.25382365802852758</v>
      </c>
      <c r="O103" s="348">
        <f>IF(O$27=0,0,O$27/OIS_fec!O$27)</f>
        <v>0.2538983530081122</v>
      </c>
      <c r="P103" s="348">
        <f>IF(P$27=0,0,P$27/OIS_fec!P$27)</f>
        <v>0.25458361365876414</v>
      </c>
      <c r="Q103" s="348">
        <f>IF(Q$27=0,0,Q$27/OIS_fec!Q$27)</f>
        <v>0.25371067934645014</v>
      </c>
      <c r="R103" s="348">
        <f>IF(R$27=0,0,R$27/OIS_fec!R$27)</f>
        <v>0.25314593979220529</v>
      </c>
      <c r="S103" s="348">
        <f>IF(S$27=0,0,S$27/OIS_fec!S$27)</f>
        <v>0.25596497316473898</v>
      </c>
      <c r="T103" s="348">
        <f>IF(T$27=0,0,T$27/OIS_fec!T$27)</f>
        <v>0.25746304218616201</v>
      </c>
      <c r="U103" s="348">
        <f>IF(U$27=0,0,U$27/OIS_fec!U$27)</f>
        <v>0.25741347308143175</v>
      </c>
      <c r="V103" s="348">
        <f>IF(V$27=0,0,V$27/OIS_fec!V$27)</f>
        <v>0.25889159368234105</v>
      </c>
      <c r="W103" s="348">
        <f>IF(W$27=0,0,W$27/OIS_fec!W$27)</f>
        <v>0.25884339271700629</v>
      </c>
      <c r="X103" s="348">
        <f>IF(X$27=0,0,X$27/OIS_fec!X$27)</f>
        <v>0.25900604389045773</v>
      </c>
      <c r="Y103" s="348">
        <f>IF(Y$27=0,0,Y$27/OIS_fec!Y$27)</f>
        <v>0.25985093157689343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0.26718535207578392</v>
      </c>
      <c r="C104" s="348">
        <f>IF(C$35=0,0,C$35/OIS_fec!C$35)</f>
        <v>0.26733997349021149</v>
      </c>
      <c r="D104" s="348">
        <f>IF(D$35=0,0,D$35/OIS_fec!D$35)</f>
        <v>0.26698760798162952</v>
      </c>
      <c r="E104" s="348">
        <f>IF(E$35=0,0,E$35/OIS_fec!E$35)</f>
        <v>0.26665021344483647</v>
      </c>
      <c r="F104" s="348">
        <f>IF(F$35=0,0,F$35/OIS_fec!F$35)</f>
        <v>0.26716158194539069</v>
      </c>
      <c r="G104" s="348">
        <f>IF(G$35=0,0,G$35/OIS_fec!G$35)</f>
        <v>0.26704298061333276</v>
      </c>
      <c r="H104" s="348">
        <f>IF(H$35=0,0,H$35/OIS_fec!H$35)</f>
        <v>0.26649056627510342</v>
      </c>
      <c r="I104" s="348">
        <f>IF(I$35=0,0,I$35/OIS_fec!I$35)</f>
        <v>0.26130546758858691</v>
      </c>
      <c r="J104" s="348">
        <f>IF(J$35=0,0,J$35/OIS_fec!J$35)</f>
        <v>0.2695143183095205</v>
      </c>
      <c r="K104" s="348">
        <f>IF(K$35=0,0,K$35/OIS_fec!K$35)</f>
        <v>0.2712024876516676</v>
      </c>
      <c r="L104" s="348">
        <f>IF(L$35=0,0,L$35/OIS_fec!L$35)</f>
        <v>0.27229144469886452</v>
      </c>
      <c r="M104" s="348">
        <f>IF(M$35=0,0,M$35/OIS_fec!M$35)</f>
        <v>0.27655704395403397</v>
      </c>
      <c r="N104" s="348">
        <f>IF(N$35=0,0,N$35/OIS_fec!N$35)</f>
        <v>0.27738626720189757</v>
      </c>
      <c r="O104" s="348">
        <f>IF(O$35=0,0,O$35/OIS_fec!O$35)</f>
        <v>0.27598864619365493</v>
      </c>
      <c r="P104" s="348">
        <f>IF(P$35=0,0,P$35/OIS_fec!P$35)</f>
        <v>0.27699799868775038</v>
      </c>
      <c r="Q104" s="348">
        <f>IF(Q$35=0,0,Q$35/OIS_fec!Q$35)</f>
        <v>0.27597780818635642</v>
      </c>
      <c r="R104" s="348">
        <f>IF(R$35=0,0,R$35/OIS_fec!R$35)</f>
        <v>0.27415005290418637</v>
      </c>
      <c r="S104" s="348">
        <f>IF(S$35=0,0,S$35/OIS_fec!S$35)</f>
        <v>0.27634878988753508</v>
      </c>
      <c r="T104" s="348">
        <f>IF(T$35=0,0,T$35/OIS_fec!T$35)</f>
        <v>0.27804627842376733</v>
      </c>
      <c r="U104" s="348">
        <f>IF(U$35=0,0,U$35/OIS_fec!U$35)</f>
        <v>0.2774731719901683</v>
      </c>
      <c r="V104" s="348">
        <f>IF(V$35=0,0,V$35/OIS_fec!V$35)</f>
        <v>0.27840838874886714</v>
      </c>
      <c r="W104" s="348">
        <f>IF(W$35=0,0,W$35/OIS_fec!W$35)</f>
        <v>0.27794615808902251</v>
      </c>
      <c r="X104" s="348">
        <f>IF(X$35=0,0,X$35/OIS_fec!X$35)</f>
        <v>0.27794399161961009</v>
      </c>
      <c r="Y104" s="348">
        <f>IF(Y$35=0,0,Y$35/OIS_fec!Y$35)</f>
        <v>0.28031815057946663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0.57955386629468708</v>
      </c>
      <c r="C105" s="348">
        <f>IF(C$54=0,0,C$54/OIS_fec!C$54)</f>
        <v>0.5844770108760815</v>
      </c>
      <c r="D105" s="348">
        <f>IF(D$54=0,0,D$54/OIS_fec!D$54)</f>
        <v>0.57926566341256291</v>
      </c>
      <c r="E105" s="348">
        <f>IF(E$54=0,0,E$54/OIS_fec!E$54)</f>
        <v>0.57626651414087415</v>
      </c>
      <c r="F105" s="348">
        <f>IF(F$54=0,0,F$54/OIS_fec!F$54)</f>
        <v>0.58002728979748241</v>
      </c>
      <c r="G105" s="348">
        <f>IF(G$54=0,0,G$54/OIS_fec!G$54)</f>
        <v>0.58167095325154938</v>
      </c>
      <c r="H105" s="348">
        <f>IF(H$54=0,0,H$54/OIS_fec!H$54)</f>
        <v>0.57737823981075986</v>
      </c>
      <c r="I105" s="348">
        <f>IF(I$54=0,0,I$54/OIS_fec!I$54)</f>
        <v>0.66886387138370074</v>
      </c>
      <c r="J105" s="348">
        <f>IF(J$54=0,0,J$54/OIS_fec!J$54)</f>
        <v>0.69961768816925951</v>
      </c>
      <c r="K105" s="348">
        <f>IF(K$54=0,0,K$54/OIS_fec!K$54)</f>
        <v>0.6192149604533711</v>
      </c>
      <c r="L105" s="348">
        <f>IF(L$54=0,0,L$54/OIS_fec!L$54)</f>
        <v>0.66934608733172263</v>
      </c>
      <c r="M105" s="348">
        <f>IF(M$54=0,0,M$54/OIS_fec!M$54)</f>
        <v>0.63794170441453135</v>
      </c>
      <c r="N105" s="348">
        <f>IF(N$54=0,0,N$54/OIS_fec!N$54)</f>
        <v>0.66767582605351616</v>
      </c>
      <c r="O105" s="348">
        <f>IF(O$54=0,0,O$54/OIS_fec!O$54)</f>
        <v>0.65627302972449741</v>
      </c>
      <c r="P105" s="348">
        <f>IF(P$54=0,0,P$54/OIS_fec!P$54)</f>
        <v>0.64358040165329256</v>
      </c>
      <c r="Q105" s="348">
        <f>IF(Q$54=0,0,Q$54/OIS_fec!Q$54)</f>
        <v>0.64737707350786444</v>
      </c>
      <c r="R105" s="348">
        <f>IF(R$54=0,0,R$54/OIS_fec!R$54)</f>
        <v>0.6545278834044489</v>
      </c>
      <c r="S105" s="348">
        <f>IF(S$54=0,0,S$54/OIS_fec!S$54)</f>
        <v>0.67602647124957993</v>
      </c>
      <c r="T105" s="348">
        <f>IF(T$54=0,0,T$54/OIS_fec!T$54)</f>
        <v>0.68702116229792953</v>
      </c>
      <c r="U105" s="348">
        <f>IF(U$54=0,0,U$54/OIS_fec!U$54)</f>
        <v>0.66697430459364548</v>
      </c>
      <c r="V105" s="348">
        <f>IF(V$54=0,0,V$54/OIS_fec!V$54)</f>
        <v>0.68630810031680478</v>
      </c>
      <c r="W105" s="348">
        <f>IF(W$54=0,0,W$54/OIS_fec!W$54)</f>
        <v>0.67461721387163065</v>
      </c>
      <c r="X105" s="348">
        <f>IF(X$54=0,0,X$54/OIS_fec!X$54)</f>
        <v>0.66939453392606596</v>
      </c>
      <c r="Y105" s="348">
        <f>IF(Y$54=0,0,Y$54/OIS_fec!Y$54)</f>
        <v>0.70473052700560512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0.36598332276312673</v>
      </c>
      <c r="C106" s="348">
        <f>IF(C$68=0,0,C$68/OIS_fec!C$68)</f>
        <v>0.36845961343871364</v>
      </c>
      <c r="D106" s="348">
        <f>IF(D$68=0,0,D$68/OIS_fec!D$68)</f>
        <v>0.36681383195007078</v>
      </c>
      <c r="E106" s="348">
        <f>IF(E$68=0,0,E$68/OIS_fec!E$68)</f>
        <v>0.35951799749625879</v>
      </c>
      <c r="F106" s="348">
        <f>IF(F$68=0,0,F$68/OIS_fec!F$68)</f>
        <v>0.36668876841643316</v>
      </c>
      <c r="G106" s="348">
        <f>IF(G$68=0,0,G$68/OIS_fec!G$68)</f>
        <v>0.3681147337638353</v>
      </c>
      <c r="H106" s="348">
        <f>IF(H$68=0,0,H$68/OIS_fec!H$68)</f>
        <v>0.36786322952993894</v>
      </c>
      <c r="I106" s="348">
        <f>IF(I$68=0,0,I$68/OIS_fec!I$68)</f>
        <v>0.36284552793551278</v>
      </c>
      <c r="J106" s="348">
        <f>IF(J$68=0,0,J$68/OIS_fec!J$68)</f>
        <v>0.36250175949765678</v>
      </c>
      <c r="K106" s="348">
        <f>IF(K$68=0,0,K$68/OIS_fec!K$68)</f>
        <v>0.36491117675960644</v>
      </c>
      <c r="L106" s="348">
        <f>IF(L$68=0,0,L$68/OIS_fec!L$68)</f>
        <v>0.36377813320257535</v>
      </c>
      <c r="M106" s="348">
        <f>IF(M$68=0,0,M$68/OIS_fec!M$68)</f>
        <v>0.36162474545247142</v>
      </c>
      <c r="N106" s="348">
        <f>IF(N$68=0,0,N$68/OIS_fec!N$68)</f>
        <v>0.36079434038391317</v>
      </c>
      <c r="O106" s="348">
        <f>IF(O$68=0,0,O$68/OIS_fec!O$68)</f>
        <v>0.3613576682154489</v>
      </c>
      <c r="P106" s="348">
        <f>IF(P$68=0,0,P$68/OIS_fec!P$68)</f>
        <v>0.36184536864839895</v>
      </c>
      <c r="Q106" s="348">
        <f>IF(Q$68=0,0,Q$68/OIS_fec!Q$68)</f>
        <v>0.36063964529866349</v>
      </c>
      <c r="R106" s="348">
        <f>IF(R$68=0,0,R$68/OIS_fec!R$68)</f>
        <v>0.36086357247095335</v>
      </c>
      <c r="S106" s="348">
        <f>IF(S$68=0,0,S$68/OIS_fec!S$68)</f>
        <v>0.365351216710746</v>
      </c>
      <c r="T106" s="348">
        <f>IF(T$68=0,0,T$68/OIS_fec!T$68)</f>
        <v>0.36682143643556514</v>
      </c>
      <c r="U106" s="348">
        <f>IF(U$68=0,0,U$68/OIS_fec!U$68)</f>
        <v>0.36623846775185637</v>
      </c>
      <c r="V106" s="348">
        <f>IF(V$68=0,0,V$68/OIS_fec!V$68)</f>
        <v>0.36901287134977262</v>
      </c>
      <c r="W106" s="348">
        <f>IF(W$68=0,0,W$68/OIS_fec!W$68)</f>
        <v>0.36910870339286672</v>
      </c>
      <c r="X106" s="348">
        <f>IF(X$68=0,0,X$68/OIS_fec!X$68)</f>
        <v>0.36888229374945253</v>
      </c>
      <c r="Y106" s="348">
        <f>IF(Y$68=0,0,Y$68/OIS_fec!Y$68)</f>
        <v>0.36962080553622922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0.50838431147929075</v>
      </c>
      <c r="C107" s="333">
        <f>IF(C$69=0,0,C$69/OIS_fec!C$69)</f>
        <v>0.51100024943368105</v>
      </c>
      <c r="D107" s="333">
        <f>IF(D$69=0,0,D$69/OIS_fec!D$69)</f>
        <v>0.51056445024886132</v>
      </c>
      <c r="E107" s="333">
        <f>IF(E$69=0,0,E$69/OIS_fec!E$69)</f>
        <v>0.50937687549007371</v>
      </c>
      <c r="F107" s="333">
        <f>IF(F$69=0,0,F$69/OIS_fec!F$69)</f>
        <v>0.51014589576483893</v>
      </c>
      <c r="G107" s="333">
        <f>IF(G$69=0,0,G$69/OIS_fec!G$69)</f>
        <v>0.5099230404479298</v>
      </c>
      <c r="H107" s="333">
        <f>IF(H$69=0,0,H$69/OIS_fec!H$69)</f>
        <v>0.50923713149537819</v>
      </c>
      <c r="I107" s="333">
        <f>IF(I$69=0,0,I$69/OIS_fec!I$69)</f>
        <v>0.50419695235640138</v>
      </c>
      <c r="J107" s="333">
        <f>IF(J$69=0,0,J$69/OIS_fec!J$69)</f>
        <v>0.50441410399881492</v>
      </c>
      <c r="K107" s="333">
        <f>IF(K$69=0,0,K$69/OIS_fec!K$69)</f>
        <v>0.48737150437675431</v>
      </c>
      <c r="L107" s="333">
        <f>IF(L$69=0,0,L$69/OIS_fec!L$69)</f>
        <v>0.50071193516812207</v>
      </c>
      <c r="M107" s="333">
        <f>IF(M$69=0,0,M$69/OIS_fec!M$69)</f>
        <v>0.4829484959668644</v>
      </c>
      <c r="N107" s="333">
        <f>IF(N$69=0,0,N$69/OIS_fec!N$69)</f>
        <v>0.48479344126341473</v>
      </c>
      <c r="O107" s="333">
        <f>IF(O$69=0,0,O$69/OIS_fec!O$69)</f>
        <v>0.47980673583019634</v>
      </c>
      <c r="P107" s="333">
        <f>IF(P$69=0,0,P$69/OIS_fec!P$69)</f>
        <v>0.48057642211910284</v>
      </c>
      <c r="Q107" s="333">
        <f>IF(Q$69=0,0,Q$69/OIS_fec!Q$69)</f>
        <v>0.47723208698258823</v>
      </c>
      <c r="R107" s="333">
        <f>IF(R$69=0,0,R$69/OIS_fec!R$69)</f>
        <v>0.47411085662460822</v>
      </c>
      <c r="S107" s="333">
        <f>IF(S$69=0,0,S$69/OIS_fec!S$69)</f>
        <v>0.48538094303041918</v>
      </c>
      <c r="T107" s="333">
        <f>IF(T$69=0,0,T$69/OIS_fec!T$69)</f>
        <v>0.48389852583402987</v>
      </c>
      <c r="U107" s="333">
        <f>IF(U$69=0,0,U$69/OIS_fec!U$69)</f>
        <v>0.48579555101685179</v>
      </c>
      <c r="V107" s="333">
        <f>IF(V$69=0,0,V$69/OIS_fec!V$69)</f>
        <v>0.48389905310995518</v>
      </c>
      <c r="W107" s="333">
        <f>IF(W$69=0,0,W$69/OIS_fec!W$69)</f>
        <v>0.48491059467730296</v>
      </c>
      <c r="X107" s="333">
        <f>IF(X$69=0,0,X$69/OIS_fec!X$69)</f>
        <v>0.4834832315488225</v>
      </c>
      <c r="Y107" s="333">
        <f>IF(Y$69=0,0,Y$69/OIS_fec!Y$69)</f>
        <v>0.48268792441911895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FI: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1586.5387100496321</v>
      </c>
      <c r="C5" s="223">
        <v>1703.752513521815</v>
      </c>
      <c r="D5" s="223">
        <v>1658.4001606826139</v>
      </c>
      <c r="E5" s="223">
        <v>1623.0294866962549</v>
      </c>
      <c r="F5" s="223">
        <v>1776.0958702012031</v>
      </c>
      <c r="G5" s="223">
        <v>1607.6095290626949</v>
      </c>
      <c r="H5" s="223">
        <v>1537.046170865859</v>
      </c>
      <c r="I5" s="223">
        <v>1626.6496121883281</v>
      </c>
      <c r="J5" s="223">
        <v>1474.773378550359</v>
      </c>
      <c r="K5" s="223">
        <v>1380.7135253217471</v>
      </c>
      <c r="L5" s="223">
        <v>1514.7282239840761</v>
      </c>
      <c r="M5" s="223">
        <v>1388.7480446196651</v>
      </c>
      <c r="N5" s="223">
        <v>1409.7801531605639</v>
      </c>
      <c r="O5" s="223">
        <v>1444.3685103447631</v>
      </c>
      <c r="P5" s="223">
        <v>1446.8388693973129</v>
      </c>
      <c r="Q5" s="223">
        <v>1322.3448350426991</v>
      </c>
      <c r="R5" s="223">
        <v>1319.3964447368151</v>
      </c>
      <c r="S5" s="223">
        <v>1407.8252919445131</v>
      </c>
      <c r="T5" s="223">
        <v>1392.7363930383569</v>
      </c>
      <c r="U5" s="223">
        <v>1458.8628868444271</v>
      </c>
      <c r="V5" s="223">
        <v>1384.9755041816111</v>
      </c>
      <c r="W5" s="223">
        <v>1409.175348445259</v>
      </c>
      <c r="X5" s="223">
        <v>1407.864472325813</v>
      </c>
      <c r="Y5" s="223">
        <v>1256.2376071223471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19.231508122090041</v>
      </c>
      <c r="C10" s="260">
        <v>20.007647229557989</v>
      </c>
      <c r="D10" s="260">
        <v>23.520817730277461</v>
      </c>
      <c r="E10" s="260">
        <v>16.801405957012289</v>
      </c>
      <c r="F10" s="260">
        <v>33.252748021804699</v>
      </c>
      <c r="G10" s="260">
        <v>24.237594580381749</v>
      </c>
      <c r="H10" s="260">
        <v>18.58190405706792</v>
      </c>
      <c r="I10" s="260">
        <v>18.690597816480569</v>
      </c>
      <c r="J10" s="260">
        <v>16.436333563564329</v>
      </c>
      <c r="K10" s="260">
        <v>20.645204768232539</v>
      </c>
      <c r="L10" s="260">
        <v>18.665317871080241</v>
      </c>
      <c r="M10" s="260">
        <v>18.5725109443745</v>
      </c>
      <c r="N10" s="260">
        <v>16.634074501214549</v>
      </c>
      <c r="O10" s="260">
        <v>18.326525289963609</v>
      </c>
      <c r="P10" s="260">
        <v>17.959059031463799</v>
      </c>
      <c r="Q10" s="260">
        <v>17.593490089335369</v>
      </c>
      <c r="R10" s="260">
        <v>16.033747647376661</v>
      </c>
      <c r="S10" s="260">
        <v>16.979979051863591</v>
      </c>
      <c r="T10" s="260">
        <v>15.93731372939782</v>
      </c>
      <c r="U10" s="260">
        <v>16.26941145827864</v>
      </c>
      <c r="V10" s="260">
        <v>16.306616133268971</v>
      </c>
      <c r="W10" s="260">
        <v>15.389684161049839</v>
      </c>
      <c r="X10" s="260">
        <v>15.47673591632703</v>
      </c>
      <c r="Y10" s="260">
        <v>15.405658992869579</v>
      </c>
      <c r="DA10" s="68" t="s">
        <v>3190</v>
      </c>
    </row>
    <row r="11" spans="1:105" ht="12" customHeight="1" x14ac:dyDescent="0.25">
      <c r="A11" s="37" t="s">
        <v>159</v>
      </c>
      <c r="B11" s="226">
        <v>16.03858511221889</v>
      </c>
      <c r="C11" s="226">
        <v>16.74676311731363</v>
      </c>
      <c r="D11" s="226">
        <v>22.638754894073379</v>
      </c>
      <c r="E11" s="226">
        <v>14.76693907915967</v>
      </c>
      <c r="F11" s="226">
        <v>32.95600072519526</v>
      </c>
      <c r="G11" s="226">
        <v>23.391698410299838</v>
      </c>
      <c r="H11" s="226">
        <v>17.413590461231799</v>
      </c>
      <c r="I11" s="226">
        <v>17.880831438344899</v>
      </c>
      <c r="J11" s="226">
        <v>16.13903176862533</v>
      </c>
      <c r="K11" s="226">
        <v>18.993223398831201</v>
      </c>
      <c r="L11" s="226">
        <v>16.885267793332119</v>
      </c>
      <c r="M11" s="226">
        <v>16.2505472660335</v>
      </c>
      <c r="N11" s="226">
        <v>15.186121126030759</v>
      </c>
      <c r="O11" s="226">
        <v>16.731468403112121</v>
      </c>
      <c r="P11" s="226">
        <v>15.96414704323165</v>
      </c>
      <c r="Q11" s="226">
        <v>16.29213047580966</v>
      </c>
      <c r="R11" s="226">
        <v>15.306673192333029</v>
      </c>
      <c r="S11" s="226">
        <v>16.44372873598584</v>
      </c>
      <c r="T11" s="226">
        <v>15.740464373071569</v>
      </c>
      <c r="U11" s="226">
        <v>15.58314699864269</v>
      </c>
      <c r="V11" s="226">
        <v>15.93132639294485</v>
      </c>
      <c r="W11" s="226">
        <v>15.09995689528434</v>
      </c>
      <c r="X11" s="226">
        <v>15.077340310825299</v>
      </c>
      <c r="Y11" s="226">
        <v>15.13273821098902</v>
      </c>
      <c r="DA11" s="69" t="s">
        <v>3191</v>
      </c>
    </row>
    <row r="12" spans="1:105" ht="12" customHeight="1" x14ac:dyDescent="0.25">
      <c r="A12" s="37" t="s">
        <v>35</v>
      </c>
      <c r="B12" s="226">
        <v>3.1929230098711541</v>
      </c>
      <c r="C12" s="226">
        <v>3.2608841122443639</v>
      </c>
      <c r="D12" s="226">
        <v>0.88206283620408688</v>
      </c>
      <c r="E12" s="226">
        <v>2.034466877852616</v>
      </c>
      <c r="F12" s="226">
        <v>0.29674729660943427</v>
      </c>
      <c r="G12" s="226">
        <v>0.84589617008190887</v>
      </c>
      <c r="H12" s="226">
        <v>1.1683135958361159</v>
      </c>
      <c r="I12" s="226">
        <v>0.80976637813567121</v>
      </c>
      <c r="J12" s="226">
        <v>0.29730179493899578</v>
      </c>
      <c r="K12" s="226">
        <v>1.6519813694013341</v>
      </c>
      <c r="L12" s="226">
        <v>1.7800500777481181</v>
      </c>
      <c r="M12" s="226">
        <v>2.3219636783410018</v>
      </c>
      <c r="N12" s="226">
        <v>1.447953375183795</v>
      </c>
      <c r="O12" s="226">
        <v>1.5950568868514901</v>
      </c>
      <c r="P12" s="226">
        <v>1.9949119882321491</v>
      </c>
      <c r="Q12" s="226">
        <v>1.3013596135257151</v>
      </c>
      <c r="R12" s="226">
        <v>0.72707445504363866</v>
      </c>
      <c r="S12" s="226">
        <v>0.53625031587775507</v>
      </c>
      <c r="T12" s="226">
        <v>0.19684935632625669</v>
      </c>
      <c r="U12" s="226">
        <v>0.68626445963595417</v>
      </c>
      <c r="V12" s="226">
        <v>0.37528974032412371</v>
      </c>
      <c r="W12" s="226">
        <v>0.28972726576550661</v>
      </c>
      <c r="X12" s="226">
        <v>0.39939560550172959</v>
      </c>
      <c r="Y12" s="226">
        <v>0.27292078188056101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167.31532498816179</v>
      </c>
      <c r="C16" s="261">
        <v>170.22228795984881</v>
      </c>
      <c r="D16" s="261">
        <v>159.0886748314889</v>
      </c>
      <c r="E16" s="261">
        <v>170.2333664287618</v>
      </c>
      <c r="F16" s="261">
        <v>172.57850710520299</v>
      </c>
      <c r="G16" s="261">
        <v>162.29899747670919</v>
      </c>
      <c r="H16" s="261">
        <v>169.77032560477701</v>
      </c>
      <c r="I16" s="261">
        <v>284.92448951351258</v>
      </c>
      <c r="J16" s="261">
        <v>197.65253252644001</v>
      </c>
      <c r="K16" s="261">
        <v>176.36210509984031</v>
      </c>
      <c r="L16" s="261">
        <v>226.2233378699984</v>
      </c>
      <c r="M16" s="261">
        <v>171.86087365177619</v>
      </c>
      <c r="N16" s="261">
        <v>175.16114830314041</v>
      </c>
      <c r="O16" s="261">
        <v>182.07228963084029</v>
      </c>
      <c r="P16" s="261">
        <v>189.92458007050061</v>
      </c>
      <c r="Q16" s="261">
        <v>183.91591585496951</v>
      </c>
      <c r="R16" s="261">
        <v>180.70264795160961</v>
      </c>
      <c r="S16" s="261">
        <v>188.19142710157931</v>
      </c>
      <c r="T16" s="261">
        <v>179.4141966251089</v>
      </c>
      <c r="U16" s="261">
        <v>203.4453351425544</v>
      </c>
      <c r="V16" s="261">
        <v>177.18190548011091</v>
      </c>
      <c r="W16" s="261">
        <v>189.69985947180601</v>
      </c>
      <c r="X16" s="261">
        <v>192.26783457337751</v>
      </c>
      <c r="Y16" s="261">
        <v>145.62336026742531</v>
      </c>
      <c r="DA16" s="70" t="s">
        <v>3196</v>
      </c>
    </row>
    <row r="17" spans="1:105" ht="12" customHeight="1" x14ac:dyDescent="0.25">
      <c r="A17" s="46" t="s">
        <v>28</v>
      </c>
      <c r="B17" s="229">
        <v>1.2757222130182461E-2</v>
      </c>
      <c r="C17" s="229">
        <v>1.9542616750286689E-2</v>
      </c>
      <c r="D17" s="229">
        <v>2.095061202031091E-2</v>
      </c>
      <c r="E17" s="229">
        <v>1.2400382612359611E-2</v>
      </c>
      <c r="F17" s="229">
        <v>1.3708184605882729E-2</v>
      </c>
      <c r="G17" s="229">
        <v>1.856073089423213E-2</v>
      </c>
      <c r="H17" s="229">
        <v>4.960590565149429E-3</v>
      </c>
      <c r="I17" s="229">
        <v>0.37574500471801631</v>
      </c>
      <c r="J17" s="229">
        <v>0.27161824059115458</v>
      </c>
      <c r="K17" s="229">
        <v>0.2633080107088096</v>
      </c>
      <c r="L17" s="229">
        <v>0.28430096143205852</v>
      </c>
      <c r="M17" s="229">
        <v>0.25050434017863787</v>
      </c>
      <c r="N17" s="229">
        <v>0.26192368132183108</v>
      </c>
      <c r="O17" s="229">
        <v>0.26594725677737568</v>
      </c>
      <c r="P17" s="229">
        <v>0.28203035276881883</v>
      </c>
      <c r="Q17" s="229">
        <v>0.63269540478579422</v>
      </c>
      <c r="R17" s="229">
        <v>0.60677889005800612</v>
      </c>
      <c r="S17" s="229">
        <v>0.30516173290773518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2.4223747057785432</v>
      </c>
      <c r="C19" s="229">
        <v>2.9199606206119171</v>
      </c>
      <c r="D19" s="229">
        <v>2.2418217245878491</v>
      </c>
      <c r="E19" s="229">
        <v>1.957418985802583</v>
      </c>
      <c r="F19" s="229">
        <v>2.8570243049992161</v>
      </c>
      <c r="G19" s="229">
        <v>2.726317729963696</v>
      </c>
      <c r="H19" s="229">
        <v>2.3585842556744572</v>
      </c>
      <c r="I19" s="229">
        <v>19.805403029915901</v>
      </c>
      <c r="J19" s="229">
        <v>24.13298645242773</v>
      </c>
      <c r="K19" s="229">
        <v>21.131802560134119</v>
      </c>
      <c r="L19" s="229">
        <v>43.004926838204</v>
      </c>
      <c r="M19" s="229">
        <v>25.811662424446212</v>
      </c>
      <c r="N19" s="229">
        <v>33.79374432317276</v>
      </c>
      <c r="O19" s="229">
        <v>27.264464112200191</v>
      </c>
      <c r="P19" s="229">
        <v>44.694484143816148</v>
      </c>
      <c r="Q19" s="229">
        <v>41.265684045581082</v>
      </c>
      <c r="R19" s="229">
        <v>37.364191914056363</v>
      </c>
      <c r="S19" s="229">
        <v>39.629423307311448</v>
      </c>
      <c r="T19" s="229">
        <v>44.253844151758358</v>
      </c>
      <c r="U19" s="229">
        <v>66.808489226140381</v>
      </c>
      <c r="V19" s="229">
        <v>39.237068020059461</v>
      </c>
      <c r="W19" s="229">
        <v>57.400241913989099</v>
      </c>
      <c r="X19" s="229">
        <v>62.507039802039799</v>
      </c>
      <c r="Y19" s="229">
        <v>18.302704796769241</v>
      </c>
      <c r="DA19" s="73" t="s">
        <v>3199</v>
      </c>
    </row>
    <row r="20" spans="1:105" ht="12" customHeight="1" x14ac:dyDescent="0.25">
      <c r="A20" s="46" t="s">
        <v>159</v>
      </c>
      <c r="B20" s="229">
        <v>99.838988825500081</v>
      </c>
      <c r="C20" s="229">
        <v>101.7515188659886</v>
      </c>
      <c r="D20" s="229">
        <v>103.20325447152941</v>
      </c>
      <c r="E20" s="229">
        <v>110.3767991943472</v>
      </c>
      <c r="F20" s="229">
        <v>103.4448859888838</v>
      </c>
      <c r="G20" s="229">
        <v>102.44009911395869</v>
      </c>
      <c r="H20" s="229">
        <v>104.6906034413646</v>
      </c>
      <c r="I20" s="229">
        <v>137.9596698963941</v>
      </c>
      <c r="J20" s="229">
        <v>133.78183640648709</v>
      </c>
      <c r="K20" s="229">
        <v>133.83390194668701</v>
      </c>
      <c r="L20" s="229">
        <v>133.2494624395475</v>
      </c>
      <c r="M20" s="229">
        <v>127.68153899177391</v>
      </c>
      <c r="N20" s="229">
        <v>124.3047633468976</v>
      </c>
      <c r="O20" s="229">
        <v>137.72218039862429</v>
      </c>
      <c r="P20" s="229">
        <v>129.95304066550611</v>
      </c>
      <c r="Q20" s="229">
        <v>127.9025676673409</v>
      </c>
      <c r="R20" s="229">
        <v>122.48502515988631</v>
      </c>
      <c r="S20" s="229">
        <v>133.1059713790039</v>
      </c>
      <c r="T20" s="229">
        <v>126.3663030253978</v>
      </c>
      <c r="U20" s="229">
        <v>127.16798039196421</v>
      </c>
      <c r="V20" s="229">
        <v>129.02620087783421</v>
      </c>
      <c r="W20" s="229">
        <v>124.9118773983438</v>
      </c>
      <c r="X20" s="229">
        <v>122.2824999272833</v>
      </c>
      <c r="Y20" s="229">
        <v>118.8417411687398</v>
      </c>
      <c r="DA20" s="73" t="s">
        <v>3200</v>
      </c>
    </row>
    <row r="21" spans="1:105" ht="12" customHeight="1" x14ac:dyDescent="0.25">
      <c r="A21" s="46" t="s">
        <v>32</v>
      </c>
      <c r="B21" s="229">
        <v>27.867706966200359</v>
      </c>
      <c r="C21" s="229">
        <v>29.41663274724884</v>
      </c>
      <c r="D21" s="229">
        <v>23.427584822129791</v>
      </c>
      <c r="E21" s="229">
        <v>21.14696307717713</v>
      </c>
      <c r="F21" s="229">
        <v>25.513794558675869</v>
      </c>
      <c r="G21" s="229">
        <v>20.902320426942222</v>
      </c>
      <c r="H21" s="229">
        <v>18.924424482167751</v>
      </c>
      <c r="I21" s="229">
        <v>97.986595350264494</v>
      </c>
      <c r="J21" s="229">
        <v>30.4513828970404</v>
      </c>
      <c r="K21" s="229">
        <v>9.6347411584026776</v>
      </c>
      <c r="L21" s="229">
        <v>15.035038163493081</v>
      </c>
      <c r="M21" s="229">
        <v>4.0620544581101514</v>
      </c>
      <c r="N21" s="229">
        <v>3.1691670463191679</v>
      </c>
      <c r="O21" s="229">
        <v>2.777815914377979</v>
      </c>
      <c r="P21" s="229">
        <v>2.2427652255054169</v>
      </c>
      <c r="Q21" s="229">
        <v>1.8070891440344681</v>
      </c>
      <c r="R21" s="229">
        <v>11.207703933974431</v>
      </c>
      <c r="S21" s="229">
        <v>5.7654538970553526</v>
      </c>
      <c r="T21" s="229">
        <v>1.728181885262011</v>
      </c>
      <c r="U21" s="229">
        <v>0.59324227358982473</v>
      </c>
      <c r="V21" s="229">
        <v>0.43274083632358329</v>
      </c>
      <c r="W21" s="229">
        <v>0.28310379429572902</v>
      </c>
      <c r="X21" s="229">
        <v>0.12615293721290879</v>
      </c>
      <c r="Y21" s="229">
        <v>0</v>
      </c>
      <c r="DA21" s="73" t="s">
        <v>3201</v>
      </c>
    </row>
    <row r="22" spans="1:105" ht="12" customHeight="1" x14ac:dyDescent="0.25">
      <c r="A22" s="46" t="s">
        <v>33</v>
      </c>
      <c r="B22" s="229">
        <v>8.9396168399720946</v>
      </c>
      <c r="C22" s="229">
        <v>8.9396168399746347</v>
      </c>
      <c r="D22" s="229">
        <v>8.9396168399751765</v>
      </c>
      <c r="E22" s="229">
        <v>8.9396168399747875</v>
      </c>
      <c r="F22" s="229">
        <v>8.9513423999769621</v>
      </c>
      <c r="G22" s="229">
        <v>8.9396168399786742</v>
      </c>
      <c r="H22" s="229">
        <v>8.9416126799818123</v>
      </c>
      <c r="I22" s="229">
        <v>8.9433590399728349</v>
      </c>
      <c r="J22" s="229">
        <v>5.9598277199877536</v>
      </c>
      <c r="K22" s="229">
        <v>5.9598277199868903</v>
      </c>
      <c r="L22" s="229">
        <v>5.9598277199905842</v>
      </c>
      <c r="M22" s="229">
        <v>5.9598277199904661</v>
      </c>
      <c r="N22" s="229">
        <v>5.9598277199846263</v>
      </c>
      <c r="O22" s="229">
        <v>6.0152122799836718</v>
      </c>
      <c r="P22" s="229">
        <v>6.0152122799896564</v>
      </c>
      <c r="Q22" s="229">
        <v>6.0152122799866206</v>
      </c>
      <c r="R22" s="229">
        <v>6.01521228001923</v>
      </c>
      <c r="S22" s="229">
        <v>6.0152122799839676</v>
      </c>
      <c r="T22" s="229">
        <v>6.0152122799879271</v>
      </c>
      <c r="U22" s="229">
        <v>6.015212279987761</v>
      </c>
      <c r="V22" s="229">
        <v>6.015212279988094</v>
      </c>
      <c r="W22" s="229">
        <v>6.0152122800092744</v>
      </c>
      <c r="X22" s="229">
        <v>6.0152122800099201</v>
      </c>
      <c r="Y22" s="229">
        <v>6.0152122799897088</v>
      </c>
      <c r="DA22" s="73" t="s">
        <v>3202</v>
      </c>
    </row>
    <row r="23" spans="1:105" ht="12" customHeight="1" x14ac:dyDescent="0.25">
      <c r="A23" s="46" t="s">
        <v>35</v>
      </c>
      <c r="B23" s="229">
        <v>0.35436267502215868</v>
      </c>
      <c r="C23" s="229">
        <v>0.34243144555587091</v>
      </c>
      <c r="D23" s="229">
        <v>6.8586559143435977E-2</v>
      </c>
      <c r="E23" s="229">
        <v>0.1073180759367971</v>
      </c>
      <c r="F23" s="229">
        <v>3.3767801531875453E-2</v>
      </c>
      <c r="G23" s="229">
        <v>7.7432104454783268E-2</v>
      </c>
      <c r="H23" s="229">
        <v>6.6708001797223512E-2</v>
      </c>
      <c r="I23" s="229">
        <v>5.3312293995341058</v>
      </c>
      <c r="J23" s="229">
        <v>3.0548808099058959</v>
      </c>
      <c r="K23" s="229">
        <v>5.5385237039209061</v>
      </c>
      <c r="L23" s="229">
        <v>10.65132018900109</v>
      </c>
      <c r="M23" s="229">
        <v>8.0952857172768287</v>
      </c>
      <c r="N23" s="229">
        <v>7.6717221854444322</v>
      </c>
      <c r="O23" s="229">
        <v>8.0266696688767993</v>
      </c>
      <c r="P23" s="229">
        <v>6.7370474029144853</v>
      </c>
      <c r="Q23" s="229">
        <v>6.2926673132405666</v>
      </c>
      <c r="R23" s="229">
        <v>3.0237357736152721</v>
      </c>
      <c r="S23" s="229">
        <v>3.370204505316968</v>
      </c>
      <c r="T23" s="229">
        <v>1.050655282702774</v>
      </c>
      <c r="U23" s="229">
        <v>2.860410970872227</v>
      </c>
      <c r="V23" s="229">
        <v>2.4706834659055388</v>
      </c>
      <c r="W23" s="229">
        <v>1.089424085168103</v>
      </c>
      <c r="X23" s="229">
        <v>1.336929626831499</v>
      </c>
      <c r="Y23" s="229">
        <v>2.4637020219265282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27.879517753558339</v>
      </c>
      <c r="C25" s="229">
        <v>26.832584823718619</v>
      </c>
      <c r="D25" s="229">
        <v>21.18685980210287</v>
      </c>
      <c r="E25" s="229">
        <v>27.692849872910941</v>
      </c>
      <c r="F25" s="229">
        <v>31.76398386652933</v>
      </c>
      <c r="G25" s="229">
        <v>27.194650530516839</v>
      </c>
      <c r="H25" s="229">
        <v>34.783432153226023</v>
      </c>
      <c r="I25" s="229">
        <v>14.522487792713161</v>
      </c>
      <c r="J25" s="229">
        <v>0</v>
      </c>
      <c r="K25" s="229">
        <v>0</v>
      </c>
      <c r="L25" s="229">
        <v>18.03846155833013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926.90087121578097</v>
      </c>
      <c r="C27" s="261">
        <f t="shared" si="0"/>
        <v>1026.473911874408</v>
      </c>
      <c r="D27" s="261">
        <f t="shared" si="0"/>
        <v>989.47466933957764</v>
      </c>
      <c r="E27" s="261">
        <f t="shared" si="0"/>
        <v>919.41913650817105</v>
      </c>
      <c r="F27" s="261">
        <f t="shared" si="0"/>
        <v>1074.571630619927</v>
      </c>
      <c r="G27" s="261">
        <f t="shared" si="0"/>
        <v>947.18906056169203</v>
      </c>
      <c r="H27" s="261">
        <f t="shared" si="0"/>
        <v>874.48105917745352</v>
      </c>
      <c r="I27" s="261">
        <f t="shared" si="0"/>
        <v>794.38119090786495</v>
      </c>
      <c r="J27" s="261">
        <f t="shared" si="0"/>
        <v>747.56145390313077</v>
      </c>
      <c r="K27" s="261">
        <f t="shared" si="0"/>
        <v>691.43153403419319</v>
      </c>
      <c r="L27" s="261">
        <f t="shared" si="0"/>
        <v>756.05656699313226</v>
      </c>
      <c r="M27" s="261">
        <f t="shared" si="0"/>
        <v>697.95872747361659</v>
      </c>
      <c r="N27" s="261">
        <f t="shared" si="0"/>
        <v>709.63522120122104</v>
      </c>
      <c r="O27" s="261">
        <f t="shared" si="0"/>
        <v>719.74924440517839</v>
      </c>
      <c r="P27" s="261">
        <f t="shared" si="0"/>
        <v>724.20418150154239</v>
      </c>
      <c r="Q27" s="261">
        <f t="shared" si="0"/>
        <v>656.89734941341089</v>
      </c>
      <c r="R27" s="261">
        <f t="shared" si="0"/>
        <v>658.68029608380903</v>
      </c>
      <c r="S27" s="261">
        <f t="shared" si="0"/>
        <v>702.23810884751663</v>
      </c>
      <c r="T27" s="261">
        <f t="shared" si="0"/>
        <v>694.42822623202937</v>
      </c>
      <c r="U27" s="261">
        <f t="shared" si="0"/>
        <v>722.79619885601494</v>
      </c>
      <c r="V27" s="261">
        <f t="shared" si="0"/>
        <v>687.64223941670571</v>
      </c>
      <c r="W27" s="261">
        <f t="shared" si="0"/>
        <v>703.21586208211352</v>
      </c>
      <c r="X27" s="261">
        <f t="shared" si="0"/>
        <v>702.48066139933587</v>
      </c>
      <c r="Y27" s="261">
        <f t="shared" si="0"/>
        <v>629.45934796952656</v>
      </c>
      <c r="DA27" s="70"/>
    </row>
    <row r="28" spans="1:105" ht="12" customHeight="1" x14ac:dyDescent="0.25">
      <c r="A28" s="60" t="s">
        <v>3070</v>
      </c>
      <c r="B28" s="262">
        <v>926.90087121578097</v>
      </c>
      <c r="C28" s="262">
        <v>1026.473911874408</v>
      </c>
      <c r="D28" s="262">
        <v>989.47466933957764</v>
      </c>
      <c r="E28" s="262">
        <v>919.41913650817105</v>
      </c>
      <c r="F28" s="262">
        <v>1074.571630619927</v>
      </c>
      <c r="G28" s="262">
        <v>947.18906056169203</v>
      </c>
      <c r="H28" s="262">
        <v>874.48105917745352</v>
      </c>
      <c r="I28" s="262">
        <v>794.38119090786495</v>
      </c>
      <c r="J28" s="262">
        <v>747.56145390313077</v>
      </c>
      <c r="K28" s="262">
        <v>691.43153403419319</v>
      </c>
      <c r="L28" s="262">
        <v>756.05656699313226</v>
      </c>
      <c r="M28" s="262">
        <v>697.95872747361659</v>
      </c>
      <c r="N28" s="262">
        <v>709.63522120122104</v>
      </c>
      <c r="O28" s="262">
        <v>719.74924440517839</v>
      </c>
      <c r="P28" s="262">
        <v>724.20418150154239</v>
      </c>
      <c r="Q28" s="262">
        <v>656.89734941341089</v>
      </c>
      <c r="R28" s="262">
        <v>658.68029608380903</v>
      </c>
      <c r="S28" s="262">
        <v>702.23810884751663</v>
      </c>
      <c r="T28" s="262">
        <v>694.42822623202937</v>
      </c>
      <c r="U28" s="262">
        <v>722.79619885601494</v>
      </c>
      <c r="V28" s="262">
        <v>687.64223941670571</v>
      </c>
      <c r="W28" s="262">
        <v>703.21586208211352</v>
      </c>
      <c r="X28" s="262">
        <v>702.48066139933587</v>
      </c>
      <c r="Y28" s="262">
        <v>629.45934796952656</v>
      </c>
      <c r="DA28" s="72" t="s">
        <v>3207</v>
      </c>
    </row>
    <row r="29" spans="1:105" ht="12" customHeight="1" x14ac:dyDescent="0.25">
      <c r="A29" s="59" t="s">
        <v>28</v>
      </c>
      <c r="B29" s="230">
        <v>0.9280347527383126</v>
      </c>
      <c r="C29" s="230">
        <v>0.94295450265939518</v>
      </c>
      <c r="D29" s="230">
        <v>1.8924018769863149</v>
      </c>
      <c r="E29" s="230">
        <v>1.9085836197368069</v>
      </c>
      <c r="F29" s="230">
        <v>0.90238698580980681</v>
      </c>
      <c r="G29" s="230">
        <v>1.7699986395662859</v>
      </c>
      <c r="H29" s="230">
        <v>0.94112674626497461</v>
      </c>
      <c r="I29" s="230">
        <v>0.54247034681847661</v>
      </c>
      <c r="J29" s="230">
        <v>0.60479549793077081</v>
      </c>
      <c r="K29" s="230">
        <v>0.62762865169924453</v>
      </c>
      <c r="L29" s="230">
        <v>0.62504631671670485</v>
      </c>
      <c r="M29" s="230">
        <v>0.66206477000199204</v>
      </c>
      <c r="N29" s="230">
        <v>0.61700385233714028</v>
      </c>
      <c r="O29" s="230">
        <v>0.61374952224453094</v>
      </c>
      <c r="P29" s="230">
        <v>0.62607416727999077</v>
      </c>
      <c r="Q29" s="230">
        <v>1.191925596230921</v>
      </c>
      <c r="R29" s="230">
        <v>1.2070975657079039</v>
      </c>
      <c r="S29" s="230">
        <v>0.59902744704684696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64.845215008510877</v>
      </c>
      <c r="C30" s="230">
        <v>69.416295856987588</v>
      </c>
      <c r="D30" s="230">
        <v>62.488042407262803</v>
      </c>
      <c r="E30" s="230">
        <v>57.693800857317477</v>
      </c>
      <c r="F30" s="230">
        <v>54.600492707112103</v>
      </c>
      <c r="G30" s="230">
        <v>62.375447693170507</v>
      </c>
      <c r="H30" s="230">
        <v>44.938152501643991</v>
      </c>
      <c r="I30" s="230">
        <v>36.822959779571057</v>
      </c>
      <c r="J30" s="230">
        <v>73.590617386195618</v>
      </c>
      <c r="K30" s="230">
        <v>55.41914899252864</v>
      </c>
      <c r="L30" s="230">
        <v>101.6502185697901</v>
      </c>
      <c r="M30" s="230">
        <v>73.830395196870825</v>
      </c>
      <c r="N30" s="230">
        <v>88.756294054807157</v>
      </c>
      <c r="O30" s="230">
        <v>70.369892774714174</v>
      </c>
      <c r="P30" s="230">
        <v>108.6446548421539</v>
      </c>
      <c r="Q30" s="230">
        <v>89.66059240228283</v>
      </c>
      <c r="R30" s="230">
        <v>82.756954917394225</v>
      </c>
      <c r="S30" s="230">
        <v>91.343971344981469</v>
      </c>
      <c r="T30" s="230">
        <v>103.5779204243576</v>
      </c>
      <c r="U30" s="230">
        <v>131.76665454562499</v>
      </c>
      <c r="V30" s="230">
        <v>90.573421978836421</v>
      </c>
      <c r="W30" s="230">
        <v>125.5060475453661</v>
      </c>
      <c r="X30" s="230">
        <v>132.53901620695069</v>
      </c>
      <c r="Y30" s="230">
        <v>71.641560688771051</v>
      </c>
      <c r="DA30" s="71" t="s">
        <v>3209</v>
      </c>
    </row>
    <row r="31" spans="1:105" ht="12" customHeight="1" x14ac:dyDescent="0.25">
      <c r="A31" s="59" t="s">
        <v>159</v>
      </c>
      <c r="B31" s="230">
        <v>474.77656690249398</v>
      </c>
      <c r="C31" s="230">
        <v>482.14469202197142</v>
      </c>
      <c r="D31" s="230">
        <v>534.26631712314929</v>
      </c>
      <c r="E31" s="230">
        <v>512.27553021150084</v>
      </c>
      <c r="F31" s="230">
        <v>611.74023940750874</v>
      </c>
      <c r="G31" s="230">
        <v>553.57562433486032</v>
      </c>
      <c r="H31" s="230">
        <v>520.00511356719403</v>
      </c>
      <c r="I31" s="230">
        <v>569.68780792611051</v>
      </c>
      <c r="J31" s="230">
        <v>580.77697502389617</v>
      </c>
      <c r="K31" s="230">
        <v>588.24294340662709</v>
      </c>
      <c r="L31" s="230">
        <v>581.87069220170213</v>
      </c>
      <c r="M31" s="230">
        <v>577.60590679920188</v>
      </c>
      <c r="N31" s="230">
        <v>576.79348484740387</v>
      </c>
      <c r="O31" s="230">
        <v>614.26933423434321</v>
      </c>
      <c r="P31" s="230">
        <v>586.5949133725926</v>
      </c>
      <c r="Q31" s="230">
        <v>543.5027606331189</v>
      </c>
      <c r="R31" s="230">
        <v>537.38623742021025</v>
      </c>
      <c r="S31" s="230">
        <v>579.79767527563513</v>
      </c>
      <c r="T31" s="230">
        <v>578.15229332192246</v>
      </c>
      <c r="U31" s="230">
        <v>580.26342267990981</v>
      </c>
      <c r="V31" s="230">
        <v>585.68861978677921</v>
      </c>
      <c r="W31" s="230">
        <v>569.33596646105161</v>
      </c>
      <c r="X31" s="230">
        <v>564.1061530427047</v>
      </c>
      <c r="Y31" s="230">
        <v>549.32007452052846</v>
      </c>
      <c r="DA31" s="71" t="s">
        <v>3210</v>
      </c>
    </row>
    <row r="32" spans="1:105" ht="12" customHeight="1" x14ac:dyDescent="0.25">
      <c r="A32" s="59" t="s">
        <v>32</v>
      </c>
      <c r="B32" s="230">
        <v>366.32883810167868</v>
      </c>
      <c r="C32" s="230">
        <v>457.44724494852778</v>
      </c>
      <c r="D32" s="230">
        <v>384.63270307929758</v>
      </c>
      <c r="E32" s="230">
        <v>331.0235442416282</v>
      </c>
      <c r="F32" s="230">
        <v>405.10563332534878</v>
      </c>
      <c r="G32" s="230">
        <v>322.08386691290821</v>
      </c>
      <c r="H32" s="230">
        <v>295.9407771377239</v>
      </c>
      <c r="I32" s="230">
        <v>179.6311536297716</v>
      </c>
      <c r="J32" s="230">
        <v>85.786952276511485</v>
      </c>
      <c r="K32" s="230">
        <v>33.94002639378985</v>
      </c>
      <c r="L32" s="230">
        <v>48.493283355022037</v>
      </c>
      <c r="M32" s="230">
        <v>24.465108742297261</v>
      </c>
      <c r="N32" s="230">
        <v>25.39644847390144</v>
      </c>
      <c r="O32" s="230">
        <v>15.97242696578372</v>
      </c>
      <c r="P32" s="230">
        <v>13.383087334640321</v>
      </c>
      <c r="Q32" s="230">
        <v>10.68740709608829</v>
      </c>
      <c r="R32" s="230">
        <v>31.31472754856205</v>
      </c>
      <c r="S32" s="230">
        <v>23.750249751895311</v>
      </c>
      <c r="T32" s="230">
        <v>10.343148215269441</v>
      </c>
      <c r="U32" s="230">
        <v>5.6605538864835436</v>
      </c>
      <c r="V32" s="230">
        <v>5.8210553238636704</v>
      </c>
      <c r="W32" s="230">
        <v>5.9706923658806144</v>
      </c>
      <c r="X32" s="230">
        <v>3.0007451428747829</v>
      </c>
      <c r="Y32" s="230">
        <v>0</v>
      </c>
      <c r="DA32" s="71" t="s">
        <v>3211</v>
      </c>
    </row>
    <row r="33" spans="1:105" ht="12" customHeight="1" x14ac:dyDescent="0.25">
      <c r="A33" s="59" t="s">
        <v>35</v>
      </c>
      <c r="B33" s="230">
        <v>20.022216450359089</v>
      </c>
      <c r="C33" s="230">
        <v>16.522724544262321</v>
      </c>
      <c r="D33" s="230">
        <v>6.1952048528816688</v>
      </c>
      <c r="E33" s="230">
        <v>16.517677577987769</v>
      </c>
      <c r="F33" s="230">
        <v>2.2228781941480622</v>
      </c>
      <c r="G33" s="230">
        <v>7.3841229811866702</v>
      </c>
      <c r="H33" s="230">
        <v>12.655889224626611</v>
      </c>
      <c r="I33" s="230">
        <v>7.6967992255931552</v>
      </c>
      <c r="J33" s="230">
        <v>6.8021137185967024</v>
      </c>
      <c r="K33" s="230">
        <v>13.201786589548229</v>
      </c>
      <c r="L33" s="230">
        <v>23.417326549901301</v>
      </c>
      <c r="M33" s="230">
        <v>21.395251965244569</v>
      </c>
      <c r="N33" s="230">
        <v>18.07198997277148</v>
      </c>
      <c r="O33" s="230">
        <v>18.523840908092769</v>
      </c>
      <c r="P33" s="230">
        <v>14.955451784875549</v>
      </c>
      <c r="Q33" s="230">
        <v>11.854663685689999</v>
      </c>
      <c r="R33" s="230">
        <v>6.0152786319345699</v>
      </c>
      <c r="S33" s="230">
        <v>6.7471850279578414</v>
      </c>
      <c r="T33" s="230">
        <v>2.3548642704799851</v>
      </c>
      <c r="U33" s="230">
        <v>5.1055677439966232</v>
      </c>
      <c r="V33" s="230">
        <v>5.5591423272264926</v>
      </c>
      <c r="W33" s="230">
        <v>2.403155709815338</v>
      </c>
      <c r="X33" s="230">
        <v>2.8347470068055638</v>
      </c>
      <c r="Y33" s="230">
        <v>8.4977127602270475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57.577459379717951</v>
      </c>
      <c r="C35" s="261">
        <f t="shared" si="1"/>
        <v>73.080956664131506</v>
      </c>
      <c r="D35" s="261">
        <f t="shared" si="1"/>
        <v>66.226331302363917</v>
      </c>
      <c r="E35" s="261">
        <f t="shared" si="1"/>
        <v>52.204521345640067</v>
      </c>
      <c r="F35" s="261">
        <f t="shared" si="1"/>
        <v>81.171620758917825</v>
      </c>
      <c r="G35" s="261">
        <f t="shared" si="1"/>
        <v>62.494382892329995</v>
      </c>
      <c r="H35" s="261">
        <f t="shared" si="1"/>
        <v>51.399237110510754</v>
      </c>
      <c r="I35" s="261">
        <f t="shared" si="1"/>
        <v>57.789807118761019</v>
      </c>
      <c r="J35" s="261">
        <f t="shared" si="1"/>
        <v>32.389089737788993</v>
      </c>
      <c r="K35" s="261">
        <f t="shared" si="1"/>
        <v>25.112276226411261</v>
      </c>
      <c r="L35" s="261">
        <f t="shared" si="1"/>
        <v>43.592830603817646</v>
      </c>
      <c r="M35" s="261">
        <f t="shared" si="1"/>
        <v>22.446047890362628</v>
      </c>
      <c r="N35" s="261">
        <f t="shared" si="1"/>
        <v>23.967609587586487</v>
      </c>
      <c r="O35" s="261">
        <f t="shared" si="1"/>
        <v>22.279922902249069</v>
      </c>
      <c r="P35" s="261">
        <f t="shared" si="1"/>
        <v>28.13627238117434</v>
      </c>
      <c r="Q35" s="261">
        <f t="shared" si="1"/>
        <v>29.338925730259859</v>
      </c>
      <c r="R35" s="261">
        <f t="shared" si="1"/>
        <v>28.772916443540097</v>
      </c>
      <c r="S35" s="261">
        <f t="shared" si="1"/>
        <v>27.14142899523933</v>
      </c>
      <c r="T35" s="261">
        <f t="shared" si="1"/>
        <v>23.593030153339448</v>
      </c>
      <c r="U35" s="261">
        <f t="shared" si="1"/>
        <v>31.271086528350629</v>
      </c>
      <c r="V35" s="261">
        <f t="shared" si="1"/>
        <v>21.493183662186755</v>
      </c>
      <c r="W35" s="261">
        <f t="shared" si="1"/>
        <v>28.329629122577419</v>
      </c>
      <c r="X35" s="261">
        <f t="shared" si="1"/>
        <v>30.43820868933674</v>
      </c>
      <c r="Y35" s="261">
        <f t="shared" si="1"/>
        <v>14.505073323253027</v>
      </c>
      <c r="DA35" s="70"/>
    </row>
    <row r="36" spans="1:105" ht="12" customHeight="1" x14ac:dyDescent="0.25">
      <c r="A36" s="60" t="s">
        <v>3080</v>
      </c>
      <c r="B36" s="262">
        <v>51.526092920368278</v>
      </c>
      <c r="C36" s="262">
        <v>66.373018210053957</v>
      </c>
      <c r="D36" s="262">
        <v>61.446760450964817</v>
      </c>
      <c r="E36" s="262">
        <v>46.703325891616608</v>
      </c>
      <c r="F36" s="262">
        <v>73.87555981412865</v>
      </c>
      <c r="G36" s="262">
        <v>56.714180969219342</v>
      </c>
      <c r="H36" s="262">
        <v>44.675022672629737</v>
      </c>
      <c r="I36" s="262">
        <v>29.27722078123189</v>
      </c>
      <c r="J36" s="262">
        <v>20.603090071590351</v>
      </c>
      <c r="K36" s="262">
        <v>16.36646790123978</v>
      </c>
      <c r="L36" s="262">
        <v>25.492097546899281</v>
      </c>
      <c r="M36" s="262">
        <v>15.146332318265079</v>
      </c>
      <c r="N36" s="262">
        <v>15.556133266633781</v>
      </c>
      <c r="O36" s="262">
        <v>14.356220579461681</v>
      </c>
      <c r="P36" s="262">
        <v>17.87802320643717</v>
      </c>
      <c r="Q36" s="262">
        <v>17.503984018394899</v>
      </c>
      <c r="R36" s="262">
        <v>17.54143744568556</v>
      </c>
      <c r="S36" s="262">
        <v>16.460484684583729</v>
      </c>
      <c r="T36" s="262">
        <v>14.697611244113009</v>
      </c>
      <c r="U36" s="262">
        <v>18.08044443201652</v>
      </c>
      <c r="V36" s="262">
        <v>13.31518673513704</v>
      </c>
      <c r="W36" s="262">
        <v>17.192126663076959</v>
      </c>
      <c r="X36" s="262">
        <v>18.432959532702199</v>
      </c>
      <c r="Y36" s="262">
        <v>10.518776745780681</v>
      </c>
      <c r="DA36" s="72" t="s">
        <v>3214</v>
      </c>
    </row>
    <row r="37" spans="1:105" ht="12" customHeight="1" x14ac:dyDescent="0.25">
      <c r="A37" s="59" t="s">
        <v>28</v>
      </c>
      <c r="B37" s="230">
        <v>0.13456503914705539</v>
      </c>
      <c r="C37" s="230">
        <v>0.1367284028856123</v>
      </c>
      <c r="D37" s="230">
        <v>0.27439827216301571</v>
      </c>
      <c r="E37" s="230">
        <v>0.27674462486183699</v>
      </c>
      <c r="F37" s="230">
        <v>0.13084611294242199</v>
      </c>
      <c r="G37" s="230">
        <v>0.25664980273711141</v>
      </c>
      <c r="H37" s="230">
        <v>0.1364633782084213</v>
      </c>
      <c r="I37" s="230">
        <v>7.8658200288679078E-2</v>
      </c>
      <c r="J37" s="230">
        <v>8.7695347199961762E-2</v>
      </c>
      <c r="K37" s="230">
        <v>9.100615449639049E-2</v>
      </c>
      <c r="L37" s="230">
        <v>9.0631715923922232E-2</v>
      </c>
      <c r="M37" s="230">
        <v>9.5999391650288826E-2</v>
      </c>
      <c r="N37" s="230">
        <v>8.9465558588885358E-2</v>
      </c>
      <c r="O37" s="230">
        <v>8.8993680725457006E-2</v>
      </c>
      <c r="P37" s="230">
        <v>9.0780754255598631E-2</v>
      </c>
      <c r="Q37" s="230">
        <v>0.17282921145348359</v>
      </c>
      <c r="R37" s="230">
        <v>0.17502914702764599</v>
      </c>
      <c r="S37" s="230">
        <v>8.6858979821792789E-2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8.3706132421532384</v>
      </c>
      <c r="C38" s="230">
        <v>9.0334199651796396</v>
      </c>
      <c r="D38" s="230">
        <v>8.0288232149684671</v>
      </c>
      <c r="E38" s="230">
        <v>7.3336581902345914</v>
      </c>
      <c r="F38" s="230">
        <v>6.5411564650027287</v>
      </c>
      <c r="G38" s="230">
        <v>7.6685249379788063</v>
      </c>
      <c r="H38" s="230">
        <v>5.1401171352064399</v>
      </c>
      <c r="I38" s="230">
        <v>3.8521107487224668</v>
      </c>
      <c r="J38" s="230">
        <v>6.2779602436797148</v>
      </c>
      <c r="K38" s="230">
        <v>6.9260802693032373</v>
      </c>
      <c r="L38" s="230">
        <v>13.255117856760339</v>
      </c>
      <c r="M38" s="230">
        <v>9.2553503106286357</v>
      </c>
      <c r="N38" s="230">
        <v>10.99060111983453</v>
      </c>
      <c r="O38" s="230">
        <v>8.3993069382182437</v>
      </c>
      <c r="P38" s="230">
        <v>13.576546934896941</v>
      </c>
      <c r="Q38" s="230">
        <v>10.464308094102121</v>
      </c>
      <c r="R38" s="230">
        <v>10.18146501689017</v>
      </c>
      <c r="S38" s="230">
        <v>10.61711803705148</v>
      </c>
      <c r="T38" s="230">
        <v>13.09521538994052</v>
      </c>
      <c r="U38" s="230">
        <v>16.422102114381332</v>
      </c>
      <c r="V38" s="230">
        <v>11.55592501869339</v>
      </c>
      <c r="W38" s="230">
        <v>16.176138590865499</v>
      </c>
      <c r="X38" s="230">
        <v>17.592047135790651</v>
      </c>
      <c r="Y38" s="230">
        <v>8.7454672285719095</v>
      </c>
      <c r="DA38" s="71" t="s">
        <v>3216</v>
      </c>
    </row>
    <row r="39" spans="1:105" ht="12" customHeight="1" x14ac:dyDescent="0.25">
      <c r="A39" s="59" t="s">
        <v>159</v>
      </c>
      <c r="B39" s="230">
        <v>2.4430209009376682</v>
      </c>
      <c r="C39" s="230">
        <v>2.365487566884906</v>
      </c>
      <c r="D39" s="230">
        <v>9.2356811008161568</v>
      </c>
      <c r="E39" s="230">
        <v>1.0862655689581531</v>
      </c>
      <c r="F39" s="230">
        <v>21.278448105556841</v>
      </c>
      <c r="G39" s="230">
        <v>12.652261966698401</v>
      </c>
      <c r="H39" s="230">
        <v>5.9126706787560046</v>
      </c>
      <c r="I39" s="230">
        <v>5.0811683570643194</v>
      </c>
      <c r="J39" s="230">
        <v>4.7904469397956841</v>
      </c>
      <c r="K39" s="230">
        <v>4.9259366964078284</v>
      </c>
      <c r="L39" s="230">
        <v>4.9454306916954121</v>
      </c>
      <c r="M39" s="230">
        <v>2.69267108102569</v>
      </c>
      <c r="N39" s="230">
        <v>1.855628042158493</v>
      </c>
      <c r="O39" s="230">
        <v>3.181963028844534</v>
      </c>
      <c r="P39" s="230">
        <v>2.0421550084776721</v>
      </c>
      <c r="Q39" s="230">
        <v>5.1479204784142478</v>
      </c>
      <c r="R39" s="230">
        <v>3.7181887768730308</v>
      </c>
      <c r="S39" s="230">
        <v>3.7706061821178198</v>
      </c>
      <c r="T39" s="230">
        <v>1.0229602412620971</v>
      </c>
      <c r="U39" s="230">
        <v>0.93782159654152319</v>
      </c>
      <c r="V39" s="230">
        <v>1.027798728469467</v>
      </c>
      <c r="W39" s="230">
        <v>0.70928900711083664</v>
      </c>
      <c r="X39" s="230">
        <v>0.46464474665978001</v>
      </c>
      <c r="Y39" s="230">
        <v>0.57634661238554963</v>
      </c>
      <c r="DA39" s="71" t="s">
        <v>3217</v>
      </c>
    </row>
    <row r="40" spans="1:105" ht="12" customHeight="1" x14ac:dyDescent="0.25">
      <c r="A40" s="59" t="s">
        <v>32</v>
      </c>
      <c r="B40" s="230">
        <v>37.728007456538244</v>
      </c>
      <c r="C40" s="230">
        <v>52.441587216185773</v>
      </c>
      <c r="D40" s="230">
        <v>43.009553159349338</v>
      </c>
      <c r="E40" s="230">
        <v>35.611594258753797</v>
      </c>
      <c r="F40" s="230">
        <v>45.602791792475188</v>
      </c>
      <c r="G40" s="230">
        <v>35.06604642953296</v>
      </c>
      <c r="H40" s="230">
        <v>31.650667542888009</v>
      </c>
      <c r="I40" s="230">
        <v>19.149247587445419</v>
      </c>
      <c r="J40" s="230">
        <v>8.460681051718467</v>
      </c>
      <c r="K40" s="230">
        <v>2.5091857255478249</v>
      </c>
      <c r="L40" s="230">
        <v>3.805404932783917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2.5945391032642</v>
      </c>
      <c r="S40" s="230">
        <v>1.033063282066178</v>
      </c>
      <c r="T40" s="230">
        <v>0.2644478748200953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2.8498862815920751</v>
      </c>
      <c r="C41" s="230">
        <v>2.3957950589180359</v>
      </c>
      <c r="D41" s="230">
        <v>0.8983047036678421</v>
      </c>
      <c r="E41" s="230">
        <v>2.395063248808226</v>
      </c>
      <c r="F41" s="230">
        <v>0.32231733815146912</v>
      </c>
      <c r="G41" s="230">
        <v>1.0706978322720671</v>
      </c>
      <c r="H41" s="230">
        <v>1.835103937570858</v>
      </c>
      <c r="I41" s="230">
        <v>1.116035887711007</v>
      </c>
      <c r="J41" s="230">
        <v>0.98630648919652164</v>
      </c>
      <c r="K41" s="230">
        <v>1.914259055484494</v>
      </c>
      <c r="L41" s="230">
        <v>3.3955123497356889</v>
      </c>
      <c r="M41" s="230">
        <v>3.102311534960462</v>
      </c>
      <c r="N41" s="230">
        <v>2.6204385460518651</v>
      </c>
      <c r="O41" s="230">
        <v>2.6859569316734508</v>
      </c>
      <c r="P41" s="230">
        <v>2.168540508806954</v>
      </c>
      <c r="Q41" s="230">
        <v>1.71892623442505</v>
      </c>
      <c r="R41" s="230">
        <v>0.87221540163051259</v>
      </c>
      <c r="S41" s="230">
        <v>0.95283820352645199</v>
      </c>
      <c r="T41" s="230">
        <v>0.31498773809029601</v>
      </c>
      <c r="U41" s="230">
        <v>0.7205207210936645</v>
      </c>
      <c r="V41" s="230">
        <v>0.73146298797417619</v>
      </c>
      <c r="W41" s="230">
        <v>0.3066990651006285</v>
      </c>
      <c r="X41" s="230">
        <v>0.37626765025176923</v>
      </c>
      <c r="Y41" s="230">
        <v>1.196962904823224</v>
      </c>
      <c r="DA41" s="71" t="s">
        <v>3219</v>
      </c>
    </row>
    <row r="42" spans="1:105" ht="12" customHeight="1" x14ac:dyDescent="0.25">
      <c r="A42" s="60" t="s">
        <v>3087</v>
      </c>
      <c r="B42" s="262">
        <v>6.0513664593496701</v>
      </c>
      <c r="C42" s="262">
        <v>6.7079384540775546</v>
      </c>
      <c r="D42" s="262">
        <v>4.7795708513990931</v>
      </c>
      <c r="E42" s="262">
        <v>5.5011954540234624</v>
      </c>
      <c r="F42" s="262">
        <v>7.2960609447891702</v>
      </c>
      <c r="G42" s="262">
        <v>5.7802019231106492</v>
      </c>
      <c r="H42" s="262">
        <v>6.7242144378810194</v>
      </c>
      <c r="I42" s="262">
        <v>28.512586337529129</v>
      </c>
      <c r="J42" s="262">
        <v>11.78599966619864</v>
      </c>
      <c r="K42" s="262">
        <v>8.7458083251714829</v>
      </c>
      <c r="L42" s="262">
        <v>18.100733056918362</v>
      </c>
      <c r="M42" s="262">
        <v>7.2997155720975506</v>
      </c>
      <c r="N42" s="262">
        <v>8.4114763209527048</v>
      </c>
      <c r="O42" s="262">
        <v>7.9237023227873866</v>
      </c>
      <c r="P42" s="262">
        <v>10.25824917473717</v>
      </c>
      <c r="Q42" s="262">
        <v>11.83494171186496</v>
      </c>
      <c r="R42" s="262">
        <v>11.23147899785454</v>
      </c>
      <c r="S42" s="262">
        <v>10.680944310655599</v>
      </c>
      <c r="T42" s="262">
        <v>8.8954189092264411</v>
      </c>
      <c r="U42" s="262">
        <v>13.190642096334109</v>
      </c>
      <c r="V42" s="262">
        <v>8.1779969270497155</v>
      </c>
      <c r="W42" s="262">
        <v>11.13750245950046</v>
      </c>
      <c r="X42" s="262">
        <v>12.005249156634539</v>
      </c>
      <c r="Y42" s="262">
        <v>3.9862965774723471</v>
      </c>
      <c r="DA42" s="72" t="s">
        <v>3220</v>
      </c>
    </row>
    <row r="43" spans="1:105" ht="12" customHeight="1" x14ac:dyDescent="0.25">
      <c r="A43" s="64" t="s">
        <v>28</v>
      </c>
      <c r="B43" s="229">
        <v>2.3561763962964572E-3</v>
      </c>
      <c r="C43" s="229">
        <v>3.6093948854235948E-3</v>
      </c>
      <c r="D43" s="229">
        <v>3.8694425029593329E-3</v>
      </c>
      <c r="E43" s="229">
        <v>2.2902704458802759E-3</v>
      </c>
      <c r="F43" s="229">
        <v>2.5318130134333078E-3</v>
      </c>
      <c r="G43" s="229">
        <v>3.4280469199899962E-3</v>
      </c>
      <c r="H43" s="229">
        <v>9.1618898550360393E-4</v>
      </c>
      <c r="I43" s="229">
        <v>6.9397671539190242E-2</v>
      </c>
      <c r="J43" s="229">
        <v>5.0166131839181012E-2</v>
      </c>
      <c r="K43" s="229">
        <v>4.863128614183649E-2</v>
      </c>
      <c r="L43" s="229">
        <v>5.2508548329323862E-2</v>
      </c>
      <c r="M43" s="229">
        <v>4.6266531026553752E-2</v>
      </c>
      <c r="N43" s="229">
        <v>4.8375609459796021E-2</v>
      </c>
      <c r="O43" s="229">
        <v>4.911873781645E-2</v>
      </c>
      <c r="P43" s="229">
        <v>5.2089181598623593E-2</v>
      </c>
      <c r="Q43" s="229">
        <v>0.1168547481253429</v>
      </c>
      <c r="R43" s="229">
        <v>0.1120681355185581</v>
      </c>
      <c r="S43" s="229">
        <v>5.6361397864900693E-2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0.14656586486876949</v>
      </c>
      <c r="C45" s="229">
        <v>0.2384667642719448</v>
      </c>
      <c r="D45" s="229">
        <v>0.1132188973051883</v>
      </c>
      <c r="E45" s="229">
        <v>6.0691551359551968E-2</v>
      </c>
      <c r="F45" s="229">
        <v>0.12656841451824311</v>
      </c>
      <c r="G45" s="229">
        <v>0.10242775569725179</v>
      </c>
      <c r="H45" s="229">
        <v>3.450976199843088E-2</v>
      </c>
      <c r="I45" s="229">
        <v>3.3985969103198661</v>
      </c>
      <c r="J45" s="229">
        <v>3.5913077639962991</v>
      </c>
      <c r="K45" s="229">
        <v>3.701114427718986</v>
      </c>
      <c r="L45" s="229">
        <v>7.6795081004184427</v>
      </c>
      <c r="M45" s="229">
        <v>4.4605798531332184</v>
      </c>
      <c r="N45" s="229">
        <v>5.9428123613991941</v>
      </c>
      <c r="O45" s="229">
        <v>4.6358724796536714</v>
      </c>
      <c r="P45" s="229">
        <v>7.7901007165345213</v>
      </c>
      <c r="Q45" s="229">
        <v>7.0752164889174614</v>
      </c>
      <c r="R45" s="229">
        <v>6.5190159505838308</v>
      </c>
      <c r="S45" s="229">
        <v>6.8892774827955714</v>
      </c>
      <c r="T45" s="229">
        <v>7.9256026483030002</v>
      </c>
      <c r="U45" s="229">
        <v>11.980793518364649</v>
      </c>
      <c r="V45" s="229">
        <v>7.0974835856193401</v>
      </c>
      <c r="W45" s="229">
        <v>10.47931921813449</v>
      </c>
      <c r="X45" s="229">
        <v>11.457569180127489</v>
      </c>
      <c r="Y45" s="229">
        <v>3.3142661855273921</v>
      </c>
      <c r="DA45" s="73" t="s">
        <v>3223</v>
      </c>
    </row>
    <row r="46" spans="1:105" ht="12" customHeight="1" x14ac:dyDescent="0.25">
      <c r="A46" s="64" t="s">
        <v>159</v>
      </c>
      <c r="B46" s="229">
        <v>4.2776253170466939E-2</v>
      </c>
      <c r="C46" s="229">
        <v>6.2444806969554158E-2</v>
      </c>
      <c r="D46" s="229">
        <v>0.13023747093438509</v>
      </c>
      <c r="E46" s="229">
        <v>8.9896666654473295E-3</v>
      </c>
      <c r="F46" s="229">
        <v>0.41172833191476321</v>
      </c>
      <c r="G46" s="229">
        <v>0.16899505553204669</v>
      </c>
      <c r="H46" s="229">
        <v>3.969653852854766E-2</v>
      </c>
      <c r="I46" s="229">
        <v>4.4829560221914679</v>
      </c>
      <c r="J46" s="229">
        <v>2.7403756347804999</v>
      </c>
      <c r="K46" s="229">
        <v>2.6322905118365738</v>
      </c>
      <c r="L46" s="229">
        <v>2.8651933138084651</v>
      </c>
      <c r="M46" s="229">
        <v>1.2977222873287271</v>
      </c>
      <c r="N46" s="229">
        <v>1.0033708936262911</v>
      </c>
      <c r="O46" s="229">
        <v>1.7562371449453189</v>
      </c>
      <c r="P46" s="229">
        <v>1.171770205715952</v>
      </c>
      <c r="Q46" s="229">
        <v>3.4806555316390959</v>
      </c>
      <c r="R46" s="229">
        <v>2.3806919636326169</v>
      </c>
      <c r="S46" s="229">
        <v>2.4466858309666288</v>
      </c>
      <c r="T46" s="229">
        <v>0.61912508926608645</v>
      </c>
      <c r="U46" s="229">
        <v>0.6841905394917438</v>
      </c>
      <c r="V46" s="229">
        <v>0.63125925383144077</v>
      </c>
      <c r="W46" s="229">
        <v>0.45949568753233749</v>
      </c>
      <c r="X46" s="229">
        <v>0.30261966034676457</v>
      </c>
      <c r="Y46" s="229">
        <v>0.21841784305497999</v>
      </c>
      <c r="DA46" s="73" t="s">
        <v>3224</v>
      </c>
    </row>
    <row r="47" spans="1:105" ht="12" customHeight="1" x14ac:dyDescent="0.25">
      <c r="A47" s="64" t="s">
        <v>32</v>
      </c>
      <c r="B47" s="229">
        <v>0.66060130634114522</v>
      </c>
      <c r="C47" s="229">
        <v>1.384367788161404</v>
      </c>
      <c r="D47" s="229">
        <v>0.60650160701159894</v>
      </c>
      <c r="E47" s="229">
        <v>0.29471279488164209</v>
      </c>
      <c r="F47" s="229">
        <v>0.88239336356812359</v>
      </c>
      <c r="G47" s="229">
        <v>0.46837383538578742</v>
      </c>
      <c r="H47" s="229">
        <v>0.2124965200725252</v>
      </c>
      <c r="I47" s="229">
        <v>16.894782609047731</v>
      </c>
      <c r="J47" s="229">
        <v>4.8399334131372758</v>
      </c>
      <c r="K47" s="229">
        <v>1.340842602100804</v>
      </c>
      <c r="L47" s="229">
        <v>2.2047060103491898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1.6612385123883631</v>
      </c>
      <c r="S47" s="229">
        <v>0.67033818241488774</v>
      </c>
      <c r="T47" s="229">
        <v>0.16005149320585299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4.9900292314991372E-2</v>
      </c>
      <c r="C49" s="229">
        <v>6.3244872679572808E-2</v>
      </c>
      <c r="D49" s="229">
        <v>1.2667493762189711E-2</v>
      </c>
      <c r="E49" s="229">
        <v>1.9820954345537892E-2</v>
      </c>
      <c r="F49" s="229">
        <v>6.2366944866460777E-3</v>
      </c>
      <c r="G49" s="229">
        <v>1.430120875611913E-2</v>
      </c>
      <c r="H49" s="229">
        <v>1.232053637342064E-2</v>
      </c>
      <c r="I49" s="229">
        <v>0.9846435804159146</v>
      </c>
      <c r="J49" s="229">
        <v>0.5642167224453849</v>
      </c>
      <c r="K49" s="229">
        <v>1.022929497373283</v>
      </c>
      <c r="L49" s="229">
        <v>1.9672299316121851</v>
      </c>
      <c r="M49" s="229">
        <v>1.495146900609051</v>
      </c>
      <c r="N49" s="229">
        <v>1.416917456467423</v>
      </c>
      <c r="O49" s="229">
        <v>1.4824739603719459</v>
      </c>
      <c r="P49" s="229">
        <v>1.2442890708880709</v>
      </c>
      <c r="Q49" s="229">
        <v>1.1622149431830591</v>
      </c>
      <c r="R49" s="229">
        <v>0.55846443573116789</v>
      </c>
      <c r="S49" s="229">
        <v>0.61828141661361635</v>
      </c>
      <c r="T49" s="229">
        <v>0.19063967845150201</v>
      </c>
      <c r="U49" s="229">
        <v>0.52565803847771353</v>
      </c>
      <c r="V49" s="229">
        <v>0.44925408759893382</v>
      </c>
      <c r="W49" s="229">
        <v>0.19868755383363301</v>
      </c>
      <c r="X49" s="229">
        <v>0.24506031616029461</v>
      </c>
      <c r="Y49" s="229">
        <v>0.45361254888997538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5.1491665662580006</v>
      </c>
      <c r="C51" s="229">
        <v>4.9558048271096551</v>
      </c>
      <c r="D51" s="229">
        <v>3.9130759398827721</v>
      </c>
      <c r="E51" s="229">
        <v>5.1146902163254024</v>
      </c>
      <c r="F51" s="229">
        <v>5.8666023272879606</v>
      </c>
      <c r="G51" s="229">
        <v>5.0226760208194543</v>
      </c>
      <c r="H51" s="229">
        <v>6.4242748919225914</v>
      </c>
      <c r="I51" s="229">
        <v>2.6822095440149569</v>
      </c>
      <c r="J51" s="229">
        <v>0</v>
      </c>
      <c r="K51" s="229">
        <v>0</v>
      </c>
      <c r="L51" s="229">
        <v>3.3315871524007541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11.344832256449971</v>
      </c>
      <c r="C54" s="261">
        <f t="shared" si="2"/>
        <v>13.358814217014553</v>
      </c>
      <c r="D54" s="261">
        <f t="shared" si="2"/>
        <v>9.4179220514989055</v>
      </c>
      <c r="E54" s="261">
        <f t="shared" si="2"/>
        <v>9.9854750770322447</v>
      </c>
      <c r="F54" s="261">
        <f t="shared" si="2"/>
        <v>7.7645034023823012</v>
      </c>
      <c r="G54" s="261">
        <f t="shared" si="2"/>
        <v>9.4701978761504098</v>
      </c>
      <c r="H54" s="261">
        <f t="shared" si="2"/>
        <v>9.1028147779568602</v>
      </c>
      <c r="I54" s="261">
        <f t="shared" si="2"/>
        <v>8.1460313621874878</v>
      </c>
      <c r="J54" s="261">
        <f t="shared" si="2"/>
        <v>5.1445805758311032</v>
      </c>
      <c r="K54" s="261">
        <f t="shared" si="2"/>
        <v>5.0210514200875922</v>
      </c>
      <c r="L54" s="261">
        <f t="shared" si="2"/>
        <v>8.6240348196254839</v>
      </c>
      <c r="M54" s="261">
        <f t="shared" si="2"/>
        <v>5.2766613632827184</v>
      </c>
      <c r="N54" s="261">
        <f t="shared" si="2"/>
        <v>5.3417125444027231</v>
      </c>
      <c r="O54" s="261">
        <f t="shared" si="2"/>
        <v>4.8892020224909327</v>
      </c>
      <c r="P54" s="261">
        <f t="shared" si="2"/>
        <v>6.0033609686753202</v>
      </c>
      <c r="Q54" s="261">
        <f t="shared" si="2"/>
        <v>5.8533272427370013</v>
      </c>
      <c r="R54" s="261">
        <f t="shared" si="2"/>
        <v>5.148537540336708</v>
      </c>
      <c r="S54" s="261">
        <f t="shared" si="2"/>
        <v>5.1058684310829801</v>
      </c>
      <c r="T54" s="261">
        <f t="shared" si="2"/>
        <v>4.2378564938098853</v>
      </c>
      <c r="U54" s="261">
        <f t="shared" si="2"/>
        <v>5.9356980173832081</v>
      </c>
      <c r="V54" s="261">
        <f t="shared" si="2"/>
        <v>4.4170717492098168</v>
      </c>
      <c r="W54" s="261">
        <f t="shared" si="2"/>
        <v>4.8824403825306808</v>
      </c>
      <c r="X54" s="261">
        <f t="shared" si="2"/>
        <v>5.3358905353700159</v>
      </c>
      <c r="Y54" s="261">
        <f t="shared" si="2"/>
        <v>3.5573954959494278</v>
      </c>
      <c r="DA54" s="70"/>
    </row>
    <row r="55" spans="1:105" ht="12" customHeight="1" x14ac:dyDescent="0.25">
      <c r="A55" s="60" t="s">
        <v>3102</v>
      </c>
      <c r="B55" s="262">
        <v>10.88955703693777</v>
      </c>
      <c r="C55" s="262">
        <v>12.85414173144132</v>
      </c>
      <c r="D55" s="262">
        <v>9.0583305140895689</v>
      </c>
      <c r="E55" s="262">
        <v>9.5715920334693507</v>
      </c>
      <c r="F55" s="262">
        <v>7.2155834566928334</v>
      </c>
      <c r="G55" s="262">
        <v>9.0353237502737471</v>
      </c>
      <c r="H55" s="262">
        <v>8.5969177669564072</v>
      </c>
      <c r="I55" s="262">
        <v>6.0008838007432894</v>
      </c>
      <c r="J55" s="262">
        <v>4.2578595978098894</v>
      </c>
      <c r="K55" s="262">
        <v>4.3630595711718696</v>
      </c>
      <c r="L55" s="262">
        <v>7.2622241821143856</v>
      </c>
      <c r="M55" s="262">
        <v>4.7274664613067277</v>
      </c>
      <c r="N55" s="262">
        <v>4.7088742005065951</v>
      </c>
      <c r="O55" s="262">
        <v>4.293061408864296</v>
      </c>
      <c r="P55" s="262">
        <v>5.2315804665007368</v>
      </c>
      <c r="Q55" s="262">
        <v>4.9629241045402646</v>
      </c>
      <c r="R55" s="262">
        <v>4.3035359856391882</v>
      </c>
      <c r="S55" s="262">
        <v>4.3022864139803643</v>
      </c>
      <c r="T55" s="262">
        <v>3.5686086761878331</v>
      </c>
      <c r="U55" s="262">
        <v>4.9432986120163784</v>
      </c>
      <c r="V55" s="262">
        <v>3.8017992531308411</v>
      </c>
      <c r="W55" s="262">
        <v>4.0445091630071346</v>
      </c>
      <c r="X55" s="262">
        <v>4.4326742978802702</v>
      </c>
      <c r="Y55" s="262">
        <v>3.257486035575333</v>
      </c>
      <c r="DA55" s="72" t="s">
        <v>3232</v>
      </c>
    </row>
    <row r="56" spans="1:105" ht="12" customHeight="1" x14ac:dyDescent="0.25">
      <c r="A56" s="60" t="s">
        <v>3104</v>
      </c>
      <c r="B56" s="262">
        <v>0.45527521951220079</v>
      </c>
      <c r="C56" s="262">
        <v>0.50467248557323297</v>
      </c>
      <c r="D56" s="262">
        <v>0.35959153740933608</v>
      </c>
      <c r="E56" s="262">
        <v>0.41388304356289363</v>
      </c>
      <c r="F56" s="262">
        <v>0.54891994568946734</v>
      </c>
      <c r="G56" s="262">
        <v>0.4348741258766633</v>
      </c>
      <c r="H56" s="262">
        <v>0.5058970110004527</v>
      </c>
      <c r="I56" s="262">
        <v>2.1451475614441979</v>
      </c>
      <c r="J56" s="262">
        <v>0.88672097802121397</v>
      </c>
      <c r="K56" s="262">
        <v>0.65799184891572282</v>
      </c>
      <c r="L56" s="262">
        <v>1.361810637511099</v>
      </c>
      <c r="M56" s="262">
        <v>0.54919490197599119</v>
      </c>
      <c r="N56" s="262">
        <v>0.63283834389612814</v>
      </c>
      <c r="O56" s="262">
        <v>0.59614061362663717</v>
      </c>
      <c r="P56" s="262">
        <v>0.77178050217458294</v>
      </c>
      <c r="Q56" s="262">
        <v>0.89040313819673667</v>
      </c>
      <c r="R56" s="262">
        <v>0.84500155469752014</v>
      </c>
      <c r="S56" s="262">
        <v>0.80358201710261612</v>
      </c>
      <c r="T56" s="262">
        <v>0.66924781762205199</v>
      </c>
      <c r="U56" s="262">
        <v>0.99239940536682991</v>
      </c>
      <c r="V56" s="262">
        <v>0.61527249607897572</v>
      </c>
      <c r="W56" s="262">
        <v>0.83793121952354588</v>
      </c>
      <c r="X56" s="262">
        <v>0.903216237489746</v>
      </c>
      <c r="Y56" s="262">
        <v>0.29990946037409499</v>
      </c>
      <c r="DA56" s="72" t="s">
        <v>3233</v>
      </c>
    </row>
    <row r="57" spans="1:105" ht="12" customHeight="1" x14ac:dyDescent="0.25">
      <c r="A57" s="64" t="s">
        <v>28</v>
      </c>
      <c r="B57" s="229">
        <v>1.7726718969001551E-4</v>
      </c>
      <c r="C57" s="229">
        <v>2.7155322021995708E-4</v>
      </c>
      <c r="D57" s="229">
        <v>2.9111793125712851E-4</v>
      </c>
      <c r="E57" s="229">
        <v>1.723087482793938E-4</v>
      </c>
      <c r="F57" s="229">
        <v>1.9048122985078179E-4</v>
      </c>
      <c r="G57" s="229">
        <v>2.5790948614344789E-4</v>
      </c>
      <c r="H57" s="229">
        <v>6.8929578846666078E-5</v>
      </c>
      <c r="I57" s="229">
        <v>5.2211414324155664E-3</v>
      </c>
      <c r="J57" s="229">
        <v>3.7742544330418301E-3</v>
      </c>
      <c r="K57" s="229">
        <v>3.658780148602118E-3</v>
      </c>
      <c r="L57" s="229">
        <v>3.9504863946826724E-3</v>
      </c>
      <c r="M57" s="229">
        <v>3.4808675380479299E-3</v>
      </c>
      <c r="N57" s="229">
        <v>3.639544285376503E-3</v>
      </c>
      <c r="O57" s="229">
        <v>3.6954536288238251E-3</v>
      </c>
      <c r="P57" s="229">
        <v>3.9189352926864134E-3</v>
      </c>
      <c r="Q57" s="229">
        <v>8.7915797962640364E-3</v>
      </c>
      <c r="R57" s="229">
        <v>8.4314584716156625E-3</v>
      </c>
      <c r="S57" s="229">
        <v>4.2403559522182317E-3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1.102689892429614E-2</v>
      </c>
      <c r="C59" s="229">
        <v>1.794107317406482E-2</v>
      </c>
      <c r="D59" s="229">
        <v>8.5180361608919071E-3</v>
      </c>
      <c r="E59" s="229">
        <v>4.5661355254835332E-3</v>
      </c>
      <c r="F59" s="229">
        <v>9.522388553096655E-3</v>
      </c>
      <c r="G59" s="229">
        <v>7.7061634380377522E-3</v>
      </c>
      <c r="H59" s="229">
        <v>2.596345730289469E-3</v>
      </c>
      <c r="I59" s="229">
        <v>0.25569381143472347</v>
      </c>
      <c r="J59" s="229">
        <v>0.27019243365489382</v>
      </c>
      <c r="K59" s="229">
        <v>0.27845375004782341</v>
      </c>
      <c r="L59" s="229">
        <v>0.5777686345142401</v>
      </c>
      <c r="M59" s="229">
        <v>0.33559221465579059</v>
      </c>
      <c r="N59" s="229">
        <v>0.4471081400425726</v>
      </c>
      <c r="O59" s="229">
        <v>0.34878037464479028</v>
      </c>
      <c r="P59" s="229">
        <v>0.5860890821217194</v>
      </c>
      <c r="Q59" s="229">
        <v>0.53230468882137627</v>
      </c>
      <c r="R59" s="229">
        <v>0.49045888029470841</v>
      </c>
      <c r="S59" s="229">
        <v>0.51831554729496465</v>
      </c>
      <c r="T59" s="229">
        <v>0.59628358482530397</v>
      </c>
      <c r="U59" s="229">
        <v>0.90137631486129077</v>
      </c>
      <c r="V59" s="229">
        <v>0.53397995628484085</v>
      </c>
      <c r="W59" s="229">
        <v>0.78841273114491484</v>
      </c>
      <c r="X59" s="229">
        <v>0.86201147436695791</v>
      </c>
      <c r="Y59" s="229">
        <v>0.24934918010237431</v>
      </c>
      <c r="DA59" s="73" t="s">
        <v>3236</v>
      </c>
    </row>
    <row r="60" spans="1:105" ht="12" customHeight="1" x14ac:dyDescent="0.25">
      <c r="A60" s="64" t="s">
        <v>159</v>
      </c>
      <c r="B60" s="229">
        <v>3.218276100599392E-3</v>
      </c>
      <c r="C60" s="229">
        <v>4.6980419036655166E-3</v>
      </c>
      <c r="D60" s="229">
        <v>9.7984304151261525E-3</v>
      </c>
      <c r="E60" s="229">
        <v>6.7633855790199334E-4</v>
      </c>
      <c r="F60" s="229">
        <v>3.0976426225562129E-2</v>
      </c>
      <c r="G60" s="229">
        <v>1.271436154473079E-2</v>
      </c>
      <c r="H60" s="229">
        <v>2.9865734316148699E-3</v>
      </c>
      <c r="I60" s="229">
        <v>0.33727568818995368</v>
      </c>
      <c r="J60" s="229">
        <v>0.20617246155088401</v>
      </c>
      <c r="K60" s="229">
        <v>0.1980406654673284</v>
      </c>
      <c r="L60" s="229">
        <v>0.2155631333272825</v>
      </c>
      <c r="M60" s="229">
        <v>9.7634278670499813E-2</v>
      </c>
      <c r="N60" s="229">
        <v>7.5488719269689558E-2</v>
      </c>
      <c r="O60" s="229">
        <v>0.1321306942905569</v>
      </c>
      <c r="P60" s="229">
        <v>8.8158259991168816E-2</v>
      </c>
      <c r="Q60" s="229">
        <v>0.26186750081297278</v>
      </c>
      <c r="R60" s="229">
        <v>0.17911162108834741</v>
      </c>
      <c r="S60" s="229">
        <v>0.18407667693792809</v>
      </c>
      <c r="T60" s="229">
        <v>4.6579944020019033E-2</v>
      </c>
      <c r="U60" s="229">
        <v>5.1475150306588897E-2</v>
      </c>
      <c r="V60" s="229">
        <v>4.7492859222428158E-2</v>
      </c>
      <c r="W60" s="229">
        <v>3.4570208466382757E-2</v>
      </c>
      <c r="X60" s="229">
        <v>2.2767623348972879E-2</v>
      </c>
      <c r="Y60" s="229">
        <v>1.6432690386581562E-2</v>
      </c>
      <c r="DA60" s="73" t="s">
        <v>3237</v>
      </c>
    </row>
    <row r="61" spans="1:105" ht="12" customHeight="1" x14ac:dyDescent="0.25">
      <c r="A61" s="64" t="s">
        <v>32</v>
      </c>
      <c r="B61" s="229">
        <v>4.9700411762343188E-2</v>
      </c>
      <c r="C61" s="229">
        <v>0.104153062432206</v>
      </c>
      <c r="D61" s="229">
        <v>4.5630214947581099E-2</v>
      </c>
      <c r="E61" s="229">
        <v>2.2172749458179972E-2</v>
      </c>
      <c r="F61" s="229">
        <v>6.6386961522366644E-2</v>
      </c>
      <c r="G61" s="229">
        <v>3.5238156894228517E-2</v>
      </c>
      <c r="H61" s="229">
        <v>1.598719900232164E-2</v>
      </c>
      <c r="I61" s="229">
        <v>1.2710808232512401</v>
      </c>
      <c r="J61" s="229">
        <v>0.36413292136455983</v>
      </c>
      <c r="K61" s="229">
        <v>0.1008784402834461</v>
      </c>
      <c r="L61" s="229">
        <v>0.165871298584265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0.1249834617470869</v>
      </c>
      <c r="S61" s="229">
        <v>5.043296670206051E-2</v>
      </c>
      <c r="T61" s="229">
        <v>1.204149165185101E-2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3.754253967272077E-3</v>
      </c>
      <c r="C63" s="229">
        <v>4.7582349351402743E-3</v>
      </c>
      <c r="D63" s="229">
        <v>9.5304028304875538E-4</v>
      </c>
      <c r="E63" s="229">
        <v>1.491231674899402E-3</v>
      </c>
      <c r="F63" s="229">
        <v>4.6921839397964218E-4</v>
      </c>
      <c r="G63" s="229">
        <v>1.0759530098647619E-3</v>
      </c>
      <c r="H63" s="229">
        <v>9.2693690583728913E-4</v>
      </c>
      <c r="I63" s="229">
        <v>7.4079767805586061E-2</v>
      </c>
      <c r="J63" s="229">
        <v>4.2448907017834589E-2</v>
      </c>
      <c r="K63" s="229">
        <v>7.6960212968522901E-2</v>
      </c>
      <c r="L63" s="229">
        <v>0.14800475974511729</v>
      </c>
      <c r="M63" s="229">
        <v>0.11248754111165279</v>
      </c>
      <c r="N63" s="229">
        <v>0.1066019402984895</v>
      </c>
      <c r="O63" s="229">
        <v>0.1115340910624662</v>
      </c>
      <c r="P63" s="229">
        <v>9.3614224769008408E-2</v>
      </c>
      <c r="Q63" s="229">
        <v>8.7439368766123557E-2</v>
      </c>
      <c r="R63" s="229">
        <v>4.2016133095761847E-2</v>
      </c>
      <c r="S63" s="229">
        <v>4.6516470215444472E-2</v>
      </c>
      <c r="T63" s="229">
        <v>1.434279712487789E-2</v>
      </c>
      <c r="U63" s="229">
        <v>3.9547940198950242E-2</v>
      </c>
      <c r="V63" s="229">
        <v>3.3799680571706632E-2</v>
      </c>
      <c r="W63" s="229">
        <v>1.4948279912248249E-2</v>
      </c>
      <c r="X63" s="229">
        <v>1.843713977381525E-2</v>
      </c>
      <c r="Y63" s="229">
        <v>3.4127589885139198E-2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0.38739811156800003</v>
      </c>
      <c r="C65" s="229">
        <v>0.3728505199079365</v>
      </c>
      <c r="D65" s="229">
        <v>0.29440069767143112</v>
      </c>
      <c r="E65" s="229">
        <v>0.38480427959814928</v>
      </c>
      <c r="F65" s="229">
        <v>0.44137446976461148</v>
      </c>
      <c r="G65" s="229">
        <v>0.37788158150365803</v>
      </c>
      <c r="H65" s="229">
        <v>0.48333102635154279</v>
      </c>
      <c r="I65" s="229">
        <v>0.20179632933027891</v>
      </c>
      <c r="J65" s="229">
        <v>0</v>
      </c>
      <c r="K65" s="229">
        <v>0</v>
      </c>
      <c r="L65" s="229">
        <v>0.2506523249455111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404.16871408743128</v>
      </c>
      <c r="C68" s="261">
        <v>400.60889557685363</v>
      </c>
      <c r="D68" s="261">
        <v>410.67174542740747</v>
      </c>
      <c r="E68" s="261">
        <v>454.38558137963747</v>
      </c>
      <c r="F68" s="261">
        <v>406.75686029296781</v>
      </c>
      <c r="G68" s="261">
        <v>401.91929567543127</v>
      </c>
      <c r="H68" s="261">
        <v>413.71083013809272</v>
      </c>
      <c r="I68" s="261">
        <v>462.7174954695214</v>
      </c>
      <c r="J68" s="261">
        <v>475.58938824360399</v>
      </c>
      <c r="K68" s="261">
        <v>462.14135377298209</v>
      </c>
      <c r="L68" s="261">
        <v>461.5661358264216</v>
      </c>
      <c r="M68" s="261">
        <v>472.63322329625242</v>
      </c>
      <c r="N68" s="261">
        <v>479.04038702299891</v>
      </c>
      <c r="O68" s="261">
        <v>497.05132609404097</v>
      </c>
      <c r="P68" s="261">
        <v>480.61141544395679</v>
      </c>
      <c r="Q68" s="261">
        <v>428.74582671198681</v>
      </c>
      <c r="R68" s="261">
        <v>430.05829907014311</v>
      </c>
      <c r="S68" s="261">
        <v>468.16847951723088</v>
      </c>
      <c r="T68" s="261">
        <v>475.12576980467128</v>
      </c>
      <c r="U68" s="261">
        <v>479.14515684184522</v>
      </c>
      <c r="V68" s="261">
        <v>477.93448774012921</v>
      </c>
      <c r="W68" s="261">
        <v>467.6578732251819</v>
      </c>
      <c r="X68" s="261">
        <v>461.86514121206619</v>
      </c>
      <c r="Y68" s="261">
        <v>447.68677107332343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0.99999999999999967</v>
      </c>
      <c r="D73" s="232">
        <f t="shared" si="3"/>
        <v>1.0000000000000002</v>
      </c>
      <c r="E73" s="232">
        <f t="shared" si="3"/>
        <v>1</v>
      </c>
      <c r="F73" s="232">
        <f t="shared" si="3"/>
        <v>0.99999999999999967</v>
      </c>
      <c r="G73" s="232">
        <f t="shared" si="3"/>
        <v>0.99999999999999978</v>
      </c>
      <c r="H73" s="232">
        <f t="shared" si="3"/>
        <v>0.99999999999999978</v>
      </c>
      <c r="I73" s="232">
        <f t="shared" si="3"/>
        <v>1</v>
      </c>
      <c r="J73" s="232">
        <f t="shared" si="3"/>
        <v>1.0000000000000002</v>
      </c>
      <c r="K73" s="232">
        <f t="shared" si="3"/>
        <v>0.99999999999999989</v>
      </c>
      <c r="L73" s="232">
        <f t="shared" si="3"/>
        <v>0.99999999999999978</v>
      </c>
      <c r="M73" s="232">
        <f t="shared" si="3"/>
        <v>1.0000000000000002</v>
      </c>
      <c r="N73" s="232">
        <f t="shared" si="3"/>
        <v>1</v>
      </c>
      <c r="O73" s="232">
        <f t="shared" si="3"/>
        <v>1.0000000000000002</v>
      </c>
      <c r="P73" s="232">
        <f t="shared" si="3"/>
        <v>1</v>
      </c>
      <c r="Q73" s="232">
        <f t="shared" si="3"/>
        <v>1.0000000000000002</v>
      </c>
      <c r="R73" s="232">
        <f t="shared" si="3"/>
        <v>1</v>
      </c>
      <c r="S73" s="232">
        <f t="shared" si="3"/>
        <v>0.99999999999999967</v>
      </c>
      <c r="T73" s="232">
        <f t="shared" si="3"/>
        <v>0.99999999999999978</v>
      </c>
      <c r="U73" s="232">
        <f t="shared" si="3"/>
        <v>1</v>
      </c>
      <c r="V73" s="232">
        <f t="shared" si="3"/>
        <v>1.0000000000000002</v>
      </c>
      <c r="W73" s="232">
        <f t="shared" si="3"/>
        <v>1.0000000000000002</v>
      </c>
      <c r="X73" s="232">
        <f t="shared" si="3"/>
        <v>1.0000000000000002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1.2121675947943569E-2</v>
      </c>
      <c r="C78" s="300">
        <f t="shared" si="8"/>
        <v>1.1743282589911089E-2</v>
      </c>
      <c r="D78" s="300">
        <f t="shared" si="8"/>
        <v>1.4182836138050095E-2</v>
      </c>
      <c r="E78" s="300">
        <f t="shared" si="8"/>
        <v>1.0351879676081708E-2</v>
      </c>
      <c r="F78" s="300">
        <f t="shared" si="8"/>
        <v>1.8722383504015297E-2</v>
      </c>
      <c r="G78" s="300">
        <f t="shared" si="8"/>
        <v>1.5076792058151897E-2</v>
      </c>
      <c r="H78" s="300">
        <f t="shared" si="8"/>
        <v>1.2089359714289025E-2</v>
      </c>
      <c r="I78" s="300">
        <f t="shared" si="8"/>
        <v>1.1490242075757268E-2</v>
      </c>
      <c r="J78" s="300">
        <f t="shared" si="8"/>
        <v>1.1144989326916493E-2</v>
      </c>
      <c r="K78" s="300">
        <f t="shared" si="8"/>
        <v>1.4952562127919762E-2</v>
      </c>
      <c r="L78" s="300">
        <f t="shared" si="8"/>
        <v>1.2322552373115657E-2</v>
      </c>
      <c r="M78" s="300">
        <f t="shared" si="8"/>
        <v>1.3373564064647115E-2</v>
      </c>
      <c r="N78" s="300">
        <f t="shared" si="8"/>
        <v>1.1799055664050085E-2</v>
      </c>
      <c r="O78" s="300">
        <f t="shared" si="8"/>
        <v>1.2688261450389253E-2</v>
      </c>
      <c r="P78" s="300">
        <f t="shared" si="8"/>
        <v>1.2412618579251139E-2</v>
      </c>
      <c r="Q78" s="300">
        <f t="shared" si="8"/>
        <v>1.3304767125110197E-2</v>
      </c>
      <c r="R78" s="300">
        <f t="shared" si="8"/>
        <v>1.2152335040265303E-2</v>
      </c>
      <c r="S78" s="300">
        <f t="shared" si="8"/>
        <v>1.2061140788577925E-2</v>
      </c>
      <c r="T78" s="300">
        <f t="shared" si="8"/>
        <v>1.1443165992546082E-2</v>
      </c>
      <c r="U78" s="300">
        <f t="shared" si="8"/>
        <v>1.1152118273068118E-2</v>
      </c>
      <c r="V78" s="300">
        <f t="shared" si="8"/>
        <v>1.1773938300016816E-2</v>
      </c>
      <c r="W78" s="300">
        <f t="shared" si="8"/>
        <v>1.0921056899007816E-2</v>
      </c>
      <c r="X78" s="300">
        <f t="shared" si="8"/>
        <v>1.0993058082330347E-2</v>
      </c>
      <c r="Y78" s="300">
        <f t="shared" si="8"/>
        <v>1.2263332116094814E-2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0.10545933983730382</v>
      </c>
      <c r="C79" s="301">
        <f t="shared" si="9"/>
        <v>9.9910219711420126E-2</v>
      </c>
      <c r="D79" s="301">
        <f t="shared" si="9"/>
        <v>9.59290035078183E-2</v>
      </c>
      <c r="E79" s="301">
        <f t="shared" si="9"/>
        <v>0.10488618218223442</v>
      </c>
      <c r="F79" s="301">
        <f t="shared" si="9"/>
        <v>9.7167337642450918E-2</v>
      </c>
      <c r="G79" s="301">
        <f t="shared" si="9"/>
        <v>0.10095672770199145</v>
      </c>
      <c r="H79" s="301">
        <f t="shared" si="9"/>
        <v>0.11045232656162883</v>
      </c>
      <c r="I79" s="301">
        <f t="shared" si="9"/>
        <v>0.17516033408707135</v>
      </c>
      <c r="J79" s="301">
        <f t="shared" si="9"/>
        <v>0.13402230837711773</v>
      </c>
      <c r="K79" s="301">
        <f t="shared" si="9"/>
        <v>0.12773258309231289</v>
      </c>
      <c r="L79" s="301">
        <f t="shared" si="9"/>
        <v>0.14934912698396821</v>
      </c>
      <c r="M79" s="301">
        <f t="shared" si="9"/>
        <v>0.12375237849486481</v>
      </c>
      <c r="N79" s="301">
        <f t="shared" si="9"/>
        <v>0.12424713733588133</v>
      </c>
      <c r="O79" s="301">
        <f t="shared" si="9"/>
        <v>0.1260566734367399</v>
      </c>
      <c r="P79" s="301">
        <f t="shared" si="9"/>
        <v>0.13126864648695435</v>
      </c>
      <c r="Q79" s="301">
        <f t="shared" si="9"/>
        <v>0.1390831733002767</v>
      </c>
      <c r="R79" s="301">
        <f t="shared" si="9"/>
        <v>0.13695856819415261</v>
      </c>
      <c r="S79" s="301">
        <f t="shared" si="9"/>
        <v>0.13367527077287125</v>
      </c>
      <c r="T79" s="301">
        <f t="shared" si="9"/>
        <v>0.12882136025303656</v>
      </c>
      <c r="U79" s="301">
        <f t="shared" si="9"/>
        <v>0.13945473353058832</v>
      </c>
      <c r="V79" s="301">
        <f t="shared" si="9"/>
        <v>0.12793143629266468</v>
      </c>
      <c r="W79" s="301">
        <f t="shared" si="9"/>
        <v>0.13461763979983155</v>
      </c>
      <c r="X79" s="301">
        <f t="shared" si="9"/>
        <v>0.1365670051008164</v>
      </c>
      <c r="Y79" s="301">
        <f t="shared" si="9"/>
        <v>0.11592023630068161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0.58422833640585081</v>
      </c>
      <c r="C80" s="301">
        <f t="shared" si="10"/>
        <v>0.60247829642381034</v>
      </c>
      <c r="D80" s="301">
        <f t="shared" si="10"/>
        <v>0.59664409881165237</v>
      </c>
      <c r="E80" s="301">
        <f t="shared" si="10"/>
        <v>0.56648332272735691</v>
      </c>
      <c r="F80" s="301">
        <f t="shared" si="10"/>
        <v>0.60501893430910081</v>
      </c>
      <c r="G80" s="301">
        <f t="shared" si="10"/>
        <v>0.58919099659352214</v>
      </c>
      <c r="H80" s="301">
        <f t="shared" si="10"/>
        <v>0.56893610338642919</v>
      </c>
      <c r="I80" s="301">
        <f t="shared" si="10"/>
        <v>0.4883542128284073</v>
      </c>
      <c r="J80" s="301">
        <f t="shared" si="10"/>
        <v>0.50689920551586887</v>
      </c>
      <c r="K80" s="301">
        <f t="shared" si="10"/>
        <v>0.50077841735711914</v>
      </c>
      <c r="L80" s="301">
        <f t="shared" si="10"/>
        <v>0.49913677914083715</v>
      </c>
      <c r="M80" s="301">
        <f t="shared" si="10"/>
        <v>0.50258124947694582</v>
      </c>
      <c r="N80" s="301">
        <f t="shared" si="10"/>
        <v>0.50336587560145529</v>
      </c>
      <c r="O80" s="301">
        <f t="shared" si="10"/>
        <v>0.49831413468947622</v>
      </c>
      <c r="P80" s="301">
        <f t="shared" si="10"/>
        <v>0.50054238714447363</v>
      </c>
      <c r="Q80" s="301">
        <f t="shared" si="10"/>
        <v>0.49676705501118351</v>
      </c>
      <c r="R80" s="301">
        <f t="shared" si="10"/>
        <v>0.49922849095989374</v>
      </c>
      <c r="S80" s="301">
        <f t="shared" si="10"/>
        <v>0.49881055047503303</v>
      </c>
      <c r="T80" s="301">
        <f t="shared" si="10"/>
        <v>0.49860708006422028</v>
      </c>
      <c r="U80" s="301">
        <f t="shared" si="10"/>
        <v>0.49545176957613141</v>
      </c>
      <c r="V80" s="301">
        <f t="shared" si="10"/>
        <v>0.49650137301384034</v>
      </c>
      <c r="W80" s="301">
        <f t="shared" si="10"/>
        <v>0.49902651423612432</v>
      </c>
      <c r="X80" s="301">
        <f t="shared" si="10"/>
        <v>0.498968952770594</v>
      </c>
      <c r="Y80" s="301">
        <f t="shared" si="10"/>
        <v>0.501067110553571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0.58422833640585081</v>
      </c>
      <c r="C81" s="302">
        <f t="shared" si="11"/>
        <v>0.60247829642381034</v>
      </c>
      <c r="D81" s="302">
        <f t="shared" si="11"/>
        <v>0.59664409881165237</v>
      </c>
      <c r="E81" s="302">
        <f t="shared" si="11"/>
        <v>0.56648332272735691</v>
      </c>
      <c r="F81" s="302">
        <f t="shared" si="11"/>
        <v>0.60501893430910081</v>
      </c>
      <c r="G81" s="302">
        <f t="shared" si="11"/>
        <v>0.58919099659352214</v>
      </c>
      <c r="H81" s="302">
        <f t="shared" si="11"/>
        <v>0.56893610338642919</v>
      </c>
      <c r="I81" s="302">
        <f t="shared" si="11"/>
        <v>0.4883542128284073</v>
      </c>
      <c r="J81" s="302">
        <f t="shared" si="11"/>
        <v>0.50689920551586887</v>
      </c>
      <c r="K81" s="302">
        <f t="shared" si="11"/>
        <v>0.50077841735711914</v>
      </c>
      <c r="L81" s="302">
        <f t="shared" si="11"/>
        <v>0.49913677914083715</v>
      </c>
      <c r="M81" s="302">
        <f t="shared" si="11"/>
        <v>0.50258124947694582</v>
      </c>
      <c r="N81" s="302">
        <f t="shared" si="11"/>
        <v>0.50336587560145529</v>
      </c>
      <c r="O81" s="302">
        <f t="shared" si="11"/>
        <v>0.49831413468947622</v>
      </c>
      <c r="P81" s="302">
        <f t="shared" si="11"/>
        <v>0.50054238714447363</v>
      </c>
      <c r="Q81" s="302">
        <f t="shared" si="11"/>
        <v>0.49676705501118351</v>
      </c>
      <c r="R81" s="302">
        <f t="shared" si="11"/>
        <v>0.49922849095989374</v>
      </c>
      <c r="S81" s="302">
        <f t="shared" si="11"/>
        <v>0.49881055047503303</v>
      </c>
      <c r="T81" s="302">
        <f t="shared" si="11"/>
        <v>0.49860708006422028</v>
      </c>
      <c r="U81" s="302">
        <f t="shared" si="11"/>
        <v>0.49545176957613141</v>
      </c>
      <c r="V81" s="302">
        <f t="shared" si="11"/>
        <v>0.49650137301384034</v>
      </c>
      <c r="W81" s="302">
        <f t="shared" si="11"/>
        <v>0.49902651423612432</v>
      </c>
      <c r="X81" s="302">
        <f t="shared" si="11"/>
        <v>0.498968952770594</v>
      </c>
      <c r="Y81" s="302">
        <f t="shared" si="11"/>
        <v>0.501067110553571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3.6291241439622195E-2</v>
      </c>
      <c r="C83" s="301">
        <f t="shared" si="13"/>
        <v>4.2894115245098813E-2</v>
      </c>
      <c r="D83" s="301">
        <f t="shared" si="13"/>
        <v>3.9933866911291485E-2</v>
      </c>
      <c r="E83" s="301">
        <f t="shared" si="13"/>
        <v>3.2164863160868737E-2</v>
      </c>
      <c r="F83" s="301">
        <f t="shared" si="13"/>
        <v>4.5702274365247181E-2</v>
      </c>
      <c r="G83" s="301">
        <f t="shared" si="13"/>
        <v>3.8874105784112198E-2</v>
      </c>
      <c r="H83" s="301">
        <f t="shared" si="13"/>
        <v>3.344026879918395E-2</v>
      </c>
      <c r="I83" s="301">
        <f t="shared" si="13"/>
        <v>3.5526893244708382E-2</v>
      </c>
      <c r="J83" s="301">
        <f t="shared" si="13"/>
        <v>2.19620791972975E-2</v>
      </c>
      <c r="K83" s="301">
        <f t="shared" si="13"/>
        <v>1.8187897609360609E-2</v>
      </c>
      <c r="L83" s="301">
        <f t="shared" si="13"/>
        <v>2.8779308336355343E-2</v>
      </c>
      <c r="M83" s="301">
        <f t="shared" si="13"/>
        <v>1.6162793515586842E-2</v>
      </c>
      <c r="N83" s="301">
        <f t="shared" si="13"/>
        <v>1.7000955456674488E-2</v>
      </c>
      <c r="O83" s="301">
        <f t="shared" si="13"/>
        <v>1.5425372917421864E-2</v>
      </c>
      <c r="P83" s="301">
        <f t="shared" si="13"/>
        <v>1.944672138432017E-2</v>
      </c>
      <c r="Q83" s="301">
        <f t="shared" si="13"/>
        <v>2.2187046035773636E-2</v>
      </c>
      <c r="R83" s="301">
        <f t="shared" si="13"/>
        <v>2.1807635270140159E-2</v>
      </c>
      <c r="S83" s="301">
        <f t="shared" si="13"/>
        <v>1.9278975275228299E-2</v>
      </c>
      <c r="T83" s="301">
        <f t="shared" si="13"/>
        <v>1.6940054321313108E-2</v>
      </c>
      <c r="U83" s="301">
        <f t="shared" si="13"/>
        <v>2.1435247143747085E-2</v>
      </c>
      <c r="V83" s="301">
        <f t="shared" si="13"/>
        <v>1.5518818634187458E-2</v>
      </c>
      <c r="W83" s="301">
        <f t="shared" si="13"/>
        <v>2.010369337913373E-2</v>
      </c>
      <c r="X83" s="301">
        <f t="shared" si="13"/>
        <v>2.1620126999193585E-2</v>
      </c>
      <c r="Y83" s="301">
        <f t="shared" si="13"/>
        <v>1.154644092886192E-2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3.24770474202652E-2</v>
      </c>
      <c r="C84" s="302">
        <f t="shared" si="14"/>
        <v>3.8956959818568219E-2</v>
      </c>
      <c r="D84" s="302">
        <f t="shared" si="14"/>
        <v>3.705182977410755E-2</v>
      </c>
      <c r="E84" s="302">
        <f t="shared" si="14"/>
        <v>2.8775401971706135E-2</v>
      </c>
      <c r="F84" s="302">
        <f t="shared" si="14"/>
        <v>4.1594353690918573E-2</v>
      </c>
      <c r="G84" s="302">
        <f t="shared" si="14"/>
        <v>3.5278579744601371E-2</v>
      </c>
      <c r="H84" s="302">
        <f t="shared" si="14"/>
        <v>2.9065504679968792E-2</v>
      </c>
      <c r="I84" s="302">
        <f t="shared" si="14"/>
        <v>1.7998480165525819E-2</v>
      </c>
      <c r="J84" s="302">
        <f t="shared" si="14"/>
        <v>1.3970343085418543E-2</v>
      </c>
      <c r="K84" s="302">
        <f t="shared" si="14"/>
        <v>1.1853630460689454E-2</v>
      </c>
      <c r="L84" s="302">
        <f t="shared" si="14"/>
        <v>1.6829486071005748E-2</v>
      </c>
      <c r="M84" s="302">
        <f t="shared" si="14"/>
        <v>1.0906465270605072E-2</v>
      </c>
      <c r="N84" s="302">
        <f t="shared" si="14"/>
        <v>1.1034439115743495E-2</v>
      </c>
      <c r="O84" s="302">
        <f t="shared" si="14"/>
        <v>9.9394444538498886E-3</v>
      </c>
      <c r="P84" s="302">
        <f t="shared" si="14"/>
        <v>1.235660969896692E-2</v>
      </c>
      <c r="Q84" s="302">
        <f t="shared" si="14"/>
        <v>1.3237079734825513E-2</v>
      </c>
      <c r="R84" s="302">
        <f t="shared" si="14"/>
        <v>1.3295046773590948E-2</v>
      </c>
      <c r="S84" s="302">
        <f t="shared" si="14"/>
        <v>1.1692135933890077E-2</v>
      </c>
      <c r="T84" s="302">
        <f t="shared" si="14"/>
        <v>1.0553046016158944E-2</v>
      </c>
      <c r="U84" s="302">
        <f t="shared" si="14"/>
        <v>1.239351867475714E-2</v>
      </c>
      <c r="V84" s="302">
        <f t="shared" si="14"/>
        <v>9.6140232768990742E-3</v>
      </c>
      <c r="W84" s="302">
        <f t="shared" si="14"/>
        <v>1.2200132994126676E-2</v>
      </c>
      <c r="X84" s="302">
        <f t="shared" si="14"/>
        <v>1.3092850835457675E-2</v>
      </c>
      <c r="Y84" s="302">
        <f t="shared" si="14"/>
        <v>8.373238220336322E-3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3.8141940193569964E-3</v>
      </c>
      <c r="C85" s="302">
        <f t="shared" si="15"/>
        <v>3.937155426530595E-3</v>
      </c>
      <c r="D85" s="302">
        <f t="shared" si="15"/>
        <v>2.8820371371839318E-3</v>
      </c>
      <c r="E85" s="302">
        <f t="shared" si="15"/>
        <v>3.389461189162606E-3</v>
      </c>
      <c r="F85" s="302">
        <f t="shared" si="15"/>
        <v>4.1079206743286018E-3</v>
      </c>
      <c r="G85" s="302">
        <f t="shared" si="15"/>
        <v>3.5955260395108221E-3</v>
      </c>
      <c r="H85" s="302">
        <f t="shared" si="15"/>
        <v>4.3747641192151635E-3</v>
      </c>
      <c r="I85" s="302">
        <f t="shared" si="15"/>
        <v>1.7528413079182559E-2</v>
      </c>
      <c r="J85" s="302">
        <f t="shared" si="15"/>
        <v>7.9917361118789568E-3</v>
      </c>
      <c r="K85" s="302">
        <f t="shared" si="15"/>
        <v>6.3342671486711563E-3</v>
      </c>
      <c r="L85" s="302">
        <f t="shared" si="15"/>
        <v>1.1949822265349595E-2</v>
      </c>
      <c r="M85" s="302">
        <f t="shared" si="15"/>
        <v>5.2563282449817712E-3</v>
      </c>
      <c r="N85" s="302">
        <f t="shared" si="15"/>
        <v>5.9665163409309942E-3</v>
      </c>
      <c r="O85" s="302">
        <f t="shared" si="15"/>
        <v>5.4859284635719735E-3</v>
      </c>
      <c r="P85" s="302">
        <f t="shared" si="15"/>
        <v>7.0901116853532477E-3</v>
      </c>
      <c r="Q85" s="302">
        <f t="shared" si="15"/>
        <v>8.9499663009481225E-3</v>
      </c>
      <c r="R85" s="302">
        <f t="shared" si="15"/>
        <v>8.5125884965492112E-3</v>
      </c>
      <c r="S85" s="302">
        <f t="shared" si="15"/>
        <v>7.5868393413382213E-3</v>
      </c>
      <c r="T85" s="302">
        <f t="shared" si="15"/>
        <v>6.3870083051541645E-3</v>
      </c>
      <c r="U85" s="302">
        <f t="shared" si="15"/>
        <v>9.041728468989943E-3</v>
      </c>
      <c r="V85" s="302">
        <f t="shared" si="15"/>
        <v>5.9047953572883838E-3</v>
      </c>
      <c r="W85" s="302">
        <f t="shared" si="15"/>
        <v>7.9035603850070527E-3</v>
      </c>
      <c r="X85" s="302">
        <f t="shared" si="15"/>
        <v>8.5272761637359088E-3</v>
      </c>
      <c r="Y85" s="302">
        <f t="shared" si="15"/>
        <v>3.1732027085255975E-3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7.1506810294562984E-3</v>
      </c>
      <c r="C87" s="301">
        <f t="shared" si="17"/>
        <v>7.8408184938789267E-3</v>
      </c>
      <c r="D87" s="301">
        <f t="shared" si="17"/>
        <v>5.6789201272281573E-3</v>
      </c>
      <c r="E87" s="301">
        <f t="shared" si="17"/>
        <v>6.1523682464685843E-3</v>
      </c>
      <c r="F87" s="301">
        <f t="shared" si="17"/>
        <v>4.3716690819751236E-3</v>
      </c>
      <c r="G87" s="301">
        <f t="shared" si="17"/>
        <v>5.8908570177933321E-3</v>
      </c>
      <c r="H87" s="301">
        <f t="shared" si="17"/>
        <v>5.9222780359480046E-3</v>
      </c>
      <c r="I87" s="301">
        <f t="shared" si="17"/>
        <v>5.0078586692241913E-3</v>
      </c>
      <c r="J87" s="301">
        <f t="shared" si="17"/>
        <v>3.488387199454341E-3</v>
      </c>
      <c r="K87" s="301">
        <f t="shared" si="17"/>
        <v>3.6365627829404645E-3</v>
      </c>
      <c r="L87" s="301">
        <f t="shared" si="17"/>
        <v>5.6934535734353264E-3</v>
      </c>
      <c r="M87" s="301">
        <f t="shared" si="17"/>
        <v>3.7995814890438473E-3</v>
      </c>
      <c r="N87" s="301">
        <f t="shared" si="17"/>
        <v>3.7890393991057555E-3</v>
      </c>
      <c r="O87" s="301">
        <f t="shared" si="17"/>
        <v>3.3850101185907925E-3</v>
      </c>
      <c r="P87" s="301">
        <f t="shared" si="17"/>
        <v>4.1492947802653701E-3</v>
      </c>
      <c r="Q87" s="301">
        <f t="shared" si="17"/>
        <v>4.4264756723218831E-3</v>
      </c>
      <c r="R87" s="301">
        <f t="shared" si="17"/>
        <v>3.902191461008299E-3</v>
      </c>
      <c r="S87" s="301">
        <f t="shared" si="17"/>
        <v>3.6267770300039606E-3</v>
      </c>
      <c r="T87" s="301">
        <f t="shared" si="17"/>
        <v>3.0428274259170392E-3</v>
      </c>
      <c r="U87" s="301">
        <f t="shared" si="17"/>
        <v>4.0687154844430487E-3</v>
      </c>
      <c r="V87" s="301">
        <f t="shared" si="17"/>
        <v>3.1892778867738071E-3</v>
      </c>
      <c r="W87" s="301">
        <f t="shared" si="17"/>
        <v>3.4647500667092067E-3</v>
      </c>
      <c r="X87" s="301">
        <f t="shared" si="17"/>
        <v>3.7900597964199249E-3</v>
      </c>
      <c r="Y87" s="301">
        <f t="shared" si="17"/>
        <v>2.831785544215894E-3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6.8637197239247378E-3</v>
      </c>
      <c r="C88" s="302">
        <f t="shared" si="18"/>
        <v>7.5446061733875965E-3</v>
      </c>
      <c r="D88" s="302">
        <f t="shared" si="18"/>
        <v>5.4620897470011526E-3</v>
      </c>
      <c r="E88" s="302">
        <f t="shared" si="18"/>
        <v>5.8973617620174789E-3</v>
      </c>
      <c r="F88" s="302">
        <f t="shared" si="18"/>
        <v>4.0626092193297107E-3</v>
      </c>
      <c r="G88" s="302">
        <f t="shared" si="18"/>
        <v>5.6203472217172829E-3</v>
      </c>
      <c r="H88" s="302">
        <f t="shared" si="18"/>
        <v>5.5931421774490578E-3</v>
      </c>
      <c r="I88" s="302">
        <f t="shared" si="18"/>
        <v>3.6891065880317727E-3</v>
      </c>
      <c r="J88" s="302">
        <f t="shared" si="18"/>
        <v>2.8871280562408771E-3</v>
      </c>
      <c r="K88" s="302">
        <f t="shared" si="18"/>
        <v>3.1600034990279012E-3</v>
      </c>
      <c r="L88" s="302">
        <f t="shared" si="18"/>
        <v>4.7944073841927242E-3</v>
      </c>
      <c r="M88" s="302">
        <f t="shared" si="18"/>
        <v>3.4041210568195139E-3</v>
      </c>
      <c r="N88" s="302">
        <f t="shared" si="18"/>
        <v>3.3401478875623582E-3</v>
      </c>
      <c r="O88" s="302">
        <f t="shared" si="18"/>
        <v>2.9722756887295785E-3</v>
      </c>
      <c r="P88" s="302">
        <f t="shared" si="18"/>
        <v>3.6158694497058783E-3</v>
      </c>
      <c r="Q88" s="302">
        <f t="shared" si="18"/>
        <v>3.7531239756988274E-3</v>
      </c>
      <c r="R88" s="302">
        <f t="shared" si="18"/>
        <v>3.2617459314873555E-3</v>
      </c>
      <c r="S88" s="302">
        <f t="shared" si="18"/>
        <v>3.0559803397465393E-3</v>
      </c>
      <c r="T88" s="302">
        <f t="shared" si="18"/>
        <v>2.5623001553098292E-3</v>
      </c>
      <c r="U88" s="302">
        <f t="shared" si="18"/>
        <v>3.3884600510394169E-3</v>
      </c>
      <c r="V88" s="302">
        <f t="shared" si="18"/>
        <v>2.7450299602066559E-3</v>
      </c>
      <c r="W88" s="302">
        <f t="shared" si="18"/>
        <v>2.870124833981403E-3</v>
      </c>
      <c r="X88" s="302">
        <f t="shared" si="18"/>
        <v>3.1485092386466904E-3</v>
      </c>
      <c r="Y88" s="302">
        <f t="shared" si="18"/>
        <v>2.5930492902829336E-3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2.8696130553156079E-4</v>
      </c>
      <c r="C89" s="302">
        <f t="shared" si="19"/>
        <v>2.9621232049133005E-4</v>
      </c>
      <c r="D89" s="302">
        <f t="shared" si="19"/>
        <v>2.1683038022700423E-4</v>
      </c>
      <c r="E89" s="302">
        <f t="shared" si="19"/>
        <v>2.550064844511051E-4</v>
      </c>
      <c r="F89" s="302">
        <f t="shared" si="19"/>
        <v>3.0905986264541201E-4</v>
      </c>
      <c r="G89" s="302">
        <f t="shared" si="19"/>
        <v>2.7050979607604931E-4</v>
      </c>
      <c r="H89" s="302">
        <f t="shared" si="19"/>
        <v>3.2913585849894634E-4</v>
      </c>
      <c r="I89" s="302">
        <f t="shared" si="19"/>
        <v>1.3187520811924183E-3</v>
      </c>
      <c r="J89" s="302">
        <f t="shared" si="19"/>
        <v>6.012591432134637E-4</v>
      </c>
      <c r="K89" s="302">
        <f t="shared" si="19"/>
        <v>4.7655928391256348E-4</v>
      </c>
      <c r="L89" s="302">
        <f t="shared" si="19"/>
        <v>8.9904618924260262E-4</v>
      </c>
      <c r="M89" s="302">
        <f t="shared" si="19"/>
        <v>3.9546043222433384E-4</v>
      </c>
      <c r="N89" s="302">
        <f t="shared" si="19"/>
        <v>4.4889151154339763E-4</v>
      </c>
      <c r="O89" s="302">
        <f t="shared" si="19"/>
        <v>4.1273442986121427E-4</v>
      </c>
      <c r="P89" s="302">
        <f t="shared" si="19"/>
        <v>5.3342533055949169E-4</v>
      </c>
      <c r="Q89" s="302">
        <f t="shared" si="19"/>
        <v>6.733516966230561E-4</v>
      </c>
      <c r="R89" s="302">
        <f t="shared" si="19"/>
        <v>6.4044552952094381E-4</v>
      </c>
      <c r="S89" s="302">
        <f t="shared" si="19"/>
        <v>5.7079669025742147E-4</v>
      </c>
      <c r="T89" s="302">
        <f t="shared" si="19"/>
        <v>4.8052727060720989E-4</v>
      </c>
      <c r="U89" s="302">
        <f t="shared" si="19"/>
        <v>6.8025543340363226E-4</v>
      </c>
      <c r="V89" s="302">
        <f t="shared" si="19"/>
        <v>4.4424792656715128E-4</v>
      </c>
      <c r="W89" s="302">
        <f t="shared" si="19"/>
        <v>5.946252327278036E-4</v>
      </c>
      <c r="X89" s="302">
        <f t="shared" si="19"/>
        <v>6.4155055777323467E-4</v>
      </c>
      <c r="Y89" s="302">
        <f t="shared" si="19"/>
        <v>2.3873625393296024E-4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0.25474872533982329</v>
      </c>
      <c r="C91" s="301">
        <f t="shared" si="21"/>
        <v>0.2351332675358804</v>
      </c>
      <c r="D91" s="301">
        <f t="shared" si="21"/>
        <v>0.24763127450395983</v>
      </c>
      <c r="E91" s="301">
        <f t="shared" si="21"/>
        <v>0.27996138400698961</v>
      </c>
      <c r="F91" s="301">
        <f t="shared" si="21"/>
        <v>0.22901740109721036</v>
      </c>
      <c r="G91" s="301">
        <f t="shared" si="21"/>
        <v>0.25001052084442882</v>
      </c>
      <c r="H91" s="301">
        <f t="shared" si="21"/>
        <v>0.2691596635025208</v>
      </c>
      <c r="I91" s="301">
        <f t="shared" si="21"/>
        <v>0.28446045909483147</v>
      </c>
      <c r="J91" s="301">
        <f t="shared" si="21"/>
        <v>0.32248303038334514</v>
      </c>
      <c r="K91" s="301">
        <f t="shared" si="21"/>
        <v>0.33471197703034705</v>
      </c>
      <c r="L91" s="301">
        <f t="shared" si="21"/>
        <v>0.30471877959228805</v>
      </c>
      <c r="M91" s="301">
        <f t="shared" si="21"/>
        <v>0.34033043295891158</v>
      </c>
      <c r="N91" s="301">
        <f t="shared" si="21"/>
        <v>0.33979793654283313</v>
      </c>
      <c r="O91" s="301">
        <f t="shared" si="21"/>
        <v>0.34413054738738208</v>
      </c>
      <c r="P91" s="301">
        <f t="shared" si="21"/>
        <v>0.33218033162473548</v>
      </c>
      <c r="Q91" s="301">
        <f t="shared" si="21"/>
        <v>0.32423148285533437</v>
      </c>
      <c r="R91" s="301">
        <f t="shared" si="21"/>
        <v>0.32595077907454001</v>
      </c>
      <c r="S91" s="301">
        <f t="shared" si="21"/>
        <v>0.33254728565828529</v>
      </c>
      <c r="T91" s="301">
        <f t="shared" si="21"/>
        <v>0.34114551194296677</v>
      </c>
      <c r="U91" s="301">
        <f t="shared" si="21"/>
        <v>0.32843741599202203</v>
      </c>
      <c r="V91" s="301">
        <f t="shared" si="21"/>
        <v>0.34508515587251709</v>
      </c>
      <c r="W91" s="301">
        <f t="shared" si="21"/>
        <v>0.33186634561919359</v>
      </c>
      <c r="X91" s="301">
        <f t="shared" si="21"/>
        <v>0.32806079725064596</v>
      </c>
      <c r="Y91" s="301">
        <f t="shared" si="21"/>
        <v>0.35637109455657495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0.81425479447644178</v>
      </c>
      <c r="C96" s="320">
        <f>IF(C$5=0,0,C$5/OIS_fec!C$5)</f>
        <v>0.83728404451544369</v>
      </c>
      <c r="D96" s="320">
        <f>IF(D$5=0,0,D$5/OIS_fec!D$5)</f>
        <v>0.69691712102007608</v>
      </c>
      <c r="E96" s="320">
        <f>IF(E$5=0,0,E$5/OIS_fec!E$5)</f>
        <v>0.67887453755497529</v>
      </c>
      <c r="F96" s="320">
        <f>IF(F$5=0,0,F$5/OIS_fec!F$5)</f>
        <v>0.7289092468399393</v>
      </c>
      <c r="G96" s="320">
        <f>IF(G$5=0,0,G$5/OIS_fec!G$5)</f>
        <v>0.69829787051346504</v>
      </c>
      <c r="H96" s="320">
        <f>IF(H$5=0,0,H$5/OIS_fec!H$5)</f>
        <v>0.6200513391076462</v>
      </c>
      <c r="I96" s="320">
        <f>IF(I$5=0,0,I$5/OIS_fec!I$5)</f>
        <v>2.0467848489092848</v>
      </c>
      <c r="J96" s="320">
        <f>IF(J$5=0,0,J$5/OIS_fec!J$5)</f>
        <v>1.856427395793407</v>
      </c>
      <c r="K96" s="320">
        <f>IF(K$5=0,0,K$5/OIS_fec!K$5)</f>
        <v>2.1106430299681929</v>
      </c>
      <c r="L96" s="320">
        <f>IF(L$5=0,0,L$5/OIS_fec!L$5)</f>
        <v>1.8148742496932562</v>
      </c>
      <c r="M96" s="320">
        <f>IF(M$5=0,0,M$5/OIS_fec!M$5)</f>
        <v>1.9644910471052559</v>
      </c>
      <c r="N96" s="320">
        <f>IF(N$5=0,0,N$5/OIS_fec!N$5)</f>
        <v>1.8480250789426989</v>
      </c>
      <c r="O96" s="320">
        <f>IF(O$5=0,0,O$5/OIS_fec!O$5)</f>
        <v>1.9231733580600623</v>
      </c>
      <c r="P96" s="320">
        <f>IF(P$5=0,0,P$5/OIS_fec!P$5)</f>
        <v>1.8706782675393945</v>
      </c>
      <c r="Q96" s="320">
        <f>IF(Q$5=0,0,Q$5/OIS_fec!Q$5)</f>
        <v>1.8417861837622744</v>
      </c>
      <c r="R96" s="320">
        <f>IF(R$5=0,0,R$5/OIS_fec!R$5)</f>
        <v>1.7562708597674892</v>
      </c>
      <c r="S96" s="320">
        <f>IF(S$5=0,0,S$5/OIS_fec!S$5)</f>
        <v>1.8395553234572888</v>
      </c>
      <c r="T96" s="320">
        <f>IF(T$5=0,0,T$5/OIS_fec!T$5)</f>
        <v>1.8509366315021818</v>
      </c>
      <c r="U96" s="320">
        <f>IF(U$5=0,0,U$5/OIS_fec!U$5)</f>
        <v>1.8633733661304261</v>
      </c>
      <c r="V96" s="320">
        <f>IF(V$5=0,0,V$5/OIS_fec!V$5)</f>
        <v>1.8313087489607909</v>
      </c>
      <c r="W96" s="320">
        <f>IF(W$5=0,0,W$5/OIS_fec!W$5)</f>
        <v>1.7543392596724405</v>
      </c>
      <c r="X96" s="320">
        <f>IF(X$5=0,0,X$5/OIS_fec!X$5)</f>
        <v>1.7424619677342594</v>
      </c>
      <c r="Y96" s="320">
        <f>IF(Y$5=0,0,Y$5/OIS_fec!Y$5)</f>
        <v>1.6671025582055436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1.3239303987447701</v>
      </c>
      <c r="C101" s="332">
        <f>IF(C$10=0,0,C$10/OIS_fec!C$10)</f>
        <v>1.2825475523931049</v>
      </c>
      <c r="D101" s="332">
        <f>IF(D$10=0,0,D$10/OIS_fec!D$10)</f>
        <v>1.451889089922775</v>
      </c>
      <c r="E101" s="332">
        <f>IF(E$10=0,0,E$10/OIS_fec!E$10)</f>
        <v>1.1870931451851676</v>
      </c>
      <c r="F101" s="332">
        <f>IF(F$10=0,0,F$10/OIS_fec!F$10)</f>
        <v>1.7984276946542648</v>
      </c>
      <c r="G101" s="332">
        <f>IF(G$10=0,0,G$10/OIS_fec!G$10)</f>
        <v>1.436393986170363</v>
      </c>
      <c r="H101" s="332">
        <f>IF(H$10=0,0,H$10/OIS_fec!H$10)</f>
        <v>1.142545880092295</v>
      </c>
      <c r="I101" s="332">
        <f>IF(I$10=0,0,I$10/OIS_fec!I$10)</f>
        <v>1.2247618813528112</v>
      </c>
      <c r="J101" s="332">
        <f>IF(J$10=0,0,J$10/OIS_fec!J$10)</f>
        <v>1.0299794303299548</v>
      </c>
      <c r="K101" s="332">
        <f>IF(K$10=0,0,K$10/OIS_fec!K$10)</f>
        <v>1.4943366618830347</v>
      </c>
      <c r="L101" s="332">
        <f>IF(L$10=0,0,L$10/OIS_fec!L$10)</f>
        <v>1.0826244363896149</v>
      </c>
      <c r="M101" s="332">
        <f>IF(M$10=0,0,M$10/OIS_fec!M$10)</f>
        <v>1.1453881794544241</v>
      </c>
      <c r="N101" s="332">
        <f>IF(N$10=0,0,N$10/OIS_fec!N$10)</f>
        <v>0.88465915922875527</v>
      </c>
      <c r="O101" s="332">
        <f>IF(O$10=0,0,O$10/OIS_fec!O$10)</f>
        <v>0.94671587648180455</v>
      </c>
      <c r="P101" s="332">
        <f>IF(P$10=0,0,P$10/OIS_fec!P$10)</f>
        <v>0.89534381904914306</v>
      </c>
      <c r="Q101" s="332">
        <f>IF(Q$10=0,0,Q$10/OIS_fec!Q$10)</f>
        <v>0.86565541267545254</v>
      </c>
      <c r="R101" s="332">
        <f>IF(R$10=0,0,R$10/OIS_fec!R$10)</f>
        <v>0.68942276870282448</v>
      </c>
      <c r="S101" s="332">
        <f>IF(S$10=0,0,S$10/OIS_fec!S$10)</f>
        <v>0.81279687175244508</v>
      </c>
      <c r="T101" s="332">
        <f>IF(T$10=0,0,T$10/OIS_fec!T$10)</f>
        <v>0.76917800453680751</v>
      </c>
      <c r="U101" s="332">
        <f>IF(U$10=0,0,U$10/OIS_fec!U$10)</f>
        <v>0.78421528499920812</v>
      </c>
      <c r="V101" s="332">
        <f>IF(V$10=0,0,V$10/OIS_fec!V$10)</f>
        <v>0.74100543765189564</v>
      </c>
      <c r="W101" s="332">
        <f>IF(W$10=0,0,W$10/OIS_fec!W$10)</f>
        <v>0.67628481697789</v>
      </c>
      <c r="X101" s="332">
        <f>IF(X$10=0,0,X$10/OIS_fec!X$10)</f>
        <v>0.68011634362450735</v>
      </c>
      <c r="Y101" s="332">
        <f>IF(Y$10=0,0,Y$10/OIS_fec!Y$10)</f>
        <v>0.66980406779518842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0.15494282935531944</v>
      </c>
      <c r="C102" s="348">
        <f>IF(C$16=0,0,C$16/OIS_fec!C$16)</f>
        <v>0.15457000165461013</v>
      </c>
      <c r="D102" s="348">
        <f>IF(D$16=0,0,D$16/OIS_fec!D$16)</f>
        <v>0.11415474387990376</v>
      </c>
      <c r="E102" s="348">
        <f>IF(E$16=0,0,E$16/OIS_fec!E$16)</f>
        <v>0.11978460691005696</v>
      </c>
      <c r="F102" s="348">
        <f>IF(F$16=0,0,F$16/OIS_fec!F$16)</f>
        <v>0.12228832173278747</v>
      </c>
      <c r="G102" s="348">
        <f>IF(G$16=0,0,G$16/OIS_fec!G$16)</f>
        <v>0.12144938976341356</v>
      </c>
      <c r="H102" s="348">
        <f>IF(H$16=0,0,H$16/OIS_fec!H$16)</f>
        <v>0.11309767817466404</v>
      </c>
      <c r="I102" s="348">
        <f>IF(I$16=0,0,I$16/OIS_fec!I$16)</f>
        <v>2.1548567136564305</v>
      </c>
      <c r="J102" s="348">
        <f>IF(J$16=0,0,J$16/OIS_fec!J$16)</f>
        <v>1.6167359570714948</v>
      </c>
      <c r="K102" s="348">
        <f>IF(K$16=0,0,K$16/OIS_fec!K$16)</f>
        <v>1.599955505457932</v>
      </c>
      <c r="L102" s="348">
        <f>IF(L$16=0,0,L$16/OIS_fec!L$16)</f>
        <v>1.5662128789046212</v>
      </c>
      <c r="M102" s="348">
        <f>IF(M$16=0,0,M$16/OIS_fec!M$16)</f>
        <v>1.527567094270716</v>
      </c>
      <c r="N102" s="348">
        <f>IF(N$16=0,0,N$16/OIS_fec!N$16)</f>
        <v>1.532209308156385</v>
      </c>
      <c r="O102" s="348">
        <f>IF(O$16=0,0,O$16/OIS_fec!O$16)</f>
        <v>1.7064548247832365</v>
      </c>
      <c r="P102" s="348">
        <f>IF(P$16=0,0,P$16/OIS_fec!P$16)</f>
        <v>1.6075457389081074</v>
      </c>
      <c r="Q102" s="348">
        <f>IF(Q$16=0,0,Q$16/OIS_fec!Q$16)</f>
        <v>1.7507599359388772</v>
      </c>
      <c r="R102" s="348">
        <f>IF(R$16=0,0,R$16/OIS_fec!R$16)</f>
        <v>1.716198967246424</v>
      </c>
      <c r="S102" s="348">
        <f>IF(S$16=0,0,S$16/OIS_fec!S$16)</f>
        <v>1.7614388054304007</v>
      </c>
      <c r="T102" s="348">
        <f>IF(T$16=0,0,T$16/OIS_fec!T$16)</f>
        <v>1.7197291371111925</v>
      </c>
      <c r="U102" s="348">
        <f>IF(U$16=0,0,U$16/OIS_fec!U$16)</f>
        <v>1.7970056792784843</v>
      </c>
      <c r="V102" s="348">
        <f>IF(V$16=0,0,V$16/OIS_fec!V$16)</f>
        <v>1.7758881244402533</v>
      </c>
      <c r="W102" s="348">
        <f>IF(W$16=0,0,W$16/OIS_fec!W$16)</f>
        <v>1.625064461335622</v>
      </c>
      <c r="X102" s="348">
        <f>IF(X$16=0,0,X$16/OIS_fec!X$16)</f>
        <v>1.579452408715581</v>
      </c>
      <c r="Y102" s="348">
        <f>IF(Y$16=0,0,Y$16/OIS_fec!Y$16)</f>
        <v>1.4135187129486659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3.001301830955494</v>
      </c>
      <c r="C103" s="348">
        <f>IF(C$27=0,0,C$27/OIS_fec!C$27)</f>
        <v>3.01164308621405</v>
      </c>
      <c r="D103" s="348">
        <f>IF(D$27=0,0,D$27/OIS_fec!D$27)</f>
        <v>3.0136680225060308</v>
      </c>
      <c r="E103" s="348">
        <f>IF(E$27=0,0,E$27/OIS_fec!E$27)</f>
        <v>2.9934344147716199</v>
      </c>
      <c r="F103" s="348">
        <f>IF(F$27=0,0,F$27/OIS_fec!F$27)</f>
        <v>3.0311052357060841</v>
      </c>
      <c r="G103" s="348">
        <f>IF(G$27=0,0,G$27/OIS_fec!G$27)</f>
        <v>2.9984923897496762</v>
      </c>
      <c r="H103" s="348">
        <f>IF(H$27=0,0,H$27/OIS_fec!H$27)</f>
        <v>2.9883796823071012</v>
      </c>
      <c r="I103" s="348">
        <f>IF(I$27=0,0,I$27/OIS_fec!I$27)</f>
        <v>3.000636019091985</v>
      </c>
      <c r="J103" s="348">
        <f>IF(J$27=0,0,J$27/OIS_fec!J$27)</f>
        <v>2.9401101918017072</v>
      </c>
      <c r="K103" s="348">
        <f>IF(K$27=0,0,K$27/OIS_fec!K$27)</f>
        <v>2.976561893757137</v>
      </c>
      <c r="L103" s="348">
        <f>IF(L$27=0,0,L$27/OIS_fec!L$27)</f>
        <v>2.8684586881493543</v>
      </c>
      <c r="M103" s="348">
        <f>IF(M$27=0,0,M$27/OIS_fec!M$27)</f>
        <v>2.935453594294497</v>
      </c>
      <c r="N103" s="348">
        <f>IF(N$27=0,0,N$27/OIS_fec!N$27)</f>
        <v>2.9301284896267443</v>
      </c>
      <c r="O103" s="348">
        <f>IF(O$27=0,0,O$27/OIS_fec!O$27)</f>
        <v>2.964742028771</v>
      </c>
      <c r="P103" s="348">
        <f>IF(P$27=0,0,P$27/OIS_fec!P$27)</f>
        <v>2.9510598405167849</v>
      </c>
      <c r="Q103" s="348">
        <f>IF(Q$27=0,0,Q$27/OIS_fec!Q$27)</f>
        <v>2.9573848449525788</v>
      </c>
      <c r="R103" s="348">
        <f>IF(R$27=0,0,R$27/OIS_fec!R$27)</f>
        <v>2.9721911431349644</v>
      </c>
      <c r="S103" s="348">
        <f>IF(S$27=0,0,S$27/OIS_fec!S$27)</f>
        <v>2.9582131235769094</v>
      </c>
      <c r="T103" s="348">
        <f>IF(T$27=0,0,T$27/OIS_fec!T$27)</f>
        <v>2.956815497000592</v>
      </c>
      <c r="U103" s="348">
        <f>IF(U$27=0,0,U$27/OIS_fec!U$27)</f>
        <v>2.9391357938074245</v>
      </c>
      <c r="V103" s="348">
        <f>IF(V$27=0,0,V$27/OIS_fec!V$27)</f>
        <v>2.9606904768810569</v>
      </c>
      <c r="W103" s="348">
        <f>IF(W$27=0,0,W$27/OIS_fec!W$27)</f>
        <v>2.8729757561971327</v>
      </c>
      <c r="X103" s="348">
        <f>IF(X$27=0,0,X$27/OIS_fec!X$27)</f>
        <v>2.8522129362837907</v>
      </c>
      <c r="Y103" s="348">
        <f>IF(Y$27=0,0,Y$27/OIS_fec!Y$27)</f>
        <v>2.8449121641187078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0.27507696317337588</v>
      </c>
      <c r="C104" s="348">
        <f>IF(C$35=0,0,C$35/OIS_fec!C$35)</f>
        <v>0.33523266470914098</v>
      </c>
      <c r="D104" s="348">
        <f>IF(D$35=0,0,D$35/OIS_fec!D$35)</f>
        <v>0.24497605333793718</v>
      </c>
      <c r="E104" s="348">
        <f>IF(E$35=0,0,E$35/OIS_fec!E$35)</f>
        <v>0.19302102036107138</v>
      </c>
      <c r="F104" s="348">
        <f>IF(F$35=0,0,F$35/OIS_fec!F$35)</f>
        <v>0.29261357378955638</v>
      </c>
      <c r="G104" s="348">
        <f>IF(G$35=0,0,G$35/OIS_fec!G$35)</f>
        <v>0.24176792706528033</v>
      </c>
      <c r="H104" s="348">
        <f>IF(H$35=0,0,H$35/OIS_fec!H$35)</f>
        <v>0.18039977873413285</v>
      </c>
      <c r="I104" s="348">
        <f>IF(I$35=0,0,I$35/OIS_fec!I$35)</f>
        <v>2.2365198426440758</v>
      </c>
      <c r="J104" s="348">
        <f>IF(J$35=0,0,J$35/OIS_fec!J$35)</f>
        <v>1.4982334908323744</v>
      </c>
      <c r="K104" s="348">
        <f>IF(K$35=0,0,K$35/OIS_fec!K$35)</f>
        <v>1.3977162614361953</v>
      </c>
      <c r="L104" s="348">
        <f>IF(L$35=0,0,L$35/OIS_fec!L$35)</f>
        <v>1.5504296038214169</v>
      </c>
      <c r="M104" s="348">
        <f>IF(M$35=0,0,M$35/OIS_fec!M$35)</f>
        <v>1.2399303310125822</v>
      </c>
      <c r="N104" s="348">
        <f>IF(N$35=0,0,N$35/OIS_fec!N$35)</f>
        <v>1.3118006230754911</v>
      </c>
      <c r="O104" s="348">
        <f>IF(O$35=0,0,O$35/OIS_fec!O$35)</f>
        <v>1.3434546552646989</v>
      </c>
      <c r="P104" s="348">
        <f>IF(P$35=0,0,P$35/OIS_fec!P$35)</f>
        <v>1.3870093417209477</v>
      </c>
      <c r="Q104" s="348">
        <f>IF(Q$35=0,0,Q$35/OIS_fec!Q$35)</f>
        <v>1.5961449208768166</v>
      </c>
      <c r="R104" s="348">
        <f>IF(R$35=0,0,R$35/OIS_fec!R$35)</f>
        <v>1.5742138750681423</v>
      </c>
      <c r="S104" s="348">
        <f>IF(S$35=0,0,S$35/OIS_fec!S$35)</f>
        <v>1.5519686514097375</v>
      </c>
      <c r="T104" s="348">
        <f>IF(T$35=0,0,T$35/OIS_fec!T$35)</f>
        <v>1.4490034162895777</v>
      </c>
      <c r="U104" s="348">
        <f>IF(U$35=0,0,U$35/OIS_fec!U$35)</f>
        <v>1.633626025717948</v>
      </c>
      <c r="V104" s="348">
        <f>IF(V$35=0,0,V$35/OIS_fec!V$35)</f>
        <v>1.4476763401682649</v>
      </c>
      <c r="W104" s="348">
        <f>IF(W$35=0,0,W$35/OIS_fec!W$35)</f>
        <v>1.5107650336783467</v>
      </c>
      <c r="X104" s="348">
        <f>IF(X$35=0,0,X$35/OIS_fec!X$35)</f>
        <v>1.5142043737824395</v>
      </c>
      <c r="Y104" s="348">
        <f>IF(Y$35=0,0,Y$35/OIS_fec!Y$35)</f>
        <v>1.0457226389327066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0.45034294165893463</v>
      </c>
      <c r="C105" s="348">
        <f>IF(C$54=0,0,C$54/OIS_fec!C$54)</f>
        <v>0.48691572542879069</v>
      </c>
      <c r="D105" s="348">
        <f>IF(D$54=0,0,D$54/OIS_fec!D$54)</f>
        <v>0.30954465763203415</v>
      </c>
      <c r="E105" s="348">
        <f>IF(E$54=0,0,E$54/OIS_fec!E$54)</f>
        <v>0.33169584374366939</v>
      </c>
      <c r="F105" s="348">
        <f>IF(F$54=0,0,F$54/OIS_fec!F$54)</f>
        <v>0.25524504498840539</v>
      </c>
      <c r="G105" s="348">
        <f>IF(G$54=0,0,G$54/OIS_fec!G$54)</f>
        <v>0.31985240862168068</v>
      </c>
      <c r="H105" s="348">
        <f>IF(H$54=0,0,H$54/OIS_fec!H$54)</f>
        <v>0.29084730638462214</v>
      </c>
      <c r="I105" s="348">
        <f>IF(I$54=0,0,I$54/OIS_fec!I$54)</f>
        <v>0.87164572317344235</v>
      </c>
      <c r="J105" s="348">
        <f>IF(J$54=0,0,J$54/OIS_fec!J$54)</f>
        <v>0.55645339177829023</v>
      </c>
      <c r="K105" s="348">
        <f>IF(K$54=0,0,K$54/OIS_fec!K$54)</f>
        <v>1.0690133474821921</v>
      </c>
      <c r="L105" s="348">
        <f>IF(L$54=0,0,L$54/OIS_fec!L$54)</f>
        <v>0.85862654875345734</v>
      </c>
      <c r="M105" s="348">
        <f>IF(M$54=0,0,M$54/OIS_fec!M$54)</f>
        <v>1.0179450716100553</v>
      </c>
      <c r="N105" s="348">
        <f>IF(N$54=0,0,N$54/OIS_fec!N$54)</f>
        <v>0.83943262734405233</v>
      </c>
      <c r="O105" s="348">
        <f>IF(O$54=0,0,O$54/OIS_fec!O$54)</f>
        <v>0.89956180453366841</v>
      </c>
      <c r="P105" s="348">
        <f>IF(P$54=0,0,P$54/OIS_fec!P$54)</f>
        <v>0.99715276926643692</v>
      </c>
      <c r="Q105" s="348">
        <f>IF(Q$54=0,0,Q$54/OIS_fec!Q$54)</f>
        <v>1.0239528515766785</v>
      </c>
      <c r="R105" s="348">
        <f>IF(R$54=0,0,R$54/OIS_fec!R$54)</f>
        <v>0.91580376868994351</v>
      </c>
      <c r="S105" s="348">
        <f>IF(S$54=0,0,S$54/OIS_fec!S$54)</f>
        <v>0.81490755270340887</v>
      </c>
      <c r="T105" s="348">
        <f>IF(T$54=0,0,T$54/OIS_fec!T$54)</f>
        <v>0.76292144934465855</v>
      </c>
      <c r="U105" s="348">
        <f>IF(U$54=0,0,U$54/OIS_fec!U$54)</f>
        <v>0.94798086241779977</v>
      </c>
      <c r="V105" s="348">
        <f>IF(V$54=0,0,V$54/OIS_fec!V$54)</f>
        <v>0.79089757762685919</v>
      </c>
      <c r="W105" s="348">
        <f>IF(W$54=0,0,W$54/OIS_fec!W$54)</f>
        <v>0.84785808773463378</v>
      </c>
      <c r="X105" s="348">
        <f>IF(X$54=0,0,X$54/OIS_fec!X$54)</f>
        <v>0.8806745578519829</v>
      </c>
      <c r="Y105" s="348">
        <f>IF(Y$54=0,0,Y$54/OIS_fec!Y$54)</f>
        <v>0.60801652009920337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3.1024187999999997</v>
      </c>
      <c r="C106" s="348">
        <f>IF(C$68=0,0,C$68/OIS_fec!C$68)</f>
        <v>3.1024188000000001</v>
      </c>
      <c r="D106" s="348">
        <f>IF(D$68=0,0,D$68/OIS_fec!D$68)</f>
        <v>3.1024188000000001</v>
      </c>
      <c r="E106" s="348">
        <f>IF(E$68=0,0,E$68/OIS_fec!E$68)</f>
        <v>3.1024188000000015</v>
      </c>
      <c r="F106" s="348">
        <f>IF(F$68=0,0,F$68/OIS_fec!F$68)</f>
        <v>3.1024187999999997</v>
      </c>
      <c r="G106" s="348">
        <f>IF(G$68=0,0,G$68/OIS_fec!G$68)</f>
        <v>3.1024187999999993</v>
      </c>
      <c r="H106" s="348">
        <f>IF(H$68=0,0,H$68/OIS_fec!H$68)</f>
        <v>3.102418800000001</v>
      </c>
      <c r="I106" s="348">
        <f>IF(I$68=0,0,I$68/OIS_fec!I$68)</f>
        <v>3.1024188000000001</v>
      </c>
      <c r="J106" s="348">
        <f>IF(J$68=0,0,J$68/OIS_fec!J$68)</f>
        <v>3.102418800000001</v>
      </c>
      <c r="K106" s="348">
        <f>IF(K$68=0,0,K$68/OIS_fec!K$68)</f>
        <v>3.0664750681360569</v>
      </c>
      <c r="L106" s="348">
        <f>IF(L$68=0,0,L$68/OIS_fec!L$68)</f>
        <v>3.0433647312038299</v>
      </c>
      <c r="M106" s="348">
        <f>IF(M$68=0,0,M$68/OIS_fec!M$68)</f>
        <v>3.0558487431722403</v>
      </c>
      <c r="N106" s="348">
        <f>IF(N$68=0,0,N$68/OIS_fec!N$68)</f>
        <v>3.0848171652430763</v>
      </c>
      <c r="O106" s="348">
        <f>IF(O$68=0,0,O$68/OIS_fec!O$68)</f>
        <v>3.1024187999999993</v>
      </c>
      <c r="P106" s="348">
        <f>IF(P$68=0,0,P$68/OIS_fec!P$68)</f>
        <v>3.1024187999999993</v>
      </c>
      <c r="Q106" s="348">
        <f>IF(Q$68=0,0,Q$68/OIS_fec!Q$68)</f>
        <v>3.1024188000000001</v>
      </c>
      <c r="R106" s="348">
        <f>IF(R$68=0,0,R$68/OIS_fec!R$68)</f>
        <v>3.1024188000000001</v>
      </c>
      <c r="S106" s="348">
        <f>IF(S$68=0,0,S$68/OIS_fec!S$68)</f>
        <v>3.1024187999999984</v>
      </c>
      <c r="T106" s="348">
        <f>IF(T$68=0,0,T$68/OIS_fec!T$68)</f>
        <v>3.1024187999999993</v>
      </c>
      <c r="U106" s="348">
        <f>IF(U$68=0,0,U$68/OIS_fec!U$68)</f>
        <v>3.1024188000000006</v>
      </c>
      <c r="V106" s="348">
        <f>IF(V$68=0,0,V$68/OIS_fec!V$68)</f>
        <v>3.1024188000000006</v>
      </c>
      <c r="W106" s="348">
        <f>IF(W$68=0,0,W$68/OIS_fec!W$68)</f>
        <v>3.0036286366335752</v>
      </c>
      <c r="X106" s="348">
        <f>IF(X$68=0,0,X$68/OIS_fec!X$68)</f>
        <v>2.9832137027845382</v>
      </c>
      <c r="Y106" s="348">
        <f>IF(Y$68=0,0,Y$68/OIS_fec!Y$68)</f>
        <v>2.972516225762448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2025-11-06T10:23:48Z</dcterms:created>
  <dcterms:modified xsi:type="dcterms:W3CDTF">2025-11-06T10:23:49Z</dcterms:modified>
</cp:coreProperties>
</file>